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3.xml" ContentType="application/vnd.openxmlformats-officedocument.spreadsheetml.pivotTable+xml"/>
  <Override PartName="/xl/worksheets/sheet1.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worksheets/sheet10.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ables/table2.xml" ContentType="application/vnd.openxmlformats-officedocument.spreadsheetml.table+xml"/>
  <Override PartName="/xl/pivotCache/pivotCacheDefinition1.xml" ContentType="application/vnd.openxmlformats-officedocument.spreadsheetml.pivotCacheDefinition+xml"/>
  <Override PartName="/xl/externalLinks/externalLink1.xml" ContentType="application/vnd.openxmlformats-officedocument.spreadsheetml.externalLink+xml"/>
  <Override PartName="/xl/pivotCache/pivotCacheRecords1.xml" ContentType="application/vnd.openxmlformats-officedocument.spreadsheetml.pivotCacheRecords+xml"/>
  <Override PartName="/docProps/app.xml" ContentType="application/vnd.openxmlformats-officedocument.extended-properties+xml"/>
  <Override PartName="/xl/comments1.xml" ContentType="application/vnd.openxmlformats-officedocument.spreadsheetml.comments+xml"/>
  <Override PartName="/xl/tables/table3.xml" ContentType="application/vnd.openxmlformats-officedocument.spreadsheetml.table+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hidePivotFieldList="1"/>
  <mc:AlternateContent xmlns:mc="http://schemas.openxmlformats.org/markup-compatibility/2006">
    <mc:Choice Requires="x15">
      <x15ac:absPath xmlns:x15ac="http://schemas.microsoft.com/office/spreadsheetml/2010/11/ac" url="M:\Estuardo\Documentos\SPP\2022\INE\EEGE\SEGEPLAN\EGGE 2021\Documentos de soporte\1. SIGEACI\"/>
    </mc:Choice>
  </mc:AlternateContent>
  <xr:revisionPtr revIDLastSave="0" documentId="13_ncr:1_{754EA122-B1EE-4247-8600-33D782E3B3C6}" xr6:coauthVersionLast="36" xr6:coauthVersionMax="47" xr10:uidLastSave="{00000000-0000-0000-0000-000000000000}"/>
  <bookViews>
    <workbookView xWindow="0" yWindow="0" windowWidth="28800" windowHeight="11925" firstSheet="3" activeTab="3" xr2:uid="{00000000-000D-0000-FFFF-FFFF00000000}"/>
  </bookViews>
  <sheets>
    <sheet name="MATRIZ PROYECTOS  ORIGINAL" sheetId="3" state="hidden" r:id="rId1"/>
    <sheet name="Actualizado al 14-04-2023" sheetId="4" state="hidden" r:id="rId2"/>
    <sheet name="Hoja2" sheetId="13" state="hidden" r:id="rId3"/>
    <sheet name=" PGG" sheetId="8" r:id="rId4"/>
    <sheet name="PND" sheetId="10" r:id="rId5"/>
    <sheet name="TERRITORIO" sheetId="11" r:id="rId6"/>
    <sheet name="FUENTE COOPERANTE" sheetId="12" r:id="rId7"/>
    <sheet name="Hoja1" sheetId="5" state="hidden" r:id="rId8"/>
    <sheet name="16_Sep_2022" sheetId="6" state="hidden" r:id="rId9"/>
    <sheet name="BASE DATOS SIGEACI" sheetId="7" state="hidden" r:id="rId10"/>
  </sheets>
  <externalReferences>
    <externalReference r:id="rId11"/>
  </externalReferences>
  <definedNames>
    <definedName name="_xlnm._FilterDatabase" localSheetId="8" hidden="1">'16_Sep_2022'!$A$1:$Z$981</definedName>
    <definedName name="_xlnm._FilterDatabase" localSheetId="1" hidden="1">'Actualizado al 14-04-2023'!$A$1:$AQ$339</definedName>
  </definedNames>
  <calcPr calcId="191029"/>
  <pivotCaches>
    <pivotCache cacheId="0" r:id="rId12"/>
  </pivotCaches>
</workbook>
</file>

<file path=xl/calcChain.xml><?xml version="1.0" encoding="utf-8"?>
<calcChain xmlns="http://schemas.openxmlformats.org/spreadsheetml/2006/main">
  <c r="U185" i="4" l="1"/>
  <c r="Q154" i="4"/>
  <c r="U2" i="4"/>
  <c r="U3" i="4"/>
  <c r="U4" i="4"/>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6" i="4"/>
  <c r="U187" i="4"/>
  <c r="U188" i="4"/>
  <c r="U189" i="4"/>
  <c r="U190" i="4"/>
  <c r="U191" i="4"/>
  <c r="U192" i="4"/>
  <c r="U193" i="4"/>
  <c r="U194" i="4"/>
  <c r="U195" i="4"/>
  <c r="U196" i="4"/>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U286" i="4"/>
  <c r="U287" i="4"/>
  <c r="U288" i="4"/>
  <c r="U289" i="4"/>
  <c r="U290" i="4"/>
  <c r="U291" i="4"/>
  <c r="U292" i="4"/>
  <c r="U293" i="4"/>
  <c r="U294" i="4"/>
  <c r="U295" i="4"/>
  <c r="U296" i="4"/>
  <c r="U297" i="4"/>
  <c r="U298" i="4"/>
  <c r="U299" i="4"/>
  <c r="U300" i="4"/>
  <c r="U301" i="4"/>
  <c r="U302" i="4"/>
  <c r="U303" i="4"/>
  <c r="U304" i="4"/>
  <c r="U305" i="4"/>
  <c r="U306" i="4"/>
  <c r="U307" i="4"/>
  <c r="U308" i="4"/>
  <c r="U309" i="4"/>
  <c r="U310" i="4"/>
  <c r="U311" i="4"/>
  <c r="U312" i="4"/>
  <c r="U313" i="4"/>
  <c r="U314" i="4"/>
  <c r="U315" i="4"/>
  <c r="U316" i="4"/>
  <c r="U317" i="4"/>
  <c r="U318" i="4"/>
  <c r="U319" i="4"/>
  <c r="U320" i="4"/>
  <c r="U321" i="4"/>
  <c r="U322" i="4"/>
  <c r="U323" i="4"/>
  <c r="U324" i="4"/>
  <c r="U325" i="4"/>
  <c r="U326" i="4"/>
  <c r="U327" i="4"/>
  <c r="U328" i="4"/>
  <c r="U329" i="4"/>
  <c r="U330" i="4"/>
  <c r="U331" i="4"/>
  <c r="U332" i="4"/>
  <c r="U333" i="4"/>
  <c r="U334" i="4"/>
  <c r="U335" i="4"/>
  <c r="U336" i="4"/>
  <c r="U337" i="4"/>
  <c r="U338" i="4"/>
  <c r="U339" i="4"/>
  <c r="U340" i="4"/>
  <c r="U341" i="4"/>
  <c r="U342" i="4"/>
  <c r="U343" i="4"/>
  <c r="U344" i="4"/>
  <c r="U345" i="4"/>
  <c r="U346" i="4"/>
  <c r="U347" i="4"/>
  <c r="U348" i="4"/>
  <c r="U349" i="4"/>
  <c r="U350" i="4"/>
  <c r="U351" i="4"/>
  <c r="U352" i="4"/>
  <c r="U353" i="4"/>
  <c r="R154" i="4"/>
  <c r="Q189" i="4"/>
  <c r="R189" i="4" s="1"/>
  <c r="S353" i="4"/>
  <c r="Q353" i="4"/>
  <c r="V353" i="4" s="1"/>
  <c r="I353" i="4"/>
  <c r="S352" i="4"/>
  <c r="Q352" i="4"/>
  <c r="V352" i="4" s="1"/>
  <c r="I352" i="4"/>
  <c r="S351" i="4"/>
  <c r="Q351" i="4"/>
  <c r="V351" i="4" s="1"/>
  <c r="I351" i="4"/>
  <c r="S350" i="4"/>
  <c r="Q350" i="4"/>
  <c r="V350" i="4" s="1"/>
  <c r="I350" i="4"/>
  <c r="S349" i="4"/>
  <c r="Q349" i="4"/>
  <c r="R349" i="4" s="1"/>
  <c r="W349" i="4" s="1"/>
  <c r="I349" i="4"/>
  <c r="S348" i="4"/>
  <c r="Q348" i="4"/>
  <c r="V348" i="4" s="1"/>
  <c r="I348" i="4"/>
  <c r="Q347" i="4"/>
  <c r="V347" i="4" s="1"/>
  <c r="I347" i="4"/>
  <c r="S346" i="4"/>
  <c r="Q346" i="4"/>
  <c r="R346" i="4" s="1"/>
  <c r="I346" i="4"/>
  <c r="S345" i="4"/>
  <c r="Q345" i="4"/>
  <c r="R345" i="4" s="1"/>
  <c r="I345" i="4"/>
  <c r="S344" i="4"/>
  <c r="Q344" i="4"/>
  <c r="V344" i="4" s="1"/>
  <c r="I344" i="4"/>
  <c r="S343" i="4"/>
  <c r="Q343" i="4"/>
  <c r="R343" i="4" s="1"/>
  <c r="I343" i="4"/>
  <c r="S342" i="4"/>
  <c r="Q342" i="4"/>
  <c r="V342" i="4" s="1"/>
  <c r="I342" i="4"/>
  <c r="S341" i="4"/>
  <c r="Q341" i="4"/>
  <c r="V341" i="4" s="1"/>
  <c r="I341" i="4"/>
  <c r="S340" i="4"/>
  <c r="Q340" i="4"/>
  <c r="R340" i="4" s="1"/>
  <c r="I340" i="4"/>
  <c r="S339" i="4"/>
  <c r="Q339" i="4"/>
  <c r="V339" i="4" s="1"/>
  <c r="I339" i="4"/>
  <c r="S338" i="4"/>
  <c r="Q338" i="4"/>
  <c r="V338" i="4" s="1"/>
  <c r="I338" i="4"/>
  <c r="S337" i="4"/>
  <c r="Q337" i="4"/>
  <c r="V337" i="4" s="1"/>
  <c r="I337" i="4"/>
  <c r="S336" i="4"/>
  <c r="Q336" i="4"/>
  <c r="V336" i="4" s="1"/>
  <c r="I336" i="4"/>
  <c r="S335" i="4"/>
  <c r="Q335" i="4"/>
  <c r="V335" i="4" s="1"/>
  <c r="I335" i="4"/>
  <c r="S334" i="4"/>
  <c r="Q334" i="4"/>
  <c r="R334" i="4" s="1"/>
  <c r="I334" i="4"/>
  <c r="S333" i="4"/>
  <c r="Q333" i="4"/>
  <c r="R333" i="4" s="1"/>
  <c r="I333" i="4"/>
  <c r="S332" i="4"/>
  <c r="Q332" i="4"/>
  <c r="V332" i="4" s="1"/>
  <c r="I332" i="4"/>
  <c r="S331" i="4"/>
  <c r="Q331" i="4"/>
  <c r="V331" i="4" s="1"/>
  <c r="I331" i="4"/>
  <c r="S330" i="4"/>
  <c r="Q330" i="4"/>
  <c r="R330" i="4" s="1"/>
  <c r="I330" i="4"/>
  <c r="S329" i="4"/>
  <c r="Q329" i="4"/>
  <c r="V329" i="4" s="1"/>
  <c r="I329" i="4"/>
  <c r="S328" i="4"/>
  <c r="Q328" i="4"/>
  <c r="V328" i="4" s="1"/>
  <c r="I328" i="4"/>
  <c r="S327" i="4"/>
  <c r="Q327" i="4"/>
  <c r="V327" i="4" s="1"/>
  <c r="I327" i="4"/>
  <c r="Q326" i="4"/>
  <c r="V326" i="4" s="1"/>
  <c r="I326" i="4"/>
  <c r="S325" i="4"/>
  <c r="Q325" i="4"/>
  <c r="V325" i="4" s="1"/>
  <c r="I325" i="4"/>
  <c r="S324" i="4"/>
  <c r="Q324" i="4"/>
  <c r="V324" i="4" s="1"/>
  <c r="I324" i="4"/>
  <c r="S323" i="4"/>
  <c r="Q323" i="4"/>
  <c r="R323" i="4" s="1"/>
  <c r="I323" i="4"/>
  <c r="S322" i="4"/>
  <c r="Q322" i="4"/>
  <c r="V322" i="4" s="1"/>
  <c r="I322" i="4"/>
  <c r="S321" i="4"/>
  <c r="Q321" i="4"/>
  <c r="R321" i="4" s="1"/>
  <c r="I321" i="4"/>
  <c r="Q320" i="4"/>
  <c r="R320" i="4" s="1"/>
  <c r="I320" i="4"/>
  <c r="S319" i="4"/>
  <c r="Q319" i="4"/>
  <c r="V319" i="4" s="1"/>
  <c r="I319" i="4"/>
  <c r="S318" i="4"/>
  <c r="Q318" i="4"/>
  <c r="V318" i="4" s="1"/>
  <c r="I318" i="4"/>
  <c r="S317" i="4"/>
  <c r="Q317" i="4"/>
  <c r="V317" i="4" s="1"/>
  <c r="I317" i="4"/>
  <c r="S316" i="4"/>
  <c r="Q316" i="4"/>
  <c r="R316" i="4" s="1"/>
  <c r="I316" i="4"/>
  <c r="S315" i="4"/>
  <c r="Q315" i="4"/>
  <c r="R315" i="4" s="1"/>
  <c r="I315" i="4"/>
  <c r="S314" i="4"/>
  <c r="Q314" i="4"/>
  <c r="V314" i="4" s="1"/>
  <c r="I314" i="4"/>
  <c r="S313" i="4"/>
  <c r="Q313" i="4"/>
  <c r="V313" i="4" s="1"/>
  <c r="I313" i="4"/>
  <c r="S312" i="4"/>
  <c r="Q312" i="4"/>
  <c r="V312" i="4" s="1"/>
  <c r="I312" i="4"/>
  <c r="S311" i="4"/>
  <c r="Q311" i="4"/>
  <c r="V311" i="4" s="1"/>
  <c r="I311" i="4"/>
  <c r="S310" i="4"/>
  <c r="Q310" i="4"/>
  <c r="V310" i="4" s="1"/>
  <c r="I310" i="4"/>
  <c r="S309" i="4"/>
  <c r="Q309" i="4"/>
  <c r="R309" i="4" s="1"/>
  <c r="I309" i="4"/>
  <c r="S308" i="4"/>
  <c r="Q308" i="4"/>
  <c r="V308" i="4" s="1"/>
  <c r="I308" i="4"/>
  <c r="S307" i="4"/>
  <c r="Q307" i="4"/>
  <c r="V307" i="4" s="1"/>
  <c r="I307" i="4"/>
  <c r="S306" i="4"/>
  <c r="Q306" i="4"/>
  <c r="V306" i="4" s="1"/>
  <c r="I306" i="4"/>
  <c r="S305" i="4"/>
  <c r="Q305" i="4"/>
  <c r="V305" i="4" s="1"/>
  <c r="I305" i="4"/>
  <c r="S304" i="4"/>
  <c r="Q304" i="4"/>
  <c r="R304" i="4" s="1"/>
  <c r="I304" i="4"/>
  <c r="S303" i="4"/>
  <c r="Q303" i="4"/>
  <c r="R303" i="4" s="1"/>
  <c r="I303" i="4"/>
  <c r="S302" i="4"/>
  <c r="Q302" i="4"/>
  <c r="V302" i="4" s="1"/>
  <c r="I302" i="4"/>
  <c r="S301" i="4"/>
  <c r="Q301" i="4"/>
  <c r="V301" i="4" s="1"/>
  <c r="I301" i="4"/>
  <c r="S300" i="4"/>
  <c r="Q300" i="4"/>
  <c r="V300" i="4" s="1"/>
  <c r="I300" i="4"/>
  <c r="S299" i="4"/>
  <c r="Q299" i="4"/>
  <c r="V299" i="4" s="1"/>
  <c r="I299" i="4"/>
  <c r="Q298" i="4"/>
  <c r="V298" i="4" s="1"/>
  <c r="I298" i="4"/>
  <c r="Q297" i="4"/>
  <c r="V297" i="4" s="1"/>
  <c r="M297" i="4"/>
  <c r="I297" i="4"/>
  <c r="Q296" i="4"/>
  <c r="R296" i="4" s="1"/>
  <c r="I296" i="4"/>
  <c r="S295" i="4"/>
  <c r="Q295" i="4"/>
  <c r="V295" i="4" s="1"/>
  <c r="I295" i="4"/>
  <c r="S294" i="4"/>
  <c r="Q294" i="4"/>
  <c r="V294" i="4" s="1"/>
  <c r="I294" i="4"/>
  <c r="S293" i="4"/>
  <c r="Q293" i="4"/>
  <c r="V293" i="4" s="1"/>
  <c r="I293" i="4"/>
  <c r="S292" i="4"/>
  <c r="Q292" i="4"/>
  <c r="V292" i="4" s="1"/>
  <c r="I292" i="4"/>
  <c r="S291" i="4"/>
  <c r="Q291" i="4"/>
  <c r="V291" i="4" s="1"/>
  <c r="I291" i="4"/>
  <c r="S290" i="4"/>
  <c r="Q290" i="4"/>
  <c r="R290" i="4" s="1"/>
  <c r="I290" i="4"/>
  <c r="S289" i="4"/>
  <c r="Q289" i="4"/>
  <c r="V289" i="4" s="1"/>
  <c r="I289" i="4"/>
  <c r="S288" i="4"/>
  <c r="Q288" i="4"/>
  <c r="V288" i="4" s="1"/>
  <c r="I288" i="4"/>
  <c r="S287" i="4"/>
  <c r="Q287" i="4"/>
  <c r="V287" i="4" s="1"/>
  <c r="I287" i="4"/>
  <c r="V286" i="4"/>
  <c r="S286" i="4"/>
  <c r="Q286" i="4"/>
  <c r="R286" i="4" s="1"/>
  <c r="I286" i="4"/>
  <c r="S285" i="4"/>
  <c r="Q285" i="4"/>
  <c r="V285" i="4" s="1"/>
  <c r="I285" i="4"/>
  <c r="S284" i="4"/>
  <c r="Q284" i="4"/>
  <c r="V284" i="4" s="1"/>
  <c r="I284" i="4"/>
  <c r="S283" i="4"/>
  <c r="Q283" i="4"/>
  <c r="V283" i="4" s="1"/>
  <c r="I283" i="4"/>
  <c r="S282" i="4"/>
  <c r="Q282" i="4"/>
  <c r="V282" i="4" s="1"/>
  <c r="I282" i="4"/>
  <c r="S281" i="4"/>
  <c r="Q281" i="4"/>
  <c r="V281" i="4" s="1"/>
  <c r="I281" i="4"/>
  <c r="S280" i="4"/>
  <c r="Q280" i="4"/>
  <c r="V280" i="4" s="1"/>
  <c r="I280" i="4"/>
  <c r="S279" i="4"/>
  <c r="Q279" i="4"/>
  <c r="V279" i="4" s="1"/>
  <c r="I279" i="4"/>
  <c r="S278" i="4"/>
  <c r="Q278" i="4"/>
  <c r="R278" i="4" s="1"/>
  <c r="I278" i="4"/>
  <c r="S277" i="4"/>
  <c r="Q277" i="4"/>
  <c r="V277" i="4" s="1"/>
  <c r="M277" i="4"/>
  <c r="I277" i="4"/>
  <c r="S276" i="4"/>
  <c r="Q276" i="4"/>
  <c r="V276" i="4" s="1"/>
  <c r="M276" i="4"/>
  <c r="I276" i="4"/>
  <c r="S275" i="4"/>
  <c r="Q275" i="4"/>
  <c r="R275" i="4" s="1"/>
  <c r="W275" i="4" s="1"/>
  <c r="I275" i="4"/>
  <c r="S274" i="4"/>
  <c r="Q274" i="4"/>
  <c r="V274" i="4" s="1"/>
  <c r="I274" i="4"/>
  <c r="Q273" i="4"/>
  <c r="R273" i="4" s="1"/>
  <c r="I273" i="4"/>
  <c r="Q272" i="4"/>
  <c r="V272" i="4" s="1"/>
  <c r="M272" i="4"/>
  <c r="I272" i="4"/>
  <c r="Q271" i="4"/>
  <c r="V271" i="4" s="1"/>
  <c r="I271" i="4"/>
  <c r="Q270" i="4"/>
  <c r="R270" i="4" s="1"/>
  <c r="W270" i="4" s="1"/>
  <c r="M270" i="4"/>
  <c r="I270" i="4"/>
  <c r="Q269" i="4"/>
  <c r="V269" i="4" s="1"/>
  <c r="M269" i="4"/>
  <c r="I269" i="4"/>
  <c r="Q268" i="4"/>
  <c r="V268" i="4" s="1"/>
  <c r="M268" i="4"/>
  <c r="I268" i="4"/>
  <c r="Q267" i="4"/>
  <c r="V267" i="4" s="1"/>
  <c r="I267" i="4"/>
  <c r="Q266" i="4"/>
  <c r="V266" i="4" s="1"/>
  <c r="I266" i="4"/>
  <c r="Q265" i="4"/>
  <c r="V265" i="4" s="1"/>
  <c r="M265" i="4"/>
  <c r="I265" i="4"/>
  <c r="Q264" i="4"/>
  <c r="V264" i="4" s="1"/>
  <c r="I264" i="4"/>
  <c r="V263" i="4"/>
  <c r="S263" i="4"/>
  <c r="Q263" i="4"/>
  <c r="R263" i="4" s="1"/>
  <c r="W263" i="4" s="1"/>
  <c r="I263" i="4"/>
  <c r="Q262" i="4"/>
  <c r="V262" i="4" s="1"/>
  <c r="I262" i="4"/>
  <c r="Q261" i="4"/>
  <c r="V261" i="4" s="1"/>
  <c r="M261" i="4"/>
  <c r="I261" i="4"/>
  <c r="Q260" i="4"/>
  <c r="R260" i="4" s="1"/>
  <c r="I260" i="4"/>
  <c r="Q259" i="4"/>
  <c r="R259" i="4" s="1"/>
  <c r="W259" i="4" s="1"/>
  <c r="I259" i="4"/>
  <c r="Q258" i="4"/>
  <c r="V258" i="4" s="1"/>
  <c r="I258" i="4"/>
  <c r="Q257" i="4"/>
  <c r="R257" i="4" s="1"/>
  <c r="I257" i="4"/>
  <c r="Q256" i="4"/>
  <c r="R256" i="4" s="1"/>
  <c r="I256" i="4"/>
  <c r="Q255" i="4"/>
  <c r="V255" i="4" s="1"/>
  <c r="M255" i="4"/>
  <c r="I255" i="4"/>
  <c r="Q254" i="4"/>
  <c r="V254" i="4" s="1"/>
  <c r="I254" i="4"/>
  <c r="I253" i="4"/>
  <c r="S252" i="4"/>
  <c r="Q252" i="4"/>
  <c r="R252" i="4" s="1"/>
  <c r="W252" i="4" s="1"/>
  <c r="I252" i="4"/>
  <c r="S251" i="4"/>
  <c r="Q251" i="4"/>
  <c r="V251" i="4" s="1"/>
  <c r="I251" i="4"/>
  <c r="S250" i="4"/>
  <c r="Q250" i="4"/>
  <c r="V250" i="4" s="1"/>
  <c r="I250" i="4"/>
  <c r="S249" i="4"/>
  <c r="Q249" i="4"/>
  <c r="R249" i="4" s="1"/>
  <c r="I249" i="4"/>
  <c r="V248" i="4"/>
  <c r="S248" i="4"/>
  <c r="Q248" i="4"/>
  <c r="R248" i="4" s="1"/>
  <c r="I248" i="4"/>
  <c r="V247" i="4"/>
  <c r="S247" i="4"/>
  <c r="Q247" i="4"/>
  <c r="R247" i="4" s="1"/>
  <c r="W247" i="4" s="1"/>
  <c r="I247" i="4"/>
  <c r="S246" i="4"/>
  <c r="Q246" i="4"/>
  <c r="V246" i="4" s="1"/>
  <c r="I246" i="4"/>
  <c r="S245" i="4"/>
  <c r="Q245" i="4"/>
  <c r="R245" i="4" s="1"/>
  <c r="I245" i="4"/>
  <c r="S244" i="4"/>
  <c r="Q244" i="4"/>
  <c r="V244" i="4" s="1"/>
  <c r="I244" i="4"/>
  <c r="S243" i="4"/>
  <c r="Q243" i="4"/>
  <c r="R243" i="4" s="1"/>
  <c r="W243" i="4" s="1"/>
  <c r="I243" i="4"/>
  <c r="S242" i="4"/>
  <c r="Q242" i="4"/>
  <c r="V242" i="4" s="1"/>
  <c r="I242" i="4"/>
  <c r="S241" i="4"/>
  <c r="Q241" i="4"/>
  <c r="V241" i="4" s="1"/>
  <c r="I241" i="4"/>
  <c r="S240" i="4"/>
  <c r="Q240" i="4"/>
  <c r="V240" i="4" s="1"/>
  <c r="I240" i="4"/>
  <c r="S239" i="4"/>
  <c r="Q239" i="4"/>
  <c r="V239" i="4" s="1"/>
  <c r="I239" i="4"/>
  <c r="S238" i="4"/>
  <c r="Q238" i="4"/>
  <c r="V238" i="4" s="1"/>
  <c r="I238" i="4"/>
  <c r="S237" i="4"/>
  <c r="Q237" i="4"/>
  <c r="V237" i="4" s="1"/>
  <c r="I237" i="4"/>
  <c r="S236" i="4"/>
  <c r="Q236" i="4"/>
  <c r="V236" i="4" s="1"/>
  <c r="I236" i="4"/>
  <c r="S235" i="4"/>
  <c r="Q235" i="4"/>
  <c r="V235" i="4" s="1"/>
  <c r="I235" i="4"/>
  <c r="V234" i="4"/>
  <c r="S234" i="4"/>
  <c r="Q234" i="4"/>
  <c r="R234" i="4" s="1"/>
  <c r="W234" i="4" s="1"/>
  <c r="I234" i="4"/>
  <c r="S233" i="4"/>
  <c r="Q233" i="4"/>
  <c r="V233" i="4" s="1"/>
  <c r="I233" i="4"/>
  <c r="S232" i="4"/>
  <c r="Q232" i="4"/>
  <c r="V232" i="4" s="1"/>
  <c r="I232" i="4"/>
  <c r="S231" i="4"/>
  <c r="Q231" i="4"/>
  <c r="R231" i="4" s="1"/>
  <c r="I231" i="4"/>
  <c r="S230" i="4"/>
  <c r="Q230" i="4"/>
  <c r="V230" i="4" s="1"/>
  <c r="I230" i="4"/>
  <c r="S229" i="4"/>
  <c r="Q229" i="4"/>
  <c r="V229" i="4" s="1"/>
  <c r="I229" i="4"/>
  <c r="S228" i="4"/>
  <c r="Q228" i="4"/>
  <c r="V228" i="4" s="1"/>
  <c r="I228" i="4"/>
  <c r="V227" i="4"/>
  <c r="S227" i="4"/>
  <c r="Q227" i="4"/>
  <c r="R227" i="4" s="1"/>
  <c r="W227" i="4" s="1"/>
  <c r="I227" i="4"/>
  <c r="V226" i="4"/>
  <c r="S226" i="4"/>
  <c r="Q226" i="4"/>
  <c r="R226" i="4" s="1"/>
  <c r="I226" i="4"/>
  <c r="S225" i="4"/>
  <c r="Q225" i="4"/>
  <c r="R225" i="4" s="1"/>
  <c r="M225" i="4"/>
  <c r="I225" i="4"/>
  <c r="S224" i="4"/>
  <c r="Q224" i="4"/>
  <c r="V224" i="4" s="1"/>
  <c r="I224" i="4"/>
  <c r="V223" i="4"/>
  <c r="S223" i="4"/>
  <c r="Q223" i="4"/>
  <c r="R223" i="4" s="1"/>
  <c r="W223" i="4" s="1"/>
  <c r="I223" i="4"/>
  <c r="S222" i="4"/>
  <c r="Q222" i="4"/>
  <c r="V222" i="4" s="1"/>
  <c r="M222" i="4"/>
  <c r="I222" i="4"/>
  <c r="S221" i="4"/>
  <c r="Q221" i="4"/>
  <c r="V221" i="4" s="1"/>
  <c r="M221" i="4"/>
  <c r="I221" i="4"/>
  <c r="S220" i="4"/>
  <c r="Q220" i="4"/>
  <c r="V220" i="4" s="1"/>
  <c r="I220" i="4"/>
  <c r="S219" i="4"/>
  <c r="Q219" i="4"/>
  <c r="V219" i="4" s="1"/>
  <c r="I219" i="4"/>
  <c r="S218" i="4"/>
  <c r="Q218" i="4"/>
  <c r="R218" i="4" s="1"/>
  <c r="I218" i="4"/>
  <c r="S217" i="4"/>
  <c r="Q217" i="4"/>
  <c r="R217" i="4" s="1"/>
  <c r="W217" i="4" s="1"/>
  <c r="I217" i="4"/>
  <c r="V216" i="4"/>
  <c r="S216" i="4"/>
  <c r="Q216" i="4"/>
  <c r="R216" i="4" s="1"/>
  <c r="W216" i="4" s="1"/>
  <c r="I216" i="4"/>
  <c r="S215" i="4"/>
  <c r="Q215" i="4"/>
  <c r="V215" i="4" s="1"/>
  <c r="I215" i="4"/>
  <c r="S214" i="4"/>
  <c r="Q214" i="4"/>
  <c r="V214" i="4" s="1"/>
  <c r="I214" i="4"/>
  <c r="S213" i="4"/>
  <c r="Q213" i="4"/>
  <c r="V213" i="4" s="1"/>
  <c r="M213" i="4"/>
  <c r="I213" i="4"/>
  <c r="S212" i="4"/>
  <c r="Q212" i="4"/>
  <c r="V212" i="4" s="1"/>
  <c r="M212" i="4"/>
  <c r="I212" i="4"/>
  <c r="S211" i="4"/>
  <c r="Q211" i="4"/>
  <c r="V211" i="4" s="1"/>
  <c r="M211" i="4"/>
  <c r="I211" i="4"/>
  <c r="S210" i="4"/>
  <c r="Q210" i="4"/>
  <c r="V210" i="4" s="1"/>
  <c r="I210" i="4"/>
  <c r="S209" i="4"/>
  <c r="Q209" i="4"/>
  <c r="V209" i="4" s="1"/>
  <c r="I209" i="4"/>
  <c r="V208" i="4"/>
  <c r="S208" i="4"/>
  <c r="Q208" i="4"/>
  <c r="R208" i="4" s="1"/>
  <c r="I208" i="4"/>
  <c r="S207" i="4"/>
  <c r="Q207" i="4"/>
  <c r="V207" i="4" s="1"/>
  <c r="M207" i="4"/>
  <c r="I207" i="4"/>
  <c r="S206" i="4"/>
  <c r="Q206" i="4"/>
  <c r="V206" i="4" s="1"/>
  <c r="I206" i="4"/>
  <c r="S205" i="4"/>
  <c r="Q205" i="4"/>
  <c r="R205" i="4" s="1"/>
  <c r="W205" i="4" s="1"/>
  <c r="I205" i="4"/>
  <c r="S204" i="4"/>
  <c r="Q204" i="4"/>
  <c r="V204" i="4" s="1"/>
  <c r="M204" i="4"/>
  <c r="I204" i="4"/>
  <c r="S203" i="4"/>
  <c r="Q203" i="4"/>
  <c r="R203" i="4" s="1"/>
  <c r="W203" i="4" s="1"/>
  <c r="I203" i="4"/>
  <c r="S202" i="4"/>
  <c r="Q202" i="4"/>
  <c r="V202" i="4" s="1"/>
  <c r="I202" i="4"/>
  <c r="S201" i="4"/>
  <c r="Q201" i="4"/>
  <c r="V201" i="4" s="1"/>
  <c r="I201" i="4"/>
  <c r="S200" i="4"/>
  <c r="Q200" i="4"/>
  <c r="V200" i="4" s="1"/>
  <c r="I200" i="4"/>
  <c r="S199" i="4"/>
  <c r="Q199" i="4"/>
  <c r="V199" i="4" s="1"/>
  <c r="I199" i="4"/>
  <c r="S198" i="4"/>
  <c r="Q198" i="4"/>
  <c r="V198" i="4" s="1"/>
  <c r="I198" i="4"/>
  <c r="S197" i="4"/>
  <c r="Q197" i="4"/>
  <c r="R197" i="4" s="1"/>
  <c r="I197" i="4"/>
  <c r="S196" i="4"/>
  <c r="Q196" i="4"/>
  <c r="V196" i="4" s="1"/>
  <c r="I196" i="4"/>
  <c r="S195" i="4"/>
  <c r="Q195" i="4"/>
  <c r="V195" i="4" s="1"/>
  <c r="I195" i="4"/>
  <c r="S194" i="4"/>
  <c r="Q194" i="4"/>
  <c r="R194" i="4" s="1"/>
  <c r="I194" i="4"/>
  <c r="V193" i="4"/>
  <c r="S193" i="4"/>
  <c r="Q193" i="4"/>
  <c r="R193" i="4" s="1"/>
  <c r="W193" i="4" s="1"/>
  <c r="I193" i="4"/>
  <c r="S192" i="4"/>
  <c r="Q192" i="4"/>
  <c r="R192" i="4" s="1"/>
  <c r="W192" i="4" s="1"/>
  <c r="I192" i="4"/>
  <c r="V191" i="4"/>
  <c r="S191" i="4"/>
  <c r="Q191" i="4"/>
  <c r="R191" i="4" s="1"/>
  <c r="W191" i="4" s="1"/>
  <c r="I191" i="4"/>
  <c r="S190" i="4"/>
  <c r="Q190" i="4"/>
  <c r="V190" i="4" s="1"/>
  <c r="I190" i="4"/>
  <c r="S189" i="4"/>
  <c r="M189" i="4"/>
  <c r="I189" i="4"/>
  <c r="S188" i="4"/>
  <c r="Q188" i="4"/>
  <c r="R188" i="4" s="1"/>
  <c r="M188" i="4"/>
  <c r="I188" i="4"/>
  <c r="S187" i="4"/>
  <c r="Q187" i="4"/>
  <c r="V187" i="4" s="1"/>
  <c r="M187" i="4"/>
  <c r="I187" i="4"/>
  <c r="S186" i="4"/>
  <c r="Q186" i="4"/>
  <c r="V186" i="4" s="1"/>
  <c r="M186" i="4"/>
  <c r="I186" i="4"/>
  <c r="S185" i="4"/>
  <c r="Q185" i="4"/>
  <c r="R185" i="4" s="1"/>
  <c r="I185" i="4"/>
  <c r="S184" i="4"/>
  <c r="Q184" i="4"/>
  <c r="V184" i="4" s="1"/>
  <c r="M184" i="4"/>
  <c r="I184" i="4"/>
  <c r="S183" i="4"/>
  <c r="Q183" i="4"/>
  <c r="V183" i="4" s="1"/>
  <c r="I183" i="4"/>
  <c r="V182" i="4"/>
  <c r="S182" i="4"/>
  <c r="Q182" i="4"/>
  <c r="R182" i="4" s="1"/>
  <c r="I182" i="4"/>
  <c r="V181" i="4"/>
  <c r="S181" i="4"/>
  <c r="Q181" i="4"/>
  <c r="R181" i="4" s="1"/>
  <c r="W181" i="4" s="1"/>
  <c r="I181" i="4"/>
  <c r="Q180" i="4"/>
  <c r="R180" i="4" s="1"/>
  <c r="W180" i="4" s="1"/>
  <c r="M180" i="4"/>
  <c r="I180" i="4"/>
  <c r="Q179" i="4"/>
  <c r="V179" i="4" s="1"/>
  <c r="I179" i="4"/>
  <c r="V178" i="4"/>
  <c r="S178" i="4"/>
  <c r="Q178" i="4"/>
  <c r="R178" i="4" s="1"/>
  <c r="I178" i="4"/>
  <c r="V177" i="4"/>
  <c r="S177" i="4"/>
  <c r="Q177" i="4"/>
  <c r="R177" i="4" s="1"/>
  <c r="I177" i="4"/>
  <c r="V176" i="4"/>
  <c r="S176" i="4"/>
  <c r="Q176" i="4"/>
  <c r="R176" i="4" s="1"/>
  <c r="I176" i="4"/>
  <c r="V175" i="4"/>
  <c r="S175" i="4"/>
  <c r="Q175" i="4"/>
  <c r="R175" i="4" s="1"/>
  <c r="W175" i="4" s="1"/>
  <c r="I175" i="4"/>
  <c r="V174" i="4"/>
  <c r="S174" i="4"/>
  <c r="R174" i="4"/>
  <c r="Q174" i="4"/>
  <c r="I174" i="4"/>
  <c r="V173" i="4"/>
  <c r="S173" i="4"/>
  <c r="Q173" i="4"/>
  <c r="R173" i="4" s="1"/>
  <c r="I173" i="4"/>
  <c r="V172" i="4"/>
  <c r="S172" i="4"/>
  <c r="Q172" i="4"/>
  <c r="R172" i="4" s="1"/>
  <c r="I172" i="4"/>
  <c r="V171" i="4"/>
  <c r="S171" i="4"/>
  <c r="Q171" i="4"/>
  <c r="R171" i="4" s="1"/>
  <c r="W171" i="4" s="1"/>
  <c r="I171" i="4"/>
  <c r="V170" i="4"/>
  <c r="S170" i="4"/>
  <c r="Q170" i="4"/>
  <c r="R170" i="4" s="1"/>
  <c r="W170" i="4" s="1"/>
  <c r="I170" i="4"/>
  <c r="V169" i="4"/>
  <c r="S169" i="4"/>
  <c r="Q169" i="4"/>
  <c r="R169" i="4" s="1"/>
  <c r="W169" i="4" s="1"/>
  <c r="I169" i="4"/>
  <c r="V168" i="4"/>
  <c r="S168" i="4"/>
  <c r="Q168" i="4"/>
  <c r="R168" i="4" s="1"/>
  <c r="W168" i="4" s="1"/>
  <c r="I168" i="4"/>
  <c r="V167" i="4"/>
  <c r="S167" i="4"/>
  <c r="Q167" i="4"/>
  <c r="R167" i="4" s="1"/>
  <c r="W167" i="4" s="1"/>
  <c r="I167" i="4"/>
  <c r="V166" i="4"/>
  <c r="S166" i="4"/>
  <c r="Q166" i="4"/>
  <c r="R166" i="4" s="1"/>
  <c r="I166" i="4"/>
  <c r="V165" i="4"/>
  <c r="S165" i="4"/>
  <c r="Q165" i="4"/>
  <c r="R165" i="4" s="1"/>
  <c r="I165" i="4"/>
  <c r="V164" i="4"/>
  <c r="S164" i="4"/>
  <c r="Q164" i="4"/>
  <c r="R164" i="4" s="1"/>
  <c r="I164" i="4"/>
  <c r="V163" i="4"/>
  <c r="S163" i="4"/>
  <c r="Q163" i="4"/>
  <c r="R163" i="4" s="1"/>
  <c r="I163" i="4"/>
  <c r="V162" i="4"/>
  <c r="S162" i="4"/>
  <c r="Q162" i="4"/>
  <c r="R162" i="4" s="1"/>
  <c r="W162" i="4" s="1"/>
  <c r="I162" i="4"/>
  <c r="V161" i="4"/>
  <c r="S161" i="4"/>
  <c r="Q161" i="4"/>
  <c r="R161" i="4" s="1"/>
  <c r="I161" i="4"/>
  <c r="V160" i="4"/>
  <c r="S160" i="4"/>
  <c r="Q160" i="4"/>
  <c r="R160" i="4" s="1"/>
  <c r="I160" i="4"/>
  <c r="V159" i="4"/>
  <c r="S159" i="4"/>
  <c r="Q159" i="4"/>
  <c r="R159" i="4" s="1"/>
  <c r="W159" i="4" s="1"/>
  <c r="I159" i="4"/>
  <c r="V158" i="4"/>
  <c r="S158" i="4"/>
  <c r="Q158" i="4"/>
  <c r="R158" i="4" s="1"/>
  <c r="W158" i="4" s="1"/>
  <c r="I158" i="4"/>
  <c r="V157" i="4"/>
  <c r="S157" i="4"/>
  <c r="Q157" i="4"/>
  <c r="R157" i="4" s="1"/>
  <c r="W157" i="4" s="1"/>
  <c r="I157" i="4"/>
  <c r="S156" i="4"/>
  <c r="Q156" i="4"/>
  <c r="V156" i="4" s="1"/>
  <c r="I156" i="4"/>
  <c r="V155" i="4"/>
  <c r="S155" i="4"/>
  <c r="Q155" i="4"/>
  <c r="R155" i="4" s="1"/>
  <c r="W155" i="4" s="1"/>
  <c r="I155" i="4"/>
  <c r="S154" i="4"/>
  <c r="I154" i="4"/>
  <c r="V153" i="4"/>
  <c r="S153" i="4"/>
  <c r="Q153" i="4"/>
  <c r="R153" i="4" s="1"/>
  <c r="I153" i="4"/>
  <c r="V152" i="4"/>
  <c r="S152" i="4"/>
  <c r="Q152" i="4"/>
  <c r="R152" i="4" s="1"/>
  <c r="I152" i="4"/>
  <c r="V151" i="4"/>
  <c r="S151" i="4"/>
  <c r="Q151" i="4"/>
  <c r="R151" i="4" s="1"/>
  <c r="I151" i="4"/>
  <c r="V150" i="4"/>
  <c r="S150" i="4"/>
  <c r="Q150" i="4"/>
  <c r="R150" i="4" s="1"/>
  <c r="I150" i="4"/>
  <c r="V149" i="4"/>
  <c r="S149" i="4"/>
  <c r="Q149" i="4"/>
  <c r="R149" i="4" s="1"/>
  <c r="W149" i="4" s="1"/>
  <c r="I149" i="4"/>
  <c r="V148" i="4"/>
  <c r="S148" i="4"/>
  <c r="Q148" i="4"/>
  <c r="R148" i="4" s="1"/>
  <c r="W148" i="4" s="1"/>
  <c r="I148" i="4"/>
  <c r="V147" i="4"/>
  <c r="S147" i="4"/>
  <c r="Q147" i="4"/>
  <c r="R147" i="4" s="1"/>
  <c r="W147" i="4" s="1"/>
  <c r="I147" i="4"/>
  <c r="V146" i="4"/>
  <c r="S146" i="4"/>
  <c r="Q146" i="4"/>
  <c r="R146" i="4" s="1"/>
  <c r="W146" i="4" s="1"/>
  <c r="I146" i="4"/>
  <c r="V145" i="4"/>
  <c r="S145" i="4"/>
  <c r="Q145" i="4"/>
  <c r="R145" i="4" s="1"/>
  <c r="W145" i="4" s="1"/>
  <c r="I145" i="4"/>
  <c r="V144" i="4"/>
  <c r="S144" i="4"/>
  <c r="Q144" i="4"/>
  <c r="R144" i="4" s="1"/>
  <c r="W144" i="4" s="1"/>
  <c r="I144" i="4"/>
  <c r="V143" i="4"/>
  <c r="S143" i="4"/>
  <c r="Q143" i="4"/>
  <c r="R143" i="4" s="1"/>
  <c r="W143" i="4" s="1"/>
  <c r="I143" i="4"/>
  <c r="V142" i="4"/>
  <c r="S142" i="4"/>
  <c r="Q142" i="4"/>
  <c r="R142" i="4" s="1"/>
  <c r="I142" i="4"/>
  <c r="V141" i="4"/>
  <c r="S141" i="4"/>
  <c r="Q141" i="4"/>
  <c r="R141" i="4" s="1"/>
  <c r="I141" i="4"/>
  <c r="V140" i="4"/>
  <c r="S140" i="4"/>
  <c r="Q140" i="4"/>
  <c r="R140" i="4" s="1"/>
  <c r="I140" i="4"/>
  <c r="V139" i="4"/>
  <c r="S139" i="4"/>
  <c r="Q139" i="4"/>
  <c r="R139" i="4" s="1"/>
  <c r="I139" i="4"/>
  <c r="V138" i="4"/>
  <c r="S138" i="4"/>
  <c r="Q138" i="4"/>
  <c r="R138" i="4" s="1"/>
  <c r="W138" i="4" s="1"/>
  <c r="I138" i="4"/>
  <c r="V137" i="4"/>
  <c r="S137" i="4"/>
  <c r="Q137" i="4"/>
  <c r="R137" i="4" s="1"/>
  <c r="I137" i="4"/>
  <c r="V136" i="4"/>
  <c r="S136" i="4"/>
  <c r="Q136" i="4"/>
  <c r="R136" i="4" s="1"/>
  <c r="I136" i="4"/>
  <c r="V135" i="4"/>
  <c r="S135" i="4"/>
  <c r="Q135" i="4"/>
  <c r="R135" i="4" s="1"/>
  <c r="W135" i="4" s="1"/>
  <c r="I135" i="4"/>
  <c r="V134" i="4"/>
  <c r="S134" i="4"/>
  <c r="Q134" i="4"/>
  <c r="R134" i="4" s="1"/>
  <c r="W134" i="4" s="1"/>
  <c r="I134" i="4"/>
  <c r="V133" i="4"/>
  <c r="S133" i="4"/>
  <c r="Q133" i="4"/>
  <c r="R133" i="4" s="1"/>
  <c r="W133" i="4" s="1"/>
  <c r="I133" i="4"/>
  <c r="V132" i="4"/>
  <c r="S132" i="4"/>
  <c r="Q132" i="4"/>
  <c r="R132" i="4" s="1"/>
  <c r="W132" i="4" s="1"/>
  <c r="I132" i="4"/>
  <c r="V131" i="4"/>
  <c r="S131" i="4"/>
  <c r="Q131" i="4"/>
  <c r="R131" i="4" s="1"/>
  <c r="W131" i="4" s="1"/>
  <c r="I131" i="4"/>
  <c r="V130" i="4"/>
  <c r="S130" i="4"/>
  <c r="Q130" i="4"/>
  <c r="R130" i="4" s="1"/>
  <c r="I130" i="4"/>
  <c r="V129" i="4"/>
  <c r="S129" i="4"/>
  <c r="Q129" i="4"/>
  <c r="R129" i="4" s="1"/>
  <c r="I129" i="4"/>
  <c r="V128" i="4"/>
  <c r="S128" i="4"/>
  <c r="Q128" i="4"/>
  <c r="R128" i="4" s="1"/>
  <c r="I128" i="4"/>
  <c r="V127" i="4"/>
  <c r="S127" i="4"/>
  <c r="Q127" i="4"/>
  <c r="R127" i="4" s="1"/>
  <c r="I127" i="4"/>
  <c r="V126" i="4"/>
  <c r="S126" i="4"/>
  <c r="Q126" i="4"/>
  <c r="R126" i="4" s="1"/>
  <c r="W126" i="4" s="1"/>
  <c r="I126" i="4"/>
  <c r="V125" i="4"/>
  <c r="S125" i="4"/>
  <c r="Q125" i="4"/>
  <c r="R125" i="4" s="1"/>
  <c r="W125" i="4" s="1"/>
  <c r="I125" i="4"/>
  <c r="V124" i="4"/>
  <c r="S124" i="4"/>
  <c r="Q124" i="4"/>
  <c r="R124" i="4" s="1"/>
  <c r="I124" i="4"/>
  <c r="V123" i="4"/>
  <c r="S123" i="4"/>
  <c r="Q123" i="4"/>
  <c r="R123" i="4" s="1"/>
  <c r="W123" i="4" s="1"/>
  <c r="I123" i="4"/>
  <c r="V122" i="4"/>
  <c r="S122" i="4"/>
  <c r="Q122" i="4"/>
  <c r="R122" i="4" s="1"/>
  <c r="W122" i="4" s="1"/>
  <c r="I122" i="4"/>
  <c r="V121" i="4"/>
  <c r="S121" i="4"/>
  <c r="Q121" i="4"/>
  <c r="R121" i="4" s="1"/>
  <c r="W121" i="4" s="1"/>
  <c r="I121" i="4"/>
  <c r="V120" i="4"/>
  <c r="S120" i="4"/>
  <c r="Q120" i="4"/>
  <c r="R120" i="4" s="1"/>
  <c r="W120" i="4" s="1"/>
  <c r="I120" i="4"/>
  <c r="V119" i="4"/>
  <c r="S119" i="4"/>
  <c r="Q119" i="4"/>
  <c r="R119" i="4" s="1"/>
  <c r="W119" i="4" s="1"/>
  <c r="I119" i="4"/>
  <c r="V118" i="4"/>
  <c r="S118" i="4"/>
  <c r="Q118" i="4"/>
  <c r="R118" i="4" s="1"/>
  <c r="I118" i="4"/>
  <c r="V117" i="4"/>
  <c r="S117" i="4"/>
  <c r="Q117" i="4"/>
  <c r="R117" i="4" s="1"/>
  <c r="I117" i="4"/>
  <c r="V116" i="4"/>
  <c r="S116" i="4"/>
  <c r="Q116" i="4"/>
  <c r="R116" i="4" s="1"/>
  <c r="I116" i="4"/>
  <c r="V115" i="4"/>
  <c r="S115" i="4"/>
  <c r="Q115" i="4"/>
  <c r="R115" i="4" s="1"/>
  <c r="I115" i="4"/>
  <c r="V114" i="4"/>
  <c r="S114" i="4"/>
  <c r="Q114" i="4"/>
  <c r="R114" i="4" s="1"/>
  <c r="W114" i="4" s="1"/>
  <c r="I114" i="4"/>
  <c r="V113" i="4"/>
  <c r="S113" i="4"/>
  <c r="Q113" i="4"/>
  <c r="R113" i="4" s="1"/>
  <c r="W113" i="4" s="1"/>
  <c r="I113" i="4"/>
  <c r="V112" i="4"/>
  <c r="S112" i="4"/>
  <c r="Q112" i="4"/>
  <c r="R112" i="4" s="1"/>
  <c r="I112" i="4"/>
  <c r="V111" i="4"/>
  <c r="S111" i="4"/>
  <c r="Q111" i="4"/>
  <c r="R111" i="4" s="1"/>
  <c r="W111" i="4" s="1"/>
  <c r="I111" i="4"/>
  <c r="V110" i="4"/>
  <c r="S110" i="4"/>
  <c r="Q110" i="4"/>
  <c r="R110" i="4" s="1"/>
  <c r="W110" i="4" s="1"/>
  <c r="I110" i="4"/>
  <c r="V109" i="4"/>
  <c r="S109" i="4"/>
  <c r="Q109" i="4"/>
  <c r="R109" i="4" s="1"/>
  <c r="W109" i="4" s="1"/>
  <c r="I109" i="4"/>
  <c r="V108" i="4"/>
  <c r="S108" i="4"/>
  <c r="Q108" i="4"/>
  <c r="R108" i="4" s="1"/>
  <c r="W108" i="4" s="1"/>
  <c r="I108" i="4"/>
  <c r="V107" i="4"/>
  <c r="S107" i="4"/>
  <c r="Q107" i="4"/>
  <c r="R107" i="4" s="1"/>
  <c r="W107" i="4" s="1"/>
  <c r="I107" i="4"/>
  <c r="V106" i="4"/>
  <c r="S106" i="4"/>
  <c r="Q106" i="4"/>
  <c r="R106" i="4" s="1"/>
  <c r="I106" i="4"/>
  <c r="V105" i="4"/>
  <c r="S105" i="4"/>
  <c r="Q105" i="4"/>
  <c r="R105" i="4" s="1"/>
  <c r="I105" i="4"/>
  <c r="V104" i="4"/>
  <c r="S104" i="4"/>
  <c r="Q104" i="4"/>
  <c r="R104" i="4" s="1"/>
  <c r="I104" i="4"/>
  <c r="V103" i="4"/>
  <c r="S103" i="4"/>
  <c r="Q103" i="4"/>
  <c r="R103" i="4" s="1"/>
  <c r="I103" i="4"/>
  <c r="V102" i="4"/>
  <c r="S102" i="4"/>
  <c r="Q102" i="4"/>
  <c r="R102" i="4" s="1"/>
  <c r="W102" i="4" s="1"/>
  <c r="I102" i="4"/>
  <c r="V101" i="4"/>
  <c r="S101" i="4"/>
  <c r="Q101" i="4"/>
  <c r="R101" i="4" s="1"/>
  <c r="W101" i="4" s="1"/>
  <c r="I101" i="4"/>
  <c r="V100" i="4"/>
  <c r="S100" i="4"/>
  <c r="Q100" i="4"/>
  <c r="R100" i="4" s="1"/>
  <c r="I100" i="4"/>
  <c r="V99" i="4"/>
  <c r="S99" i="4"/>
  <c r="Q99" i="4"/>
  <c r="R99" i="4" s="1"/>
  <c r="W99" i="4" s="1"/>
  <c r="I99" i="4"/>
  <c r="V98" i="4"/>
  <c r="S98" i="4"/>
  <c r="Q98" i="4"/>
  <c r="R98" i="4" s="1"/>
  <c r="W98" i="4" s="1"/>
  <c r="I98" i="4"/>
  <c r="V97" i="4"/>
  <c r="S97" i="4"/>
  <c r="Q97" i="4"/>
  <c r="R97" i="4" s="1"/>
  <c r="W97" i="4" s="1"/>
  <c r="I97" i="4"/>
  <c r="V96" i="4"/>
  <c r="S96" i="4"/>
  <c r="Q96" i="4"/>
  <c r="R96" i="4" s="1"/>
  <c r="W96" i="4" s="1"/>
  <c r="I96" i="4"/>
  <c r="V95" i="4"/>
  <c r="S95" i="4"/>
  <c r="Q95" i="4"/>
  <c r="R95" i="4" s="1"/>
  <c r="W95" i="4" s="1"/>
  <c r="I95" i="4"/>
  <c r="V94" i="4"/>
  <c r="S94" i="4"/>
  <c r="Q94" i="4"/>
  <c r="R94" i="4" s="1"/>
  <c r="I94" i="4"/>
  <c r="V93" i="4"/>
  <c r="S93" i="4"/>
  <c r="Q93" i="4"/>
  <c r="R93" i="4" s="1"/>
  <c r="I93" i="4"/>
  <c r="V92" i="4"/>
  <c r="S92" i="4"/>
  <c r="Q92" i="4"/>
  <c r="R92" i="4" s="1"/>
  <c r="I92" i="4"/>
  <c r="V91" i="4"/>
  <c r="S91" i="4"/>
  <c r="Q91" i="4"/>
  <c r="R91" i="4" s="1"/>
  <c r="I91" i="4"/>
  <c r="V90" i="4"/>
  <c r="S90" i="4"/>
  <c r="Q90" i="4"/>
  <c r="R90" i="4" s="1"/>
  <c r="W90" i="4" s="1"/>
  <c r="I90" i="4"/>
  <c r="V89" i="4"/>
  <c r="S89" i="4"/>
  <c r="R89" i="4"/>
  <c r="W89" i="4" s="1"/>
  <c r="Q89" i="4"/>
  <c r="I89" i="4"/>
  <c r="V88" i="4"/>
  <c r="S88" i="4"/>
  <c r="Q88" i="4"/>
  <c r="R88" i="4" s="1"/>
  <c r="I88" i="4"/>
  <c r="V87" i="4"/>
  <c r="S87" i="4"/>
  <c r="Q87" i="4"/>
  <c r="R87" i="4" s="1"/>
  <c r="W87" i="4" s="1"/>
  <c r="I87" i="4"/>
  <c r="V86" i="4"/>
  <c r="S86" i="4"/>
  <c r="Q86" i="4"/>
  <c r="R86" i="4" s="1"/>
  <c r="W86" i="4" s="1"/>
  <c r="I86" i="4"/>
  <c r="V85" i="4"/>
  <c r="S85" i="4"/>
  <c r="Q85" i="4"/>
  <c r="R85" i="4" s="1"/>
  <c r="W85" i="4" s="1"/>
  <c r="I85" i="4"/>
  <c r="V84" i="4"/>
  <c r="S84" i="4"/>
  <c r="R84" i="4"/>
  <c r="W84" i="4" s="1"/>
  <c r="Q84" i="4"/>
  <c r="I84" i="4"/>
  <c r="V83" i="4"/>
  <c r="S83" i="4"/>
  <c r="Q83" i="4"/>
  <c r="R83" i="4" s="1"/>
  <c r="W83" i="4" s="1"/>
  <c r="I83" i="4"/>
  <c r="V82" i="4"/>
  <c r="S82" i="4"/>
  <c r="Q82" i="4"/>
  <c r="R82" i="4" s="1"/>
  <c r="W82" i="4" s="1"/>
  <c r="I82" i="4"/>
  <c r="V81" i="4"/>
  <c r="S81" i="4"/>
  <c r="Q81" i="4"/>
  <c r="R81" i="4" s="1"/>
  <c r="I81" i="4"/>
  <c r="V80" i="4"/>
  <c r="S80" i="4"/>
  <c r="Q80" i="4"/>
  <c r="R80" i="4" s="1"/>
  <c r="I80" i="4"/>
  <c r="V79" i="4"/>
  <c r="S79" i="4"/>
  <c r="Q79" i="4"/>
  <c r="R79" i="4" s="1"/>
  <c r="W79" i="4" s="1"/>
  <c r="I79" i="4"/>
  <c r="V78" i="4"/>
  <c r="S78" i="4"/>
  <c r="Q78" i="4"/>
  <c r="R78" i="4" s="1"/>
  <c r="W78" i="4" s="1"/>
  <c r="I78" i="4"/>
  <c r="V77" i="4"/>
  <c r="S77" i="4"/>
  <c r="Q77" i="4"/>
  <c r="R77" i="4" s="1"/>
  <c r="W77" i="4" s="1"/>
  <c r="I77" i="4"/>
  <c r="V76" i="4"/>
  <c r="S76" i="4"/>
  <c r="Q76" i="4"/>
  <c r="R76" i="4" s="1"/>
  <c r="W76" i="4" s="1"/>
  <c r="I76" i="4"/>
  <c r="V75" i="4"/>
  <c r="S75" i="4"/>
  <c r="Q75" i="4"/>
  <c r="R75" i="4" s="1"/>
  <c r="W75" i="4" s="1"/>
  <c r="I75" i="4"/>
  <c r="V74" i="4"/>
  <c r="S74" i="4"/>
  <c r="Q74" i="4"/>
  <c r="R74" i="4" s="1"/>
  <c r="W74" i="4" s="1"/>
  <c r="I74" i="4"/>
  <c r="V73" i="4"/>
  <c r="S73" i="4"/>
  <c r="Q73" i="4"/>
  <c r="R73" i="4" s="1"/>
  <c r="W73" i="4" s="1"/>
  <c r="I73" i="4"/>
  <c r="V72" i="4"/>
  <c r="S72" i="4"/>
  <c r="Q72" i="4"/>
  <c r="R72" i="4" s="1"/>
  <c r="W72" i="4" s="1"/>
  <c r="I72" i="4"/>
  <c r="V71" i="4"/>
  <c r="S71" i="4"/>
  <c r="Q71" i="4"/>
  <c r="R71" i="4" s="1"/>
  <c r="W71" i="4" s="1"/>
  <c r="I71" i="4"/>
  <c r="V70" i="4"/>
  <c r="S70" i="4"/>
  <c r="Q70" i="4"/>
  <c r="R70" i="4" s="1"/>
  <c r="I70" i="4"/>
  <c r="V69" i="4"/>
  <c r="S69" i="4"/>
  <c r="Q69" i="4"/>
  <c r="R69" i="4" s="1"/>
  <c r="I69" i="4"/>
  <c r="V68" i="4"/>
  <c r="S68" i="4"/>
  <c r="R68" i="4"/>
  <c r="Q68" i="4"/>
  <c r="I68" i="4"/>
  <c r="V67" i="4"/>
  <c r="S67" i="4"/>
  <c r="Q67" i="4"/>
  <c r="R67" i="4" s="1"/>
  <c r="I67" i="4"/>
  <c r="V66" i="4"/>
  <c r="S66" i="4"/>
  <c r="Q66" i="4"/>
  <c r="R66" i="4" s="1"/>
  <c r="W66" i="4" s="1"/>
  <c r="I66" i="4"/>
  <c r="V65" i="4"/>
  <c r="S65" i="4"/>
  <c r="Q65" i="4"/>
  <c r="R65" i="4" s="1"/>
  <c r="W65" i="4" s="1"/>
  <c r="I65" i="4"/>
  <c r="V64" i="4"/>
  <c r="S64" i="4"/>
  <c r="Q64" i="4"/>
  <c r="R64" i="4" s="1"/>
  <c r="I64" i="4"/>
  <c r="V63" i="4"/>
  <c r="S63" i="4"/>
  <c r="Q63" i="4"/>
  <c r="R63" i="4" s="1"/>
  <c r="W63" i="4" s="1"/>
  <c r="I63" i="4"/>
  <c r="V62" i="4"/>
  <c r="S62" i="4"/>
  <c r="Q62" i="4"/>
  <c r="R62" i="4" s="1"/>
  <c r="W62" i="4" s="1"/>
  <c r="I62" i="4"/>
  <c r="V61" i="4"/>
  <c r="S61" i="4"/>
  <c r="Q61" i="4"/>
  <c r="R61" i="4" s="1"/>
  <c r="W61" i="4" s="1"/>
  <c r="I61" i="4"/>
  <c r="V60" i="4"/>
  <c r="S60" i="4"/>
  <c r="Q60" i="4"/>
  <c r="R60" i="4" s="1"/>
  <c r="W60" i="4" s="1"/>
  <c r="I60" i="4"/>
  <c r="V59" i="4"/>
  <c r="S59" i="4"/>
  <c r="Q59" i="4"/>
  <c r="R59" i="4" s="1"/>
  <c r="W59" i="4" s="1"/>
  <c r="I59" i="4"/>
  <c r="V58" i="4"/>
  <c r="S58" i="4"/>
  <c r="Q58" i="4"/>
  <c r="R58" i="4" s="1"/>
  <c r="I58" i="4"/>
  <c r="V57" i="4"/>
  <c r="S57" i="4"/>
  <c r="Q57" i="4"/>
  <c r="R57" i="4" s="1"/>
  <c r="I57" i="4"/>
  <c r="V56" i="4"/>
  <c r="S56" i="4"/>
  <c r="Q56" i="4"/>
  <c r="R56" i="4" s="1"/>
  <c r="I56" i="4"/>
  <c r="V55" i="4"/>
  <c r="S55" i="4"/>
  <c r="Q55" i="4"/>
  <c r="R55" i="4" s="1"/>
  <c r="W55" i="4" s="1"/>
  <c r="I55" i="4"/>
  <c r="V54" i="4"/>
  <c r="S54" i="4"/>
  <c r="R54" i="4"/>
  <c r="W54" i="4" s="1"/>
  <c r="Q54" i="4"/>
  <c r="I54" i="4"/>
  <c r="V53" i="4"/>
  <c r="S53" i="4"/>
  <c r="Q53" i="4"/>
  <c r="R53" i="4" s="1"/>
  <c r="W53" i="4" s="1"/>
  <c r="I53" i="4"/>
  <c r="V52" i="4"/>
  <c r="S52" i="4"/>
  <c r="Q52" i="4"/>
  <c r="R52" i="4" s="1"/>
  <c r="I52" i="4"/>
  <c r="V51" i="4"/>
  <c r="S51" i="4"/>
  <c r="Q51" i="4"/>
  <c r="R51" i="4" s="1"/>
  <c r="W51" i="4" s="1"/>
  <c r="I51" i="4"/>
  <c r="V50" i="4"/>
  <c r="S50" i="4"/>
  <c r="Q50" i="4"/>
  <c r="R50" i="4" s="1"/>
  <c r="W50" i="4" s="1"/>
  <c r="I50" i="4"/>
  <c r="V49" i="4"/>
  <c r="S49" i="4"/>
  <c r="Q49" i="4"/>
  <c r="R49" i="4" s="1"/>
  <c r="W49" i="4" s="1"/>
  <c r="I49" i="4"/>
  <c r="V48" i="4"/>
  <c r="S48" i="4"/>
  <c r="Q48" i="4"/>
  <c r="R48" i="4" s="1"/>
  <c r="W48" i="4" s="1"/>
  <c r="I48" i="4"/>
  <c r="V47" i="4"/>
  <c r="S47" i="4"/>
  <c r="Q47" i="4"/>
  <c r="R47" i="4" s="1"/>
  <c r="W47" i="4" s="1"/>
  <c r="I47" i="4"/>
  <c r="V46" i="4"/>
  <c r="S46" i="4"/>
  <c r="Q46" i="4"/>
  <c r="R46" i="4" s="1"/>
  <c r="I46" i="4"/>
  <c r="V45" i="4"/>
  <c r="S45" i="4"/>
  <c r="Q45" i="4"/>
  <c r="R45" i="4" s="1"/>
  <c r="W45" i="4" s="1"/>
  <c r="I45" i="4"/>
  <c r="V44" i="4"/>
  <c r="S44" i="4"/>
  <c r="Q44" i="4"/>
  <c r="R44" i="4" s="1"/>
  <c r="I44" i="4"/>
  <c r="V43" i="4"/>
  <c r="S43" i="4"/>
  <c r="Q43" i="4"/>
  <c r="R43" i="4" s="1"/>
  <c r="I43" i="4"/>
  <c r="V42" i="4"/>
  <c r="S42" i="4"/>
  <c r="Q42" i="4"/>
  <c r="R42" i="4" s="1"/>
  <c r="W42" i="4" s="1"/>
  <c r="I42" i="4"/>
  <c r="V41" i="4"/>
  <c r="S41" i="4"/>
  <c r="Q41" i="4"/>
  <c r="R41" i="4" s="1"/>
  <c r="W41" i="4" s="1"/>
  <c r="I41" i="4"/>
  <c r="V40" i="4"/>
  <c r="S40" i="4"/>
  <c r="Q40" i="4"/>
  <c r="R40" i="4" s="1"/>
  <c r="W40" i="4" s="1"/>
  <c r="I40" i="4"/>
  <c r="V39" i="4"/>
  <c r="S39" i="4"/>
  <c r="Q39" i="4"/>
  <c r="R39" i="4" s="1"/>
  <c r="W39" i="4" s="1"/>
  <c r="I39" i="4"/>
  <c r="V38" i="4"/>
  <c r="S38" i="4"/>
  <c r="Q38" i="4"/>
  <c r="R38" i="4" s="1"/>
  <c r="W38" i="4" s="1"/>
  <c r="I38" i="4"/>
  <c r="V37" i="4"/>
  <c r="S37" i="4"/>
  <c r="Q37" i="4"/>
  <c r="R37" i="4" s="1"/>
  <c r="W37" i="4" s="1"/>
  <c r="I37" i="4"/>
  <c r="V36" i="4"/>
  <c r="S36" i="4"/>
  <c r="Q36" i="4"/>
  <c r="R36" i="4" s="1"/>
  <c r="W36" i="4" s="1"/>
  <c r="I36" i="4"/>
  <c r="V35" i="4"/>
  <c r="S35" i="4"/>
  <c r="Q35" i="4"/>
  <c r="R35" i="4" s="1"/>
  <c r="W35" i="4" s="1"/>
  <c r="I35" i="4"/>
  <c r="V34" i="4"/>
  <c r="S34" i="4"/>
  <c r="Q34" i="4"/>
  <c r="R34" i="4" s="1"/>
  <c r="W34" i="4" s="1"/>
  <c r="I34" i="4"/>
  <c r="V33" i="4"/>
  <c r="S33" i="4"/>
  <c r="Q33" i="4"/>
  <c r="R33" i="4" s="1"/>
  <c r="I33" i="4"/>
  <c r="V32" i="4"/>
  <c r="S32" i="4"/>
  <c r="Q32" i="4"/>
  <c r="R32" i="4" s="1"/>
  <c r="I32" i="4"/>
  <c r="V31" i="4"/>
  <c r="S31" i="4"/>
  <c r="Q31" i="4"/>
  <c r="R31" i="4" s="1"/>
  <c r="I31" i="4"/>
  <c r="V30" i="4"/>
  <c r="S30" i="4"/>
  <c r="Q30" i="4"/>
  <c r="R30" i="4" s="1"/>
  <c r="W30" i="4" s="1"/>
  <c r="I30" i="4"/>
  <c r="V29" i="4"/>
  <c r="S29" i="4"/>
  <c r="Q29" i="4"/>
  <c r="R29" i="4" s="1"/>
  <c r="W29" i="4" s="1"/>
  <c r="I29" i="4"/>
  <c r="V28" i="4"/>
  <c r="S28" i="4"/>
  <c r="R28" i="4"/>
  <c r="W28" i="4" s="1"/>
  <c r="Q28" i="4"/>
  <c r="I28" i="4"/>
  <c r="V27" i="4"/>
  <c r="S27" i="4"/>
  <c r="Q27" i="4"/>
  <c r="R27" i="4" s="1"/>
  <c r="W27" i="4" s="1"/>
  <c r="I27" i="4"/>
  <c r="V26" i="4"/>
  <c r="S26" i="4"/>
  <c r="Q26" i="4"/>
  <c r="R26" i="4" s="1"/>
  <c r="W26" i="4" s="1"/>
  <c r="I26" i="4"/>
  <c r="V25" i="4"/>
  <c r="S25" i="4"/>
  <c r="Q25" i="4"/>
  <c r="R25" i="4" s="1"/>
  <c r="W25" i="4" s="1"/>
  <c r="I25" i="4"/>
  <c r="V24" i="4"/>
  <c r="S24" i="4"/>
  <c r="Q24" i="4"/>
  <c r="R24" i="4" s="1"/>
  <c r="W24" i="4" s="1"/>
  <c r="I24" i="4"/>
  <c r="V23" i="4"/>
  <c r="S23" i="4"/>
  <c r="Q23" i="4"/>
  <c r="R23" i="4" s="1"/>
  <c r="W23" i="4" s="1"/>
  <c r="I23" i="4"/>
  <c r="V22" i="4"/>
  <c r="S22" i="4"/>
  <c r="Q22" i="4"/>
  <c r="R22" i="4" s="1"/>
  <c r="I22" i="4"/>
  <c r="V21" i="4"/>
  <c r="S21" i="4"/>
  <c r="Q21" i="4"/>
  <c r="R21" i="4" s="1"/>
  <c r="I21" i="4"/>
  <c r="V20" i="4"/>
  <c r="S20" i="4"/>
  <c r="Q20" i="4"/>
  <c r="R20" i="4" s="1"/>
  <c r="W20" i="4" s="1"/>
  <c r="I20" i="4"/>
  <c r="V19" i="4"/>
  <c r="S19" i="4"/>
  <c r="Q19" i="4"/>
  <c r="R19" i="4" s="1"/>
  <c r="I19" i="4"/>
  <c r="V18" i="4"/>
  <c r="S18" i="4"/>
  <c r="R18" i="4"/>
  <c r="W18" i="4" s="1"/>
  <c r="Q18" i="4"/>
  <c r="I18" i="4"/>
  <c r="V17" i="4"/>
  <c r="S17" i="4"/>
  <c r="Q17" i="4"/>
  <c r="R17" i="4" s="1"/>
  <c r="W17" i="4" s="1"/>
  <c r="I17" i="4"/>
  <c r="V16" i="4"/>
  <c r="S16" i="4"/>
  <c r="Q16" i="4"/>
  <c r="R16" i="4" s="1"/>
  <c r="I16" i="4"/>
  <c r="V15" i="4"/>
  <c r="S15" i="4"/>
  <c r="Q15" i="4"/>
  <c r="R15" i="4" s="1"/>
  <c r="W15" i="4" s="1"/>
  <c r="I15" i="4"/>
  <c r="V14" i="4"/>
  <c r="S14" i="4"/>
  <c r="Q14" i="4"/>
  <c r="R14" i="4" s="1"/>
  <c r="W14" i="4" s="1"/>
  <c r="I14" i="4"/>
  <c r="V13" i="4"/>
  <c r="S13" i="4"/>
  <c r="Q13" i="4"/>
  <c r="R13" i="4" s="1"/>
  <c r="W13" i="4" s="1"/>
  <c r="I13" i="4"/>
  <c r="V12" i="4"/>
  <c r="S12" i="4"/>
  <c r="Q12" i="4"/>
  <c r="R12" i="4" s="1"/>
  <c r="W12" i="4" s="1"/>
  <c r="I12" i="4"/>
  <c r="V11" i="4"/>
  <c r="S11" i="4"/>
  <c r="Q11" i="4"/>
  <c r="R11" i="4" s="1"/>
  <c r="W11" i="4" s="1"/>
  <c r="I11" i="4"/>
  <c r="V10" i="4"/>
  <c r="S10" i="4"/>
  <c r="Q10" i="4"/>
  <c r="R10" i="4" s="1"/>
  <c r="W10" i="4" s="1"/>
  <c r="I10" i="4"/>
  <c r="V9" i="4"/>
  <c r="S9" i="4"/>
  <c r="Q9" i="4"/>
  <c r="R9" i="4" s="1"/>
  <c r="I9" i="4"/>
  <c r="V8" i="4"/>
  <c r="S8" i="4"/>
  <c r="Q8" i="4"/>
  <c r="R8" i="4" s="1"/>
  <c r="I8" i="4"/>
  <c r="V7" i="4"/>
  <c r="S7" i="4"/>
  <c r="Q7" i="4"/>
  <c r="R7" i="4" s="1"/>
  <c r="I7" i="4"/>
  <c r="V6" i="4"/>
  <c r="S6" i="4"/>
  <c r="Q6" i="4"/>
  <c r="R6" i="4" s="1"/>
  <c r="W6" i="4" s="1"/>
  <c r="I6" i="4"/>
  <c r="V5" i="4"/>
  <c r="S5" i="4"/>
  <c r="Q5" i="4"/>
  <c r="R5" i="4" s="1"/>
  <c r="W5" i="4" s="1"/>
  <c r="I5" i="4"/>
  <c r="V4" i="4"/>
  <c r="S4" i="4"/>
  <c r="Q4" i="4"/>
  <c r="R4" i="4" s="1"/>
  <c r="I4" i="4"/>
  <c r="V3" i="4"/>
  <c r="S3" i="4"/>
  <c r="R3" i="4"/>
  <c r="W3" i="4" s="1"/>
  <c r="Q3" i="4"/>
  <c r="I3" i="4"/>
  <c r="V2" i="4"/>
  <c r="S2" i="4"/>
  <c r="Q2" i="4"/>
  <c r="R2" i="4" s="1"/>
  <c r="W2" i="4" s="1"/>
  <c r="I2" i="4"/>
  <c r="AA308" i="3"/>
  <c r="Z308" i="3"/>
  <c r="Y308" i="3"/>
  <c r="X308" i="3"/>
  <c r="W308" i="3"/>
  <c r="V308" i="3"/>
  <c r="U308" i="3"/>
  <c r="T308" i="3"/>
  <c r="S308" i="3"/>
  <c r="R308" i="3"/>
  <c r="Y307" i="3"/>
  <c r="Y306" i="3"/>
  <c r="Y305" i="3"/>
  <c r="X305" i="3"/>
  <c r="Y304" i="3"/>
  <c r="X304" i="3"/>
  <c r="Y303" i="3"/>
  <c r="X303" i="3"/>
  <c r="Y302" i="3"/>
  <c r="X302" i="3"/>
  <c r="Y301" i="3"/>
  <c r="X301" i="3"/>
  <c r="Y300" i="3"/>
  <c r="X300" i="3"/>
  <c r="Y299" i="3"/>
  <c r="X299" i="3"/>
  <c r="Y298" i="3"/>
  <c r="X298" i="3"/>
  <c r="Y297" i="3"/>
  <c r="X297" i="3"/>
  <c r="Y296" i="3"/>
  <c r="X296" i="3"/>
  <c r="Y295" i="3"/>
  <c r="X295" i="3"/>
  <c r="Y294" i="3"/>
  <c r="X294" i="3"/>
  <c r="Y293" i="3"/>
  <c r="X293" i="3"/>
  <c r="Y292" i="3"/>
  <c r="X292" i="3"/>
  <c r="Y291" i="3"/>
  <c r="X291" i="3"/>
  <c r="Y290" i="3"/>
  <c r="X290" i="3"/>
  <c r="Y289" i="3"/>
  <c r="X289" i="3"/>
  <c r="Y288" i="3"/>
  <c r="X288" i="3"/>
  <c r="Y287" i="3"/>
  <c r="X287" i="3"/>
  <c r="Y286" i="3"/>
  <c r="X286" i="3"/>
  <c r="Y285" i="3"/>
  <c r="X285" i="3"/>
  <c r="Y284" i="3"/>
  <c r="X284" i="3"/>
  <c r="Y283" i="3"/>
  <c r="X283" i="3"/>
  <c r="Y282" i="3"/>
  <c r="X282" i="3"/>
  <c r="Y281" i="3"/>
  <c r="X281" i="3"/>
  <c r="Y280" i="3"/>
  <c r="X280" i="3"/>
  <c r="Y279" i="3"/>
  <c r="X279" i="3"/>
  <c r="Y278" i="3"/>
  <c r="X278" i="3"/>
  <c r="Y277" i="3"/>
  <c r="X277" i="3"/>
  <c r="Y276" i="3"/>
  <c r="X276" i="3"/>
  <c r="Y275" i="3"/>
  <c r="X275" i="3"/>
  <c r="Y274" i="3"/>
  <c r="X274" i="3"/>
  <c r="Y273" i="3"/>
  <c r="X273" i="3"/>
  <c r="Y272" i="3"/>
  <c r="X272" i="3"/>
  <c r="Y271" i="3"/>
  <c r="X271" i="3"/>
  <c r="Y270" i="3"/>
  <c r="X270" i="3"/>
  <c r="Y269" i="3"/>
  <c r="X269" i="3"/>
  <c r="Y268" i="3"/>
  <c r="X268" i="3"/>
  <c r="Y267" i="3"/>
  <c r="X267" i="3"/>
  <c r="Y266" i="3"/>
  <c r="X266" i="3"/>
  <c r="Y265" i="3"/>
  <c r="X265" i="3"/>
  <c r="Y264" i="3"/>
  <c r="X264" i="3"/>
  <c r="Y263" i="3"/>
  <c r="X263" i="3"/>
  <c r="Y262" i="3"/>
  <c r="X262" i="3"/>
  <c r="Y261" i="3"/>
  <c r="X261" i="3"/>
  <c r="Y260" i="3"/>
  <c r="X260" i="3"/>
  <c r="Y259" i="3"/>
  <c r="X259" i="3"/>
  <c r="Y258" i="3"/>
  <c r="X258" i="3"/>
  <c r="Y257" i="3"/>
  <c r="X257" i="3"/>
  <c r="Y256" i="3"/>
  <c r="X256" i="3"/>
  <c r="Y255" i="3"/>
  <c r="X255" i="3"/>
  <c r="Y254" i="3"/>
  <c r="X254" i="3"/>
  <c r="Y253" i="3"/>
  <c r="X253" i="3"/>
  <c r="Y252" i="3"/>
  <c r="X252" i="3"/>
  <c r="Y251" i="3"/>
  <c r="X251" i="3"/>
  <c r="Y250" i="3"/>
  <c r="X250" i="3"/>
  <c r="Y249" i="3"/>
  <c r="X249" i="3"/>
  <c r="Y248" i="3"/>
  <c r="X248" i="3"/>
  <c r="Y247" i="3"/>
  <c r="X247" i="3"/>
  <c r="Y246" i="3"/>
  <c r="X246" i="3"/>
  <c r="Y245" i="3"/>
  <c r="X245" i="3"/>
  <c r="Y244" i="3"/>
  <c r="X244" i="3"/>
  <c r="Y243" i="3"/>
  <c r="X243" i="3"/>
  <c r="Y242" i="3"/>
  <c r="X242" i="3"/>
  <c r="Y241" i="3"/>
  <c r="X241" i="3"/>
  <c r="Y240" i="3"/>
  <c r="X240" i="3"/>
  <c r="Y239" i="3"/>
  <c r="X239" i="3"/>
  <c r="Y238" i="3"/>
  <c r="X238" i="3"/>
  <c r="Y237" i="3"/>
  <c r="X237" i="3"/>
  <c r="Y236" i="3"/>
  <c r="X236" i="3"/>
  <c r="Y235" i="3"/>
  <c r="X235" i="3"/>
  <c r="Y234" i="3"/>
  <c r="X234" i="3"/>
  <c r="Y233" i="3"/>
  <c r="X233" i="3"/>
  <c r="Y232" i="3"/>
  <c r="X232" i="3"/>
  <c r="Y231" i="3"/>
  <c r="X231" i="3"/>
  <c r="Y230" i="3"/>
  <c r="X230" i="3"/>
  <c r="Y229" i="3"/>
  <c r="X229" i="3"/>
  <c r="Y228" i="3"/>
  <c r="X228" i="3"/>
  <c r="Y227" i="3"/>
  <c r="X227" i="3"/>
  <c r="Y226" i="3"/>
  <c r="X226" i="3"/>
  <c r="Y225" i="3"/>
  <c r="X225" i="3"/>
  <c r="Y224" i="3"/>
  <c r="X224" i="3"/>
  <c r="Y223" i="3"/>
  <c r="X223" i="3"/>
  <c r="Y222" i="3"/>
  <c r="X222" i="3"/>
  <c r="Y221" i="3"/>
  <c r="X221" i="3"/>
  <c r="Y220" i="3"/>
  <c r="X220" i="3"/>
  <c r="Y219" i="3"/>
  <c r="X219" i="3"/>
  <c r="Y218" i="3"/>
  <c r="X218" i="3"/>
  <c r="Y217" i="3"/>
  <c r="X217" i="3"/>
  <c r="Y216" i="3"/>
  <c r="X216" i="3"/>
  <c r="Y215" i="3"/>
  <c r="X215" i="3"/>
  <c r="Y214" i="3"/>
  <c r="X214" i="3"/>
  <c r="Y213" i="3"/>
  <c r="X213" i="3"/>
  <c r="Y212" i="3"/>
  <c r="X212" i="3"/>
  <c r="Y211" i="3"/>
  <c r="X211" i="3"/>
  <c r="Y210" i="3"/>
  <c r="X210" i="3"/>
  <c r="Y209" i="3"/>
  <c r="X209" i="3"/>
  <c r="Y208" i="3"/>
  <c r="X208" i="3"/>
  <c r="Y207" i="3"/>
  <c r="X207" i="3"/>
  <c r="Y206" i="3"/>
  <c r="X206" i="3"/>
  <c r="Y205" i="3"/>
  <c r="X205" i="3"/>
  <c r="Y204" i="3"/>
  <c r="X204" i="3"/>
  <c r="Y203" i="3"/>
  <c r="X203" i="3"/>
  <c r="Y202" i="3"/>
  <c r="X202" i="3"/>
  <c r="Y201" i="3"/>
  <c r="X201" i="3"/>
  <c r="Y200" i="3"/>
  <c r="X200" i="3"/>
  <c r="Y199" i="3"/>
  <c r="X199" i="3"/>
  <c r="Y198" i="3"/>
  <c r="X198" i="3"/>
  <c r="Y197" i="3"/>
  <c r="X197" i="3"/>
  <c r="Y196" i="3"/>
  <c r="X196" i="3"/>
  <c r="Y195" i="3"/>
  <c r="X195" i="3"/>
  <c r="Y194" i="3"/>
  <c r="X194" i="3"/>
  <c r="Y193" i="3"/>
  <c r="X193" i="3"/>
  <c r="Y192" i="3"/>
  <c r="X192" i="3"/>
  <c r="Y191" i="3"/>
  <c r="X191" i="3"/>
  <c r="Y190" i="3"/>
  <c r="X190" i="3"/>
  <c r="Y189" i="3"/>
  <c r="X189" i="3"/>
  <c r="Y188" i="3"/>
  <c r="X188" i="3"/>
  <c r="Y187" i="3"/>
  <c r="X187" i="3"/>
  <c r="Y186" i="3"/>
  <c r="X186" i="3"/>
  <c r="Y185" i="3"/>
  <c r="X185" i="3"/>
  <c r="Y184" i="3"/>
  <c r="X184" i="3"/>
  <c r="Y183" i="3"/>
  <c r="X183" i="3"/>
  <c r="Y182" i="3"/>
  <c r="X182" i="3"/>
  <c r="Y181" i="3"/>
  <c r="X181" i="3"/>
  <c r="Y180" i="3"/>
  <c r="X180" i="3"/>
  <c r="Y179" i="3"/>
  <c r="X179" i="3"/>
  <c r="Y178" i="3"/>
  <c r="X178" i="3"/>
  <c r="Y177" i="3"/>
  <c r="X177" i="3"/>
  <c r="Y176" i="3"/>
  <c r="X176" i="3"/>
  <c r="Y175" i="3"/>
  <c r="X175" i="3"/>
  <c r="Y174" i="3"/>
  <c r="X174" i="3"/>
  <c r="Y173" i="3"/>
  <c r="X173" i="3"/>
  <c r="Y172" i="3"/>
  <c r="X172" i="3"/>
  <c r="Y171" i="3"/>
  <c r="X171" i="3"/>
  <c r="Y170" i="3"/>
  <c r="X170" i="3"/>
  <c r="Y169" i="3"/>
  <c r="X169" i="3"/>
  <c r="Y168" i="3"/>
  <c r="X168" i="3"/>
  <c r="Y167" i="3"/>
  <c r="X167" i="3"/>
  <c r="Y166" i="3"/>
  <c r="X166" i="3"/>
  <c r="Y165" i="3"/>
  <c r="X165" i="3"/>
  <c r="Y164" i="3"/>
  <c r="X164" i="3"/>
  <c r="Y163" i="3"/>
  <c r="X163" i="3"/>
  <c r="Y162" i="3"/>
  <c r="X162" i="3"/>
  <c r="Y161" i="3"/>
  <c r="X161" i="3"/>
  <c r="Y160" i="3"/>
  <c r="X160" i="3"/>
  <c r="Y159" i="3"/>
  <c r="X159" i="3"/>
  <c r="Y158" i="3"/>
  <c r="X158" i="3"/>
  <c r="Y157" i="3"/>
  <c r="X157" i="3"/>
  <c r="Y156" i="3"/>
  <c r="X156" i="3"/>
  <c r="Y155" i="3"/>
  <c r="X155" i="3"/>
  <c r="Y154" i="3"/>
  <c r="X154" i="3"/>
  <c r="Y153" i="3"/>
  <c r="X153" i="3"/>
  <c r="Y152" i="3"/>
  <c r="X152" i="3"/>
  <c r="Y151" i="3"/>
  <c r="X151" i="3"/>
  <c r="Y150" i="3"/>
  <c r="X150" i="3"/>
  <c r="Y149" i="3"/>
  <c r="X149" i="3"/>
  <c r="Y148" i="3"/>
  <c r="X148" i="3"/>
  <c r="Y147" i="3"/>
  <c r="X147" i="3"/>
  <c r="Y146" i="3"/>
  <c r="X146" i="3"/>
  <c r="Y145" i="3"/>
  <c r="X145" i="3"/>
  <c r="Y144" i="3"/>
  <c r="X144" i="3"/>
  <c r="Y143" i="3"/>
  <c r="X143" i="3"/>
  <c r="Y142" i="3"/>
  <c r="X142" i="3"/>
  <c r="Y141" i="3"/>
  <c r="X141" i="3"/>
  <c r="Y140" i="3"/>
  <c r="X140" i="3"/>
  <c r="Y139" i="3"/>
  <c r="X139" i="3"/>
  <c r="Y138" i="3"/>
  <c r="X138" i="3"/>
  <c r="Y137" i="3"/>
  <c r="X137" i="3"/>
  <c r="Y136" i="3"/>
  <c r="X136" i="3"/>
  <c r="Y135" i="3"/>
  <c r="X135" i="3"/>
  <c r="Y134" i="3"/>
  <c r="X134" i="3"/>
  <c r="Y133" i="3"/>
  <c r="X133" i="3"/>
  <c r="Y132" i="3"/>
  <c r="X132" i="3"/>
  <c r="Y131" i="3"/>
  <c r="X131" i="3"/>
  <c r="Y130" i="3"/>
  <c r="X130" i="3"/>
  <c r="Y129" i="3"/>
  <c r="X129" i="3"/>
  <c r="Y128" i="3"/>
  <c r="X128" i="3"/>
  <c r="Y127" i="3"/>
  <c r="X127" i="3"/>
  <c r="Y126" i="3"/>
  <c r="X126" i="3"/>
  <c r="Y125" i="3"/>
  <c r="X125" i="3"/>
  <c r="Y124" i="3"/>
  <c r="X124" i="3"/>
  <c r="Y123" i="3"/>
  <c r="X123" i="3"/>
  <c r="Y122" i="3"/>
  <c r="X122" i="3"/>
  <c r="Y121" i="3"/>
  <c r="X121" i="3"/>
  <c r="Y120" i="3"/>
  <c r="X120" i="3"/>
  <c r="Y119" i="3"/>
  <c r="X119" i="3"/>
  <c r="Y118" i="3"/>
  <c r="X118" i="3"/>
  <c r="Y117" i="3"/>
  <c r="X117" i="3"/>
  <c r="Y116" i="3"/>
  <c r="X116" i="3"/>
  <c r="Y115" i="3"/>
  <c r="X115" i="3"/>
  <c r="Y114" i="3"/>
  <c r="X114" i="3"/>
  <c r="Y113" i="3"/>
  <c r="X113" i="3"/>
  <c r="Y112" i="3"/>
  <c r="X112" i="3"/>
  <c r="Y111" i="3"/>
  <c r="X111" i="3"/>
  <c r="Y110" i="3"/>
  <c r="X110" i="3"/>
  <c r="Y109" i="3"/>
  <c r="X109" i="3"/>
  <c r="Y108" i="3"/>
  <c r="X108" i="3"/>
  <c r="Y107" i="3"/>
  <c r="X107" i="3"/>
  <c r="Y106" i="3"/>
  <c r="X106" i="3"/>
  <c r="Y105" i="3"/>
  <c r="X105" i="3"/>
  <c r="Y104" i="3"/>
  <c r="X104" i="3"/>
  <c r="Y103" i="3"/>
  <c r="X103" i="3"/>
  <c r="Y102" i="3"/>
  <c r="X102" i="3"/>
  <c r="Y101" i="3"/>
  <c r="X101" i="3"/>
  <c r="Y100" i="3"/>
  <c r="X100" i="3"/>
  <c r="Y99" i="3"/>
  <c r="X99" i="3"/>
  <c r="Y98" i="3"/>
  <c r="X98" i="3"/>
  <c r="Y97" i="3"/>
  <c r="X97" i="3"/>
  <c r="Y96" i="3"/>
  <c r="X96" i="3"/>
  <c r="Y95" i="3"/>
  <c r="X95" i="3"/>
  <c r="Y94" i="3"/>
  <c r="X94" i="3"/>
  <c r="Y93" i="3"/>
  <c r="X93" i="3"/>
  <c r="Y92" i="3"/>
  <c r="X92" i="3"/>
  <c r="Y91" i="3"/>
  <c r="X91" i="3"/>
  <c r="Y90" i="3"/>
  <c r="X90" i="3"/>
  <c r="Y89" i="3"/>
  <c r="X89" i="3"/>
  <c r="Y88" i="3"/>
  <c r="X88" i="3"/>
  <c r="Y87" i="3"/>
  <c r="X87" i="3"/>
  <c r="Y86" i="3"/>
  <c r="X86" i="3"/>
  <c r="Y85" i="3"/>
  <c r="X85" i="3"/>
  <c r="Y84" i="3"/>
  <c r="X84" i="3"/>
  <c r="Y83" i="3"/>
  <c r="X83" i="3"/>
  <c r="Y82" i="3"/>
  <c r="X82" i="3"/>
  <c r="Y81" i="3"/>
  <c r="X81" i="3"/>
  <c r="Y80" i="3"/>
  <c r="X80" i="3"/>
  <c r="Y79" i="3"/>
  <c r="X79" i="3"/>
  <c r="Y78" i="3"/>
  <c r="X78" i="3"/>
  <c r="Y77" i="3"/>
  <c r="X77" i="3"/>
  <c r="Y76" i="3"/>
  <c r="X76" i="3"/>
  <c r="Y75" i="3"/>
  <c r="X75" i="3"/>
  <c r="Y74" i="3"/>
  <c r="X74" i="3"/>
  <c r="Y73" i="3"/>
  <c r="X73" i="3"/>
  <c r="Y72" i="3"/>
  <c r="X72" i="3"/>
  <c r="Y71" i="3"/>
  <c r="X71" i="3"/>
  <c r="Y70" i="3"/>
  <c r="X70" i="3"/>
  <c r="Y69" i="3"/>
  <c r="X69" i="3"/>
  <c r="Y68" i="3"/>
  <c r="X68" i="3"/>
  <c r="Y67" i="3"/>
  <c r="X67" i="3"/>
  <c r="Y66" i="3"/>
  <c r="X66" i="3"/>
  <c r="Y65" i="3"/>
  <c r="X65" i="3"/>
  <c r="Y64" i="3"/>
  <c r="X64" i="3"/>
  <c r="Y63" i="3"/>
  <c r="X63" i="3"/>
  <c r="Y62" i="3"/>
  <c r="X62" i="3"/>
  <c r="Y61" i="3"/>
  <c r="X61" i="3"/>
  <c r="Y60" i="3"/>
  <c r="X60" i="3"/>
  <c r="Y59" i="3"/>
  <c r="X59" i="3"/>
  <c r="Y58" i="3"/>
  <c r="X58" i="3"/>
  <c r="Y57" i="3"/>
  <c r="X57" i="3"/>
  <c r="Y56" i="3"/>
  <c r="X56" i="3"/>
  <c r="Y55" i="3"/>
  <c r="X55" i="3"/>
  <c r="Y54" i="3"/>
  <c r="X54" i="3"/>
  <c r="Y53" i="3"/>
  <c r="X53" i="3"/>
  <c r="Y52" i="3"/>
  <c r="X52" i="3"/>
  <c r="Y51" i="3"/>
  <c r="X51" i="3"/>
  <c r="Y50" i="3"/>
  <c r="X50" i="3"/>
  <c r="Y49" i="3"/>
  <c r="X49" i="3"/>
  <c r="Y48" i="3"/>
  <c r="X48" i="3"/>
  <c r="Y47" i="3"/>
  <c r="X47" i="3"/>
  <c r="Y46" i="3"/>
  <c r="X46" i="3"/>
  <c r="Y45" i="3"/>
  <c r="X45" i="3"/>
  <c r="Y44" i="3"/>
  <c r="X44" i="3"/>
  <c r="Y43" i="3"/>
  <c r="X43" i="3"/>
  <c r="Y42" i="3"/>
  <c r="X42" i="3"/>
  <c r="Y41" i="3"/>
  <c r="X41" i="3"/>
  <c r="Y40" i="3"/>
  <c r="X40" i="3"/>
  <c r="Y39" i="3"/>
  <c r="X39" i="3"/>
  <c r="Y38" i="3"/>
  <c r="X38" i="3"/>
  <c r="Y37" i="3"/>
  <c r="X37" i="3"/>
  <c r="Y36" i="3"/>
  <c r="X36" i="3"/>
  <c r="Y35" i="3"/>
  <c r="X35" i="3"/>
  <c r="Y34" i="3"/>
  <c r="X34" i="3"/>
  <c r="Y33" i="3"/>
  <c r="X33" i="3"/>
  <c r="Y32" i="3"/>
  <c r="X32" i="3"/>
  <c r="Y31" i="3"/>
  <c r="X31" i="3"/>
  <c r="Y30" i="3"/>
  <c r="X30" i="3"/>
  <c r="Y29" i="3"/>
  <c r="X29" i="3"/>
  <c r="Y28" i="3"/>
  <c r="X28" i="3"/>
  <c r="Y27" i="3"/>
  <c r="X27" i="3"/>
  <c r="Y26" i="3"/>
  <c r="X26" i="3"/>
  <c r="Y25" i="3"/>
  <c r="X25" i="3"/>
  <c r="Y24" i="3"/>
  <c r="X24" i="3"/>
  <c r="Y23" i="3"/>
  <c r="X23" i="3"/>
  <c r="Y22" i="3"/>
  <c r="X22" i="3"/>
  <c r="Y21" i="3"/>
  <c r="X21" i="3"/>
  <c r="Y20" i="3"/>
  <c r="X20" i="3"/>
  <c r="Y19" i="3"/>
  <c r="X19" i="3"/>
  <c r="Y18" i="3"/>
  <c r="X18" i="3"/>
  <c r="Y17" i="3"/>
  <c r="X17" i="3"/>
  <c r="Y16" i="3"/>
  <c r="X16" i="3"/>
  <c r="Y15" i="3"/>
  <c r="X15" i="3"/>
  <c r="Y14" i="3"/>
  <c r="X14" i="3"/>
  <c r="Y13" i="3"/>
  <c r="X13" i="3"/>
  <c r="Y12" i="3"/>
  <c r="X12" i="3"/>
  <c r="Y11" i="3"/>
  <c r="X11" i="3"/>
  <c r="Y10" i="3"/>
  <c r="X10" i="3"/>
  <c r="Y9" i="3"/>
  <c r="X9" i="3"/>
  <c r="Y8" i="3"/>
  <c r="X8" i="3"/>
  <c r="Y7" i="3"/>
  <c r="X7" i="3"/>
  <c r="Y6" i="3"/>
  <c r="X6" i="3"/>
  <c r="Y5" i="3"/>
  <c r="X5" i="3"/>
  <c r="W56" i="4" l="1"/>
  <c r="W296" i="4"/>
  <c r="W68" i="4"/>
  <c r="W91" i="4"/>
  <c r="W103" i="4"/>
  <c r="W163" i="4"/>
  <c r="W127" i="4"/>
  <c r="W139" i="4"/>
  <c r="W151" i="4"/>
  <c r="W44" i="4"/>
  <c r="W115" i="4"/>
  <c r="W7" i="4"/>
  <c r="W92" i="4"/>
  <c r="W104" i="4"/>
  <c r="W164" i="4"/>
  <c r="W80" i="4"/>
  <c r="W19" i="4"/>
  <c r="W116" i="4"/>
  <c r="W128" i="4"/>
  <c r="W32" i="4"/>
  <c r="W31" i="4"/>
  <c r="W43" i="4"/>
  <c r="W140" i="4"/>
  <c r="V330" i="4"/>
  <c r="W67" i="4"/>
  <c r="W8" i="4"/>
  <c r="W248" i="4"/>
  <c r="V320" i="4"/>
  <c r="V185" i="4"/>
  <c r="V256" i="4"/>
  <c r="V257" i="4"/>
  <c r="V270" i="4"/>
  <c r="V343" i="4"/>
  <c r="V243" i="4"/>
  <c r="V296" i="4"/>
  <c r="V188" i="4"/>
  <c r="V231" i="4"/>
  <c r="V259" i="4"/>
  <c r="V309" i="4"/>
  <c r="V321" i="4"/>
  <c r="V333" i="4"/>
  <c r="V345" i="4"/>
  <c r="W343" i="4"/>
  <c r="V189" i="4"/>
  <c r="V203" i="4"/>
  <c r="V217" i="4"/>
  <c r="V245" i="4"/>
  <c r="V260" i="4"/>
  <c r="V273" i="4"/>
  <c r="V334" i="4"/>
  <c r="V346" i="4"/>
  <c r="V218" i="4"/>
  <c r="V323" i="4"/>
  <c r="V192" i="4"/>
  <c r="V205" i="4"/>
  <c r="V249" i="4"/>
  <c r="V275" i="4"/>
  <c r="V194" i="4"/>
  <c r="V349" i="4"/>
  <c r="V290" i="4"/>
  <c r="V180" i="4"/>
  <c r="V252" i="4"/>
  <c r="V278" i="4"/>
  <c r="V303" i="4"/>
  <c r="V315" i="4"/>
  <c r="V197" i="4"/>
  <c r="V304" i="4"/>
  <c r="V316" i="4"/>
  <c r="V340" i="4"/>
  <c r="V225" i="4"/>
  <c r="R314" i="4"/>
  <c r="W314" i="4" s="1"/>
  <c r="W33" i="4"/>
  <c r="W46" i="4"/>
  <c r="W130" i="4"/>
  <c r="R326" i="4"/>
  <c r="W326" i="4" s="1"/>
  <c r="R156" i="4"/>
  <c r="W156" i="4" s="1"/>
  <c r="R338" i="4"/>
  <c r="R302" i="4"/>
  <c r="W58" i="4"/>
  <c r="W142" i="4"/>
  <c r="R350" i="4"/>
  <c r="W350" i="4" s="1"/>
  <c r="W226" i="4"/>
  <c r="R207" i="4"/>
  <c r="W207" i="4" s="1"/>
  <c r="W94" i="4"/>
  <c r="R221" i="4"/>
  <c r="W221" i="4" s="1"/>
  <c r="W166" i="4"/>
  <c r="R237" i="4"/>
  <c r="W237" i="4" s="1"/>
  <c r="W70" i="4"/>
  <c r="W323" i="4"/>
  <c r="R251" i="4"/>
  <c r="W251" i="4" s="1"/>
  <c r="W22" i="4"/>
  <c r="W106" i="4"/>
  <c r="R265" i="4"/>
  <c r="R277" i="4"/>
  <c r="W118" i="4"/>
  <c r="W178" i="4"/>
  <c r="W286" i="4"/>
  <c r="W345" i="4"/>
  <c r="W177" i="4"/>
  <c r="W165" i="4"/>
  <c r="W153" i="4"/>
  <c r="W141" i="4"/>
  <c r="R179" i="4"/>
  <c r="R195" i="4"/>
  <c r="W195" i="4" s="1"/>
  <c r="R209" i="4"/>
  <c r="R222" i="4"/>
  <c r="R238" i="4"/>
  <c r="W238" i="4" s="1"/>
  <c r="R266" i="4"/>
  <c r="W266" i="4" s="1"/>
  <c r="R291" i="4"/>
  <c r="W291" i="4" s="1"/>
  <c r="R327" i="4"/>
  <c r="W327" i="4" s="1"/>
  <c r="R339" i="4"/>
  <c r="W339" i="4" s="1"/>
  <c r="R351" i="4"/>
  <c r="W351" i="4" s="1"/>
  <c r="W309" i="4"/>
  <c r="R196" i="4"/>
  <c r="R210" i="4"/>
  <c r="W210" i="4" s="1"/>
  <c r="R224" i="4"/>
  <c r="W224" i="4" s="1"/>
  <c r="R239" i="4"/>
  <c r="R254" i="4"/>
  <c r="R267" i="4"/>
  <c r="W267" i="4" s="1"/>
  <c r="R279" i="4"/>
  <c r="W279" i="4" s="1"/>
  <c r="R292" i="4"/>
  <c r="W292" i="4" s="1"/>
  <c r="R328" i="4"/>
  <c r="W328" i="4" s="1"/>
  <c r="R352" i="4"/>
  <c r="W352" i="4" s="1"/>
  <c r="R183" i="4"/>
  <c r="R211" i="4"/>
  <c r="R240" i="4"/>
  <c r="W240" i="4" s="1"/>
  <c r="R255" i="4"/>
  <c r="W255" i="4" s="1"/>
  <c r="R268" i="4"/>
  <c r="R280" i="4"/>
  <c r="W280" i="4" s="1"/>
  <c r="R293" i="4"/>
  <c r="R305" i="4"/>
  <c r="W305" i="4" s="1"/>
  <c r="R317" i="4"/>
  <c r="W317" i="4" s="1"/>
  <c r="R329" i="4"/>
  <c r="W329" i="4" s="1"/>
  <c r="R341" i="4"/>
  <c r="W341" i="4" s="1"/>
  <c r="R353" i="4"/>
  <c r="W353" i="4" s="1"/>
  <c r="W330" i="4"/>
  <c r="W333" i="4"/>
  <c r="R184" i="4"/>
  <c r="W184" i="4" s="1"/>
  <c r="R198" i="4"/>
  <c r="W198" i="4" s="1"/>
  <c r="R212" i="4"/>
  <c r="W212" i="4" s="1"/>
  <c r="R228" i="4"/>
  <c r="W228" i="4" s="1"/>
  <c r="R241" i="4"/>
  <c r="W241" i="4" s="1"/>
  <c r="R269" i="4"/>
  <c r="W269" i="4" s="1"/>
  <c r="R281" i="4"/>
  <c r="W281" i="4" s="1"/>
  <c r="R294" i="4"/>
  <c r="W294" i="4" s="1"/>
  <c r="R306" i="4"/>
  <c r="W306" i="4" s="1"/>
  <c r="R318" i="4"/>
  <c r="W318" i="4" s="1"/>
  <c r="R342" i="4"/>
  <c r="W342" i="4" s="1"/>
  <c r="W257" i="4"/>
  <c r="W321" i="4"/>
  <c r="R199" i="4"/>
  <c r="R213" i="4"/>
  <c r="W213" i="4" s="1"/>
  <c r="R229" i="4"/>
  <c r="R242" i="4"/>
  <c r="W242" i="4" s="1"/>
  <c r="R282" i="4"/>
  <c r="W282" i="4" s="1"/>
  <c r="R295" i="4"/>
  <c r="W295" i="4" s="1"/>
  <c r="R307" i="4"/>
  <c r="R319" i="4"/>
  <c r="W319" i="4" s="1"/>
  <c r="R331" i="4"/>
  <c r="W340" i="4"/>
  <c r="W124" i="4"/>
  <c r="W64" i="4"/>
  <c r="W278" i="4"/>
  <c r="W315" i="4"/>
  <c r="R186" i="4"/>
  <c r="R200" i="4"/>
  <c r="W200" i="4" s="1"/>
  <c r="R214" i="4"/>
  <c r="W214" i="4" s="1"/>
  <c r="R230" i="4"/>
  <c r="W230" i="4" s="1"/>
  <c r="R258" i="4"/>
  <c r="W258" i="4" s="1"/>
  <c r="R271" i="4"/>
  <c r="W271" i="4" s="1"/>
  <c r="R283" i="4"/>
  <c r="W283" i="4" s="1"/>
  <c r="R308" i="4"/>
  <c r="W308" i="4" s="1"/>
  <c r="R332" i="4"/>
  <c r="R344" i="4"/>
  <c r="W344" i="4" s="1"/>
  <c r="R187" i="4"/>
  <c r="W187" i="4" s="1"/>
  <c r="R201" i="4"/>
  <c r="R215" i="4"/>
  <c r="R244" i="4"/>
  <c r="W244" i="4" s="1"/>
  <c r="R272" i="4"/>
  <c r="W272" i="4" s="1"/>
  <c r="R284" i="4"/>
  <c r="W284" i="4" s="1"/>
  <c r="R297" i="4"/>
  <c r="W297" i="4" s="1"/>
  <c r="W290" i="4"/>
  <c r="W194" i="4"/>
  <c r="R202" i="4"/>
  <c r="R232" i="4"/>
  <c r="W232" i="4" s="1"/>
  <c r="R285" i="4"/>
  <c r="W285" i="4" s="1"/>
  <c r="R298" i="4"/>
  <c r="W298" i="4" s="1"/>
  <c r="R310" i="4"/>
  <c r="W310" i="4" s="1"/>
  <c r="R322" i="4"/>
  <c r="W322" i="4" s="1"/>
  <c r="R204" i="4"/>
  <c r="W204" i="4" s="1"/>
  <c r="W188" i="4"/>
  <c r="W197" i="4"/>
  <c r="R233" i="4"/>
  <c r="W233" i="4" s="1"/>
  <c r="R246" i="4"/>
  <c r="W246" i="4" s="1"/>
  <c r="R261" i="4"/>
  <c r="W261" i="4" s="1"/>
  <c r="R274" i="4"/>
  <c r="R287" i="4"/>
  <c r="W287" i="4" s="1"/>
  <c r="R299" i="4"/>
  <c r="W299" i="4" s="1"/>
  <c r="R311" i="4"/>
  <c r="W311" i="4" s="1"/>
  <c r="R335" i="4"/>
  <c r="W335" i="4" s="1"/>
  <c r="R347" i="4"/>
  <c r="W347" i="4" s="1"/>
  <c r="W260" i="4"/>
  <c r="R190" i="4"/>
  <c r="W190" i="4" s="1"/>
  <c r="R219" i="4"/>
  <c r="W219" i="4" s="1"/>
  <c r="R235" i="4"/>
  <c r="W235" i="4" s="1"/>
  <c r="R262" i="4"/>
  <c r="W262" i="4" s="1"/>
  <c r="R288" i="4"/>
  <c r="W288" i="4" s="1"/>
  <c r="R300" i="4"/>
  <c r="W300" i="4" s="1"/>
  <c r="R312" i="4"/>
  <c r="W312" i="4" s="1"/>
  <c r="R324" i="4"/>
  <c r="W324" i="4" s="1"/>
  <c r="R336" i="4"/>
  <c r="W336" i="4" s="1"/>
  <c r="R348" i="4"/>
  <c r="W348" i="4" s="1"/>
  <c r="W231" i="4"/>
  <c r="W303" i="4"/>
  <c r="W320" i="4"/>
  <c r="R206" i="4"/>
  <c r="W206" i="4" s="1"/>
  <c r="R220" i="4"/>
  <c r="W220" i="4" s="1"/>
  <c r="R236" i="4"/>
  <c r="R250" i="4"/>
  <c r="W250" i="4" s="1"/>
  <c r="R264" i="4"/>
  <c r="W264" i="4" s="1"/>
  <c r="R276" i="4"/>
  <c r="W276" i="4" s="1"/>
  <c r="R289" i="4"/>
  <c r="W289" i="4" s="1"/>
  <c r="R301" i="4"/>
  <c r="W301" i="4" s="1"/>
  <c r="R313" i="4"/>
  <c r="W313" i="4" s="1"/>
  <c r="R325" i="4"/>
  <c r="W325" i="4" s="1"/>
  <c r="R337" i="4"/>
  <c r="W337" i="4" s="1"/>
  <c r="W52" i="4"/>
  <c r="W137" i="4"/>
  <c r="W176" i="4"/>
  <c r="W150" i="4"/>
  <c r="W245" i="4"/>
  <c r="W105" i="4"/>
  <c r="W88" i="4"/>
  <c r="W129" i="4"/>
  <c r="W161" i="4"/>
  <c r="W182" i="4"/>
  <c r="W273" i="4"/>
  <c r="W16" i="4"/>
  <c r="W21" i="4"/>
  <c r="W93" i="4"/>
  <c r="W174" i="4"/>
  <c r="W185" i="4"/>
  <c r="W81" i="4"/>
  <c r="W112" i="4"/>
  <c r="W4" i="4"/>
  <c r="W117" i="4"/>
  <c r="W172" i="4"/>
  <c r="W218" i="4"/>
  <c r="W69" i="4"/>
  <c r="W249" i="4"/>
  <c r="W9" i="4"/>
  <c r="W136" i="4"/>
  <c r="W57" i="4"/>
  <c r="W100" i="4"/>
  <c r="W152" i="4"/>
  <c r="W160" i="4"/>
  <c r="W173" i="4"/>
  <c r="W208" i="4"/>
  <c r="W225" i="4"/>
  <c r="W316" i="4"/>
  <c r="W304" i="4"/>
  <c r="W302" i="4"/>
  <c r="W334" i="4"/>
  <c r="W346" i="4"/>
  <c r="W256" i="4"/>
  <c r="V154" i="4"/>
  <c r="W154" i="4"/>
  <c r="W202" i="4"/>
  <c r="W215" i="4"/>
  <c r="W268" i="4"/>
  <c r="W332" i="4"/>
  <c r="W277" i="4"/>
  <c r="W179" i="4"/>
  <c r="W199" i="4"/>
  <c r="W209" i="4"/>
  <c r="W222" i="4"/>
  <c r="W239" i="4"/>
  <c r="W274" i="4"/>
  <c r="W186" i="4"/>
  <c r="W189" i="4"/>
  <c r="W201" i="4"/>
  <c r="W229" i="4"/>
  <c r="W265" i="4"/>
  <c r="W331" i="4"/>
  <c r="W183" i="4"/>
  <c r="W196" i="4"/>
  <c r="W211" i="4"/>
  <c r="W236" i="4"/>
  <c r="W293" i="4"/>
  <c r="W307" i="4"/>
  <c r="W338" i="4"/>
  <c r="W254" i="4"/>
  <c r="V253" i="4" l="1"/>
  <c r="O253" i="4"/>
  <c r="Q253" i="4"/>
  <c r="R253" i="4"/>
  <c r="W253" i="4"/>
  <c r="P253" i="4"/>
  <c r="S326" i="4"/>
  <c r="S253" i="4"/>
  <c r="N253" i="4"/>
  <c r="X25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4" authorId="0" shapeId="0" xr:uid="{00000000-0006-0000-0200-00002B000000}">
      <text>
        <r>
          <rPr>
            <sz val="11"/>
            <color theme="1"/>
            <rFont val="Calibri"/>
            <scheme val="minor"/>
          </rPr>
          <t>======
ID#AAAAniDF8bY
pc    (2023-01-19 16:16:45)
PARA LOS PROYECTOS CON ESTADO DE OPINIÓN TÉCNICA UTILIZAR EL TIPO DE CAMBIO DEL BANCO DE GUATEMALA</t>
        </r>
      </text>
    </comment>
    <comment ref="AL20" authorId="0" shapeId="0" xr:uid="{00000000-0006-0000-0200-00001A000000}">
      <text>
        <r>
          <rPr>
            <sz val="11"/>
            <color theme="1"/>
            <rFont val="Calibri"/>
            <scheme val="minor"/>
          </rPr>
          <t>======
ID#AAAAni2WES4
Edvin Osberto Monzón González    (2023-01-19 16:16:45)
Tenia Recuros Naturales</t>
        </r>
      </text>
    </comment>
    <comment ref="AL48" authorId="0" shapeId="0" xr:uid="{00000000-0006-0000-0200-000017000000}">
      <text>
        <r>
          <rPr>
            <sz val="11"/>
            <color theme="1"/>
            <rFont val="Calibri"/>
            <scheme val="minor"/>
          </rPr>
          <t>======
ID#AAAAni2WETQ
Edvin Osberto Monzón González    (2023-01-19 16:16:45)
Tenia Ambiente y Recursos Naturales</t>
        </r>
      </text>
    </comment>
    <comment ref="AL54" authorId="0" shapeId="0" xr:uid="{00000000-0006-0000-0200-000003000000}">
      <text>
        <r>
          <rPr>
            <sz val="11"/>
            <color theme="1"/>
            <rFont val="Calibri"/>
            <scheme val="minor"/>
          </rPr>
          <t>======
ID#AAAAni2WEYc
Edvin Osberto Monzón González    (2023-01-19 16:16:45)
Tenía ambiente y Recursos Naturales</t>
        </r>
      </text>
    </comment>
    <comment ref="AL61" authorId="0" shapeId="0" xr:uid="{00000000-0006-0000-0200-00000C000000}">
      <text>
        <r>
          <rPr>
            <sz val="11"/>
            <color theme="1"/>
            <rFont val="Calibri"/>
            <scheme val="minor"/>
          </rPr>
          <t>======
ID#AAAAni2WEXQ
Edvin Osberto Monzón González    (2023-01-19 16:16:45)
Tenía ambiente y Recursos Naturales</t>
        </r>
      </text>
    </comment>
    <comment ref="AL64" authorId="0" shapeId="0" xr:uid="{00000000-0006-0000-0200-000013000000}">
      <text>
        <r>
          <rPr>
            <sz val="11"/>
            <color theme="1"/>
            <rFont val="Calibri"/>
            <scheme val="minor"/>
          </rPr>
          <t>======
ID#AAAAni2WETg
Edvin Osberto Monzón González    (2023-01-19 16:16:45)
Tenía ambiente y Recursos Naturales</t>
        </r>
      </text>
    </comment>
    <comment ref="AL69" authorId="0" shapeId="0" xr:uid="{00000000-0006-0000-0200-000023000000}">
      <text>
        <r>
          <rPr>
            <sz val="11"/>
            <color theme="1"/>
            <rFont val="Calibri"/>
            <scheme val="minor"/>
          </rPr>
          <t>======
ID#AAAAni2WESI
Edvin Osberto Monzón González    (2023-01-19 16:16:45)
Tenía Desarrollo Social - Salud</t>
        </r>
      </text>
    </comment>
    <comment ref="AL70" authorId="0" shapeId="0" xr:uid="{00000000-0006-0000-0200-00001D000000}">
      <text>
        <r>
          <rPr>
            <sz val="11"/>
            <color theme="1"/>
            <rFont val="Calibri"/>
            <scheme val="minor"/>
          </rPr>
          <t>======
ID#AAAAni2WESo
Edvin Osberto Monzón González    (2023-01-19 16:16:45)
Tenía ambiente y Recursos Naturales</t>
        </r>
      </text>
    </comment>
    <comment ref="AI72" authorId="0" shapeId="0" xr:uid="{00000000-0006-0000-0200-00000A000000}">
      <text>
        <r>
          <rPr>
            <sz val="11"/>
            <color theme="1"/>
            <rFont val="Calibri"/>
            <scheme val="minor"/>
          </rPr>
          <t>======
ID#AAAAni2WEXc
Edvin Osberto Monzón González    (2023-01-19 16:16:45)
Tenia empleo e inversión</t>
        </r>
      </text>
    </comment>
    <comment ref="AJ72" authorId="0" shapeId="0" xr:uid="{00000000-0006-0000-0200-000020000000}">
      <text>
        <r>
          <rPr>
            <sz val="11"/>
            <color theme="1"/>
            <rFont val="Calibri"/>
            <scheme val="minor"/>
          </rPr>
          <t>======
ID#AAAAni2WESY
Edvin Osberto Monzón González    (2023-01-19 16:16:45)
Tenía 9</t>
        </r>
      </text>
    </comment>
    <comment ref="AK72" authorId="0" shapeId="0" xr:uid="{00000000-0006-0000-0200-000005000000}">
      <text>
        <r>
          <rPr>
            <sz val="11"/>
            <color theme="1"/>
            <rFont val="Calibri"/>
            <scheme val="minor"/>
          </rPr>
          <t>======
ID#AAAAni2WEYU
Edvin Osberto Monzón González    (2023-01-19 16:16:45)
Estaba vinculado al 4 y al 9</t>
        </r>
      </text>
    </comment>
    <comment ref="AL75" authorId="0" shapeId="0" xr:uid="{00000000-0006-0000-0200-000018000000}">
      <text>
        <r>
          <rPr>
            <sz val="11"/>
            <color theme="1"/>
            <rFont val="Calibri"/>
            <scheme val="minor"/>
          </rPr>
          <t>======
ID#AAAAni2WETA
Edvin Osberto Monzón González    (2023-01-19 16:16:45)
Tenía ambiente y Recursos Naturales</t>
        </r>
      </text>
    </comment>
    <comment ref="AL83" authorId="0" shapeId="0" xr:uid="{00000000-0006-0000-0200-000009000000}">
      <text>
        <r>
          <rPr>
            <sz val="11"/>
            <color theme="1"/>
            <rFont val="Calibri"/>
            <scheme val="minor"/>
          </rPr>
          <t>======
ID#AAAAni2WEX0
Edvin Osberto Monzón González    (2023-01-19 16:16:45)
Tenía ambiente y Recursos Naturales</t>
        </r>
      </text>
    </comment>
    <comment ref="AL84" authorId="0" shapeId="0" xr:uid="{00000000-0006-0000-0200-00000B000000}">
      <text>
        <r>
          <rPr>
            <sz val="11"/>
            <color theme="1"/>
            <rFont val="Calibri"/>
            <scheme val="minor"/>
          </rPr>
          <t>======
ID#AAAAni2WEXk
Edvin Osberto Monzón González    (2023-01-19 16:16:45)
Tenía ambiente y Recursos Naturales</t>
        </r>
      </text>
    </comment>
    <comment ref="AL112" authorId="0" shapeId="0" xr:uid="{00000000-0006-0000-0200-000002000000}">
      <text>
        <r>
          <rPr>
            <sz val="11"/>
            <color theme="1"/>
            <rFont val="Calibri"/>
            <scheme val="minor"/>
          </rPr>
          <t>======
ID#AAAAni2WEYg
Edvin Osberto Monzón González    (2023-01-19 16:16:45)
Tenía ambiente y RN</t>
        </r>
      </text>
    </comment>
    <comment ref="AI113" authorId="0" shapeId="0" xr:uid="{00000000-0006-0000-0200-000021000000}">
      <text>
        <r>
          <rPr>
            <sz val="11"/>
            <color theme="1"/>
            <rFont val="Calibri"/>
            <scheme val="minor"/>
          </rPr>
          <t>======
ID#AAAAni2WESc
Edvin Osberto Monzón González    (2023-01-19 16:16:45)
Tenía Fortalecimiento Institucional</t>
        </r>
      </text>
    </comment>
    <comment ref="AJ113" authorId="0" shapeId="0" xr:uid="{00000000-0006-0000-0200-000030000000}">
      <text>
        <r>
          <rPr>
            <sz val="11"/>
            <color theme="1"/>
            <rFont val="Calibri"/>
            <scheme val="minor"/>
          </rPr>
          <t>======
ID#AAAAniDF8a8
Edvin Osberto Monzón González    (2023-01-19 16:16:45)
Tenía 12</t>
        </r>
      </text>
    </comment>
    <comment ref="AL129" authorId="0" shapeId="0" xr:uid="{00000000-0006-0000-0200-000004000000}">
      <text>
        <r>
          <rPr>
            <sz val="11"/>
            <color theme="1"/>
            <rFont val="Calibri"/>
            <scheme val="minor"/>
          </rPr>
          <t>======
ID#AAAAni2WEYY
Edvin Osberto Monzón González    (2023-01-19 16:16:45)
Tenía Ambiente y RN</t>
        </r>
      </text>
    </comment>
    <comment ref="AL140" authorId="0" shapeId="0" xr:uid="{00000000-0006-0000-0200-00001F000000}">
      <text>
        <r>
          <rPr>
            <sz val="11"/>
            <color theme="1"/>
            <rFont val="Calibri"/>
            <scheme val="minor"/>
          </rPr>
          <t>======
ID#AAAAni2WESQ
Edvin Osberto Monzón González    (2023-01-19 16:16:45)
Tenía Ambiente y RN</t>
        </r>
      </text>
    </comment>
    <comment ref="AL145" authorId="0" shapeId="0" xr:uid="{00000000-0006-0000-0200-000019000000}">
      <text>
        <r>
          <rPr>
            <sz val="11"/>
            <color theme="1"/>
            <rFont val="Calibri"/>
            <scheme val="minor"/>
          </rPr>
          <t>======
ID#AAAAni2WESw
Edvin Osberto Monzón González    (2023-01-19 16:16:45)
Tenia Fortalecimiento Institucional</t>
        </r>
      </text>
    </comment>
    <comment ref="AL156" authorId="0" shapeId="0" xr:uid="{00000000-0006-0000-0200-00001E000000}">
      <text>
        <r>
          <rPr>
            <sz val="11"/>
            <color theme="1"/>
            <rFont val="Calibri"/>
            <scheme val="minor"/>
          </rPr>
          <t>======
ID#AAAAni2WESU
Edvin Osberto Monzón González    (2023-01-19 16:16:45)
Tenía Ambiente y RN</t>
        </r>
      </text>
    </comment>
    <comment ref="AN156" authorId="0" shapeId="0" xr:uid="{00000000-0006-0000-0200-000014000000}">
      <text>
        <r>
          <rPr>
            <sz val="11"/>
            <color theme="1"/>
            <rFont val="Calibri"/>
            <scheme val="minor"/>
          </rPr>
          <t>======
ID#AAAAni2WETU
Edvin Osberto Monzón González    (2023-01-19 16:16:45)
No tiene en el SIGEACI</t>
        </r>
      </text>
    </comment>
    <comment ref="AL158" authorId="0" shapeId="0" xr:uid="{00000000-0006-0000-0200-000024000000}">
      <text>
        <r>
          <rPr>
            <sz val="11"/>
            <color theme="1"/>
            <rFont val="Calibri"/>
            <scheme val="minor"/>
          </rPr>
          <t>======
ID#AAAAni2WERs
Edvin Osberto Monzón González    (2023-01-19 16:16:45)
Tenía Ambiente y RN</t>
        </r>
      </text>
    </comment>
    <comment ref="AI159" authorId="0" shapeId="0" xr:uid="{00000000-0006-0000-0200-000016000000}">
      <text>
        <r>
          <rPr>
            <sz val="11"/>
            <color theme="1"/>
            <rFont val="Calibri"/>
            <scheme val="minor"/>
          </rPr>
          <t>======
ID#AAAAni2WETM
Jairon Iray García Ramírez    (2023-01-19 16:16:45)
PND Disponibilidad y acceso al agua y gestión de los recursos naturales 
MED Para 2030, lograr la ordenación sostenible y el uso eficiente de los recursos naturales.
PND Valor económico de los Recursos Naturales
MED Para integrar los valores de los ecosistemas y la diversidad biológica en la planificación nacional y local, los procesos de desarrollo, las estrategias de reducción de la pobreza y la contabilidad.
PND Seguridad alimentaria y nutricional
MED Para el año 2032, reducir en no menos de 25 puntos, porcentuales la desnutrición crónica en niños menores de cinco años, con énfasis en los niños y niñas de los pueblos mayan ,, xinka y garifuna, y el área rural.</t>
        </r>
      </text>
    </comment>
    <comment ref="AL160" authorId="0" shapeId="0" xr:uid="{00000000-0006-0000-0200-00002F000000}">
      <text>
        <r>
          <rPr>
            <sz val="11"/>
            <color theme="1"/>
            <rFont val="Calibri"/>
            <scheme val="minor"/>
          </rPr>
          <t>======
ID#AAAAniDF8bE
Edvin Osberto Monzón González    (2023-01-19 16:16:45)
Tenía Ambiente y RN</t>
        </r>
      </text>
    </comment>
    <comment ref="AJ165" authorId="0" shapeId="0" xr:uid="{00000000-0006-0000-0200-000001000000}">
      <text>
        <r>
          <rPr>
            <sz val="11"/>
            <color theme="1"/>
            <rFont val="Calibri"/>
            <scheme val="minor"/>
          </rPr>
          <t>======
ID#AAAAni2WEYk
Edvin Osberto Monzón González    (2023-01-19 16:16:45)
Tenía 8</t>
        </r>
      </text>
    </comment>
    <comment ref="AL178" authorId="0" shapeId="0" xr:uid="{00000000-0006-0000-0200-00000F000000}">
      <text>
        <r>
          <rPr>
            <sz val="11"/>
            <color theme="1"/>
            <rFont val="Calibri"/>
            <scheme val="minor"/>
          </rPr>
          <t>======
ID#AAAAni2WEXE
Edvin Osberto Monzón González    (2023-01-19 16:16:45)
Tenía: Ambiente RN</t>
        </r>
      </text>
    </comment>
    <comment ref="AL181" authorId="0" shapeId="0" xr:uid="{00000000-0006-0000-0200-000012000000}">
      <text>
        <r>
          <rPr>
            <sz val="11"/>
            <color theme="1"/>
            <rFont val="Calibri"/>
            <scheme val="minor"/>
          </rPr>
          <t>======
ID#AAAAni2WETw
Edvin Osberto Monzón González    (2023-01-19 16:16:45)
Tenía Fortalecimiento Institucional</t>
        </r>
      </text>
    </comment>
    <comment ref="AI198" authorId="0" shapeId="0" xr:uid="{00000000-0006-0000-0200-000022000000}">
      <text>
        <r>
          <rPr>
            <sz val="11"/>
            <color theme="1"/>
            <rFont val="Calibri"/>
            <scheme val="minor"/>
          </rPr>
          <t>======
ID#AAAAni2WER8
Edvin Osberto Monzón González    (2023-01-19 16:16:45)
Tenía Fortalecimiento Institucional</t>
        </r>
      </text>
    </comment>
    <comment ref="AJ198" authorId="0" shapeId="0" xr:uid="{00000000-0006-0000-0200-000010000000}">
      <text>
        <r>
          <rPr>
            <sz val="11"/>
            <color theme="1"/>
            <rFont val="Calibri"/>
            <scheme val="minor"/>
          </rPr>
          <t>======
ID#AAAAni2WET4
Edvin Osberto Monzón González    (2023-01-19 16:16:45)
Tenía 12</t>
        </r>
      </text>
    </comment>
    <comment ref="AL209" authorId="0" shapeId="0" xr:uid="{00000000-0006-0000-0200-000029000000}">
      <text>
        <r>
          <rPr>
            <sz val="11"/>
            <color theme="1"/>
            <rFont val="Calibri"/>
            <scheme val="minor"/>
          </rPr>
          <t>======
ID#AAAAniDF8bo
Edvin Osberto Monzón González    (2023-01-19 16:16:45)
Tenía: Ambiente RN</t>
        </r>
      </text>
    </comment>
    <comment ref="AL212" authorId="0" shapeId="0" xr:uid="{00000000-0006-0000-0200-00002E000000}">
      <text>
        <r>
          <rPr>
            <sz val="11"/>
            <color theme="1"/>
            <rFont val="Calibri"/>
            <scheme val="minor"/>
          </rPr>
          <t>======
ID#AAAAniDF8bI
Edvin Osberto Monzón González    (2023-01-19 16:16:45)
Tenía: Ambiente RN</t>
        </r>
      </text>
    </comment>
    <comment ref="AI213" authorId="0" shapeId="0" xr:uid="{00000000-0006-0000-0200-000031000000}">
      <text>
        <r>
          <rPr>
            <sz val="11"/>
            <color theme="1"/>
            <rFont val="Calibri"/>
            <scheme val="minor"/>
          </rPr>
          <t>======
ID#AAAAniDF8a0
Edvin Osberto Monzón González    (2023-01-19 16:16:45)
Tenía Fortalecimiento Institucional</t>
        </r>
      </text>
    </comment>
    <comment ref="AJ213" authorId="0" shapeId="0" xr:uid="{00000000-0006-0000-0200-000025000000}">
      <text>
        <r>
          <rPr>
            <sz val="11"/>
            <color theme="1"/>
            <rFont val="Calibri"/>
            <scheme val="minor"/>
          </rPr>
          <t>======
ID#AAAAniDF8cA
Edvin Osberto Monzón González    (2023-01-19 16:16:45)
Tenia 12</t>
        </r>
      </text>
    </comment>
    <comment ref="AL218" authorId="0" shapeId="0" xr:uid="{00000000-0006-0000-0200-00000E000000}">
      <text>
        <r>
          <rPr>
            <sz val="11"/>
            <color theme="1"/>
            <rFont val="Calibri"/>
            <scheme val="minor"/>
          </rPr>
          <t>======
ID#AAAAni2WEXI
Edvin Osberto Monzón González    (2023-01-19 16:16:45)
Tenía: Ambiente y RN</t>
        </r>
      </text>
    </comment>
    <comment ref="AI219" authorId="0" shapeId="0" xr:uid="{00000000-0006-0000-0200-000015000000}">
      <text>
        <r>
          <rPr>
            <sz val="11"/>
            <color theme="1"/>
            <rFont val="Calibri"/>
            <scheme val="minor"/>
          </rPr>
          <t>======
ID#AAAAni2WETY
Edvin Osberto Monzón González    (2023-01-19 16:16:45)
Tenía Fortalecimiento Institucional</t>
        </r>
      </text>
    </comment>
    <comment ref="AJ219" authorId="0" shapeId="0" xr:uid="{00000000-0006-0000-0200-000028000000}">
      <text>
        <r>
          <rPr>
            <sz val="11"/>
            <color theme="1"/>
            <rFont val="Calibri"/>
            <scheme val="minor"/>
          </rPr>
          <t>======
ID#AAAAniDF8bs
Edvin Osberto Monzón González    (2023-01-19 16:16:45)
Tenia 12</t>
        </r>
      </text>
    </comment>
    <comment ref="AJ227" authorId="0" shapeId="0" xr:uid="{00000000-0006-0000-0200-000008000000}">
      <text>
        <r>
          <rPr>
            <sz val="11"/>
            <color theme="1"/>
            <rFont val="Calibri"/>
            <scheme val="minor"/>
          </rPr>
          <t>======
ID#AAAAni2WEX4
Edvin Osberto Monzón González    (2023-01-19 16:16:45)
Tenía 7</t>
        </r>
      </text>
    </comment>
    <comment ref="AL228" authorId="0" shapeId="0" xr:uid="{00000000-0006-0000-0200-00001C000000}">
      <text>
        <r>
          <rPr>
            <sz val="11"/>
            <color theme="1"/>
            <rFont val="Calibri"/>
            <scheme val="minor"/>
          </rPr>
          <t>======
ID#AAAAni2WES8
Edvin Osberto Monzón González    (2023-01-19 16:16:45)
Tenía: Ambiente y RN</t>
        </r>
      </text>
    </comment>
    <comment ref="AL229" authorId="0" shapeId="0" xr:uid="{00000000-0006-0000-0200-00002C000000}">
      <text>
        <r>
          <rPr>
            <sz val="11"/>
            <color theme="1"/>
            <rFont val="Calibri"/>
            <scheme val="minor"/>
          </rPr>
          <t>======
ID#AAAAniDF8bU
Edvin Osberto Monzón González    (2023-01-19 16:16:45)
Tenía: Reducción de la corrupción y el soborno</t>
        </r>
      </text>
    </comment>
    <comment ref="AJ230" authorId="0" shapeId="0" xr:uid="{00000000-0006-0000-0200-000032000000}">
      <text>
        <r>
          <rPr>
            <sz val="11"/>
            <color theme="1"/>
            <rFont val="Calibri"/>
            <scheme val="minor"/>
          </rPr>
          <t>======
ID#AAAAniDF8ag
Edvin Osberto Monzón González    (2023-01-19 16:16:45)
Tenía 7</t>
        </r>
      </text>
    </comment>
    <comment ref="AL236" authorId="0" shapeId="0" xr:uid="{00000000-0006-0000-0200-000007000000}">
      <text>
        <r>
          <rPr>
            <sz val="11"/>
            <color theme="1"/>
            <rFont val="Calibri"/>
            <scheme val="minor"/>
          </rPr>
          <t>======
ID#AAAAni2WEYE
Edvin Osberto Monzón González    (2023-01-19 16:16:45)
Tenía: Ambiente y RN</t>
        </r>
      </text>
    </comment>
    <comment ref="AL270" authorId="0" shapeId="0" xr:uid="{00000000-0006-0000-0200-00000D000000}">
      <text>
        <r>
          <rPr>
            <sz val="11"/>
            <color theme="1"/>
            <rFont val="Calibri"/>
            <scheme val="minor"/>
          </rPr>
          <t>======
ID#AAAAni2WEXU
Edvin Osberto Monzón González    (2023-01-19 16:16:45)
Tenía: Ambiente y RN</t>
        </r>
      </text>
    </comment>
    <comment ref="AL271" authorId="0" shapeId="0" xr:uid="{00000000-0006-0000-0200-00001B000000}">
      <text>
        <r>
          <rPr>
            <sz val="11"/>
            <color theme="1"/>
            <rFont val="Calibri"/>
            <scheme val="minor"/>
          </rPr>
          <t>======
ID#AAAAni2WES0
Edvin Osberto Monzón González    (2023-01-19 16:16:45)
Tenía: Ambiente y RN</t>
        </r>
      </text>
    </comment>
    <comment ref="AI286" authorId="0" shapeId="0" xr:uid="{00000000-0006-0000-0200-000026000000}">
      <text>
        <r>
          <rPr>
            <sz val="11"/>
            <color theme="1"/>
            <rFont val="Calibri"/>
            <scheme val="minor"/>
          </rPr>
          <t>======
ID#AAAAniDF8b4
Edvin Osberto Monzón González    (2023-01-19 16:16:45)
Según opinión técnica también esta relacionados con las PNDS Acceso servicios de salud, Acceso al agua y gestion RN, empleo e inversión, SAN, Valor Económico de los RNN, Fortalecimiento Institucional, Ordenamiento Territorial</t>
        </r>
      </text>
    </comment>
    <comment ref="AL286" authorId="0" shapeId="0" xr:uid="{00000000-0006-0000-0200-000006000000}">
      <text>
        <r>
          <rPr>
            <sz val="11"/>
            <color theme="1"/>
            <rFont val="Calibri"/>
            <scheme val="minor"/>
          </rPr>
          <t>======
ID#AAAAni2WEX8
Edvin Osberto Monzón González    (2023-01-19 16:16:45)
Está vinculada con todos a excepción del relaciones con el mundo</t>
        </r>
      </text>
    </comment>
    <comment ref="AI287" authorId="0" shapeId="0" xr:uid="{00000000-0006-0000-0200-00002D000000}">
      <text>
        <r>
          <rPr>
            <sz val="11"/>
            <color theme="1"/>
            <rFont val="Calibri"/>
            <scheme val="minor"/>
          </rPr>
          <t>======
ID#AAAAniDF8bM
Edvin Osberto Monzón González    (2023-01-19 16:16:45)
Según dictamen técnico también está relacionada con Seguridiad Alimentaria y Nutricional</t>
        </r>
      </text>
    </comment>
    <comment ref="AK287" authorId="0" shapeId="0" xr:uid="{00000000-0006-0000-0200-000011000000}">
      <text>
        <r>
          <rPr>
            <sz val="11"/>
            <color theme="1"/>
            <rFont val="Calibri"/>
            <scheme val="minor"/>
          </rPr>
          <t>======
ID#AAAAni2WETo
Edvin Osberto Monzón González    (2023-01-19 16:16:45)
Vinculado 1, 2 y 10</t>
        </r>
      </text>
    </comment>
    <comment ref="AL287" authorId="0" shapeId="0" xr:uid="{00000000-0006-0000-0200-00002A000000}">
      <text>
        <r>
          <rPr>
            <sz val="11"/>
            <color theme="1"/>
            <rFont val="Calibri"/>
            <scheme val="minor"/>
          </rPr>
          <t>======
ID#AAAAniDF8bc
Edvin Osberto Monzón González    (2023-01-19 16:16:45)
Tambén contribuye al Pilar Estado Responsable, transparente y efectivo</t>
        </r>
      </text>
    </comment>
    <comment ref="AI288" authorId="0" shapeId="0" xr:uid="{00000000-0006-0000-0200-000027000000}">
      <text>
        <r>
          <rPr>
            <sz val="11"/>
            <color theme="1"/>
            <rFont val="Calibri"/>
            <scheme val="minor"/>
          </rPr>
          <t>======
ID#AAAAniDF8bw
Edvin Osberto Monzón González    (2023-01-19 16:16:45)
Según Opinión Técnica también esta relacionado con Seguridad Alimentria y Nutricional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1" authorId="0" shapeId="0" xr:uid="{00000000-0006-0000-0300-000011000000}">
      <text>
        <r>
          <rPr>
            <sz val="11"/>
            <color theme="1"/>
            <rFont val="Calibri"/>
            <scheme val="minor"/>
          </rPr>
          <t>======
ID#AAAAni2WETk
pc    (2023-01-19 16:16:45)
PARA LOS PROYECTOS CON ESTADO DE OPINIÓN TÉCNICA UTILIZAR EL TIPO DE CAMBIO DEL BANCO DE GUATEMALA</t>
        </r>
      </text>
    </comment>
    <comment ref="AI17" authorId="0" shapeId="0" xr:uid="{00000000-0006-0000-0300-000003000000}">
      <text>
        <r>
          <rPr>
            <sz val="11"/>
            <color theme="1"/>
            <rFont val="Calibri"/>
            <scheme val="minor"/>
          </rPr>
          <t>======
ID#AAAAni2WEYw
Edvin Osberto Monzón González    (2023-01-19 16:16:45)
Tenia Recuros Naturales</t>
        </r>
      </text>
    </comment>
    <comment ref="AI45" authorId="0" shapeId="0" xr:uid="{00000000-0006-0000-0300-000027000000}">
      <text>
        <r>
          <rPr>
            <sz val="11"/>
            <color theme="1"/>
            <rFont val="Calibri"/>
            <scheme val="minor"/>
          </rPr>
          <t>======
ID#AAAAniDF8bA
Edvin Osberto Monzón González    (2023-01-19 16:16:45)
Tenia Ambiente y Recursos Naturales</t>
        </r>
      </text>
    </comment>
    <comment ref="AI51" authorId="0" shapeId="0" xr:uid="{00000000-0006-0000-0300-00002D000000}">
      <text>
        <r>
          <rPr>
            <sz val="11"/>
            <color theme="1"/>
            <rFont val="Calibri"/>
            <scheme val="minor"/>
          </rPr>
          <t>======
ID#AAAAniDF8ac
Edvin Osberto Monzón González    (2023-01-19 16:16:45)
Tenía ambiente y Recursos Naturales</t>
        </r>
      </text>
    </comment>
    <comment ref="AI58" authorId="0" shapeId="0" xr:uid="{00000000-0006-0000-0300-00001D000000}">
      <text>
        <r>
          <rPr>
            <sz val="11"/>
            <color theme="1"/>
            <rFont val="Calibri"/>
            <scheme val="minor"/>
          </rPr>
          <t>======
ID#AAAAni2WERw
Edvin Osberto Monzón González    (2023-01-19 16:16:45)
Tenía ambiente y Recursos Naturales</t>
        </r>
      </text>
    </comment>
    <comment ref="AI61" authorId="0" shapeId="0" xr:uid="{00000000-0006-0000-0300-000012000000}">
      <text>
        <r>
          <rPr>
            <sz val="11"/>
            <color theme="1"/>
            <rFont val="Calibri"/>
            <scheme val="minor"/>
          </rPr>
          <t>======
ID#AAAAni2WETs
Edvin Osberto Monzón González    (2023-01-19 16:16:45)
Tenía ambiente y Recursos Naturales</t>
        </r>
      </text>
    </comment>
    <comment ref="AI66" authorId="0" shapeId="0" xr:uid="{00000000-0006-0000-0300-000028000000}">
      <text>
        <r>
          <rPr>
            <sz val="11"/>
            <color theme="1"/>
            <rFont val="Calibri"/>
            <scheme val="minor"/>
          </rPr>
          <t>======
ID#AAAAniDF8a4
Edvin Osberto Monzón González    (2023-01-19 16:16:45)
Tenía Desarrollo Social - Salud</t>
        </r>
      </text>
    </comment>
    <comment ref="AI67" authorId="0" shapeId="0" xr:uid="{00000000-0006-0000-0300-000022000000}">
      <text>
        <r>
          <rPr>
            <sz val="11"/>
            <color theme="1"/>
            <rFont val="Calibri"/>
            <scheme val="minor"/>
          </rPr>
          <t>======
ID#AAAAniDF8b8
Edvin Osberto Monzón González    (2023-01-19 16:16:45)
Tenía ambiente y Recursos Naturales</t>
        </r>
      </text>
    </comment>
    <comment ref="AF69" authorId="0" shapeId="0" xr:uid="{00000000-0006-0000-0300-000005000000}">
      <text>
        <r>
          <rPr>
            <sz val="11"/>
            <color theme="1"/>
            <rFont val="Calibri"/>
            <scheme val="minor"/>
          </rPr>
          <t>======
ID#AAAAni2WEYM
Edvin Osberto Monzón González    (2023-01-19 16:16:45)
Tenia empleo e inversión</t>
        </r>
      </text>
    </comment>
    <comment ref="AG69" authorId="0" shapeId="0" xr:uid="{00000000-0006-0000-0300-00000B000000}">
      <text>
        <r>
          <rPr>
            <sz val="11"/>
            <color theme="1"/>
            <rFont val="Calibri"/>
            <scheme val="minor"/>
          </rPr>
          <t>======
ID#AAAAni2WEXo
Edvin Osberto Monzón González    (2023-01-19 16:16:45)
Tenía 9</t>
        </r>
      </text>
    </comment>
    <comment ref="AH69" authorId="0" shapeId="0" xr:uid="{00000000-0006-0000-0300-00001A000000}">
      <text>
        <r>
          <rPr>
            <sz val="11"/>
            <color theme="1"/>
            <rFont val="Calibri"/>
            <scheme val="minor"/>
          </rPr>
          <t>======
ID#AAAAni2WER4
Edvin Osberto Monzón González    (2023-01-19 16:16:45)
Estaba vinculado al 4 y al 9</t>
        </r>
      </text>
    </comment>
    <comment ref="AI72" authorId="0" shapeId="0" xr:uid="{00000000-0006-0000-0300-000017000000}">
      <text>
        <r>
          <rPr>
            <sz val="11"/>
            <color theme="1"/>
            <rFont val="Calibri"/>
            <scheme val="minor"/>
          </rPr>
          <t>======
ID#AAAAni2WESg
Edvin Osberto Monzón González    (2023-01-19 16:16:45)
Tenía ambiente y Recursos Naturales</t>
        </r>
      </text>
    </comment>
    <comment ref="AI80" authorId="0" shapeId="0" xr:uid="{00000000-0006-0000-0300-000023000000}">
      <text>
        <r>
          <rPr>
            <sz val="11"/>
            <color theme="1"/>
            <rFont val="Calibri"/>
            <scheme val="minor"/>
          </rPr>
          <t>======
ID#AAAAniDF8b0
Edvin Osberto Monzón González    (2023-01-19 16:16:45)
Tenía ambiente y Recursos Naturales</t>
        </r>
      </text>
    </comment>
    <comment ref="AI81" authorId="0" shapeId="0" xr:uid="{00000000-0006-0000-0300-00001B000000}">
      <text>
        <r>
          <rPr>
            <sz val="11"/>
            <color theme="1"/>
            <rFont val="Calibri"/>
            <scheme val="minor"/>
          </rPr>
          <t>======
ID#AAAAni2WESE
Edvin Osberto Monzón González    (2023-01-19 16:16:45)
Tenía ambiente y Recursos Naturales</t>
        </r>
      </text>
    </comment>
    <comment ref="AI109" authorId="0" shapeId="0" xr:uid="{00000000-0006-0000-0300-000009000000}">
      <text>
        <r>
          <rPr>
            <sz val="11"/>
            <color theme="1"/>
            <rFont val="Calibri"/>
            <scheme val="minor"/>
          </rPr>
          <t>======
ID#AAAAni2WEXs
Edvin Osberto Monzón González    (2023-01-19 16:16:45)
Tenía ambiente y RN</t>
        </r>
      </text>
    </comment>
    <comment ref="AI126" authorId="0" shapeId="0" xr:uid="{00000000-0006-0000-0300-00002A000000}">
      <text>
        <r>
          <rPr>
            <sz val="11"/>
            <color theme="1"/>
            <rFont val="Calibri"/>
            <scheme val="minor"/>
          </rPr>
          <t>======
ID#AAAAniDF8as
Edvin Osberto Monzón González    (2023-01-19 16:16:45)
Tenía Ambiente y RN</t>
        </r>
      </text>
    </comment>
    <comment ref="AI137" authorId="0" shapeId="0" xr:uid="{00000000-0006-0000-0300-000029000000}">
      <text>
        <r>
          <rPr>
            <sz val="11"/>
            <color theme="1"/>
            <rFont val="Calibri"/>
            <scheme val="minor"/>
          </rPr>
          <t>======
ID#AAAAniDF8aw
Edvin Osberto Monzón González    (2023-01-19 16:16:45)
Tenía Ambiente y RN</t>
        </r>
      </text>
    </comment>
    <comment ref="AI142" authorId="0" shapeId="0" xr:uid="{00000000-0006-0000-0300-000004000000}">
      <text>
        <r>
          <rPr>
            <sz val="11"/>
            <color theme="1"/>
            <rFont val="Calibri"/>
            <scheme val="minor"/>
          </rPr>
          <t>======
ID#AAAAni2WEYQ
Edvin Osberto Monzón González    (2023-01-19 16:16:45)
Tenia Fortalecimiento Institucional</t>
        </r>
      </text>
    </comment>
    <comment ref="AI153" authorId="0" shapeId="0" xr:uid="{00000000-0006-0000-0300-000021000000}">
      <text>
        <r>
          <rPr>
            <sz val="11"/>
            <color theme="1"/>
            <rFont val="Calibri"/>
            <scheme val="minor"/>
          </rPr>
          <t>======
ID#AAAAniDF8cE
Edvin Osberto Monzón González    (2023-01-19 16:16:45)
Tenía Ambiente y RN</t>
        </r>
      </text>
    </comment>
    <comment ref="AN153" authorId="0" shapeId="0" xr:uid="{00000000-0006-0000-0300-000025000000}">
      <text>
        <r>
          <rPr>
            <sz val="11"/>
            <color theme="1"/>
            <rFont val="Calibri"/>
            <scheme val="minor"/>
          </rPr>
          <t>======
ID#AAAAniDF8bg
Edvin Osberto Monzón González    (2023-01-19 16:16:45)
No tiene en el SIGEACI</t>
        </r>
      </text>
    </comment>
    <comment ref="AI155" authorId="0" shapeId="0" xr:uid="{00000000-0006-0000-0300-000006000000}">
      <text>
        <r>
          <rPr>
            <sz val="11"/>
            <color theme="1"/>
            <rFont val="Calibri"/>
            <scheme val="minor"/>
          </rPr>
          <t>======
ID#AAAAni2WEYA
Edvin Osberto Monzón González    (2023-01-19 16:16:45)
Tenía Ambiente y RN</t>
        </r>
      </text>
    </comment>
    <comment ref="AI157" authorId="0" shapeId="0" xr:uid="{00000000-0006-0000-0300-00001F000000}">
      <text>
        <r>
          <rPr>
            <sz val="11"/>
            <color theme="1"/>
            <rFont val="Calibri"/>
            <scheme val="minor"/>
          </rPr>
          <t>======
ID#AAAAni2WERo
Edvin Osberto Monzón González    (2023-01-19 16:16:45)
Tenía Ambiente y RN</t>
        </r>
      </text>
    </comment>
    <comment ref="AG162" authorId="0" shapeId="0" xr:uid="{00000000-0006-0000-0300-000018000000}">
      <text>
        <r>
          <rPr>
            <sz val="11"/>
            <color theme="1"/>
            <rFont val="Calibri"/>
            <scheme val="minor"/>
          </rPr>
          <t>======
ID#AAAAni2WESs
Edvin Osberto Monzón González    (2023-01-19 16:16:45)
Tenía 8</t>
        </r>
      </text>
    </comment>
    <comment ref="AI175" authorId="0" shapeId="0" xr:uid="{00000000-0006-0000-0300-00000D000000}">
      <text>
        <r>
          <rPr>
            <sz val="11"/>
            <color theme="1"/>
            <rFont val="Calibri"/>
            <scheme val="minor"/>
          </rPr>
          <t>======
ID#AAAAni2WEXY
Edvin Osberto Monzón González    (2023-01-19 16:16:45)
Tenía: Ambiente RN</t>
        </r>
      </text>
    </comment>
    <comment ref="AI177" authorId="0" shapeId="0" xr:uid="{00000000-0006-0000-0300-00000A000000}">
      <text>
        <r>
          <rPr>
            <sz val="11"/>
            <color theme="1"/>
            <rFont val="Calibri"/>
            <scheme val="minor"/>
          </rPr>
          <t>======
ID#AAAAni2WEXg
Edvin Osberto Monzón González    (2023-01-19 16:16:45)
Tenía Fortalecimiento Institucional</t>
        </r>
      </text>
    </comment>
    <comment ref="AI189" authorId="0" shapeId="0" xr:uid="{00000000-0006-0000-0300-00000F000000}">
      <text>
        <r>
          <rPr>
            <sz val="11"/>
            <color theme="1"/>
            <rFont val="Calibri"/>
            <scheme val="minor"/>
          </rPr>
          <t>======
ID#AAAAni2WET0
Edvin Osberto Monzón González    (2023-01-19 16:16:45)
Tenía: Ambiente y RN</t>
        </r>
      </text>
    </comment>
    <comment ref="AI208" authorId="0" shapeId="0" xr:uid="{00000000-0006-0000-0300-000014000000}">
      <text>
        <r>
          <rPr>
            <sz val="11"/>
            <color theme="1"/>
            <rFont val="Calibri"/>
            <scheme val="minor"/>
          </rPr>
          <t>======
ID#AAAAni2WETE
Edvin Osberto Monzón González    (2023-01-19 16:16:45)
Tenía: Ambiente RN</t>
        </r>
      </text>
    </comment>
    <comment ref="AH212" authorId="0" shapeId="0" xr:uid="{00000000-0006-0000-0300-00001C000000}">
      <text>
        <r>
          <rPr>
            <sz val="11"/>
            <color theme="1"/>
            <rFont val="Calibri"/>
            <scheme val="minor"/>
          </rPr>
          <t>======
ID#AAAAni2WESA
Edvin Osberto Monzón González    (2023-01-19 16:16:45)
Vinculado 1, 2 y 10</t>
        </r>
      </text>
    </comment>
    <comment ref="AG223" authorId="0" shapeId="0" xr:uid="{00000000-0006-0000-0300-00002C000000}">
      <text>
        <r>
          <rPr>
            <sz val="11"/>
            <color theme="1"/>
            <rFont val="Calibri"/>
            <scheme val="minor"/>
          </rPr>
          <t>======
ID#AAAAniDF8ak
Edvin Osberto Monzón González    (2023-01-19 16:16:45)
Tenía 7</t>
        </r>
      </text>
    </comment>
    <comment ref="AG307" authorId="0" shapeId="0" xr:uid="{00000000-0006-0000-0300-000026000000}">
      <text>
        <r>
          <rPr>
            <sz val="11"/>
            <color theme="1"/>
            <rFont val="Calibri"/>
            <scheme val="minor"/>
          </rPr>
          <t>======
ID#AAAAniDF8bQ
Jairon Iray García Ramírez    (2023-01-19 16:16:45)
9.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 en pobreza extrema.</t>
        </r>
      </text>
    </comment>
    <comment ref="AG309" authorId="0" shapeId="0" xr:uid="{00000000-0006-0000-0300-000010000000}">
      <text>
        <r>
          <rPr>
            <sz val="11"/>
            <color theme="1"/>
            <rFont val="Calibri"/>
            <scheme val="minor"/>
          </rPr>
          <t>======
ID#AAAAni2WET8
Jairon Iray García Ramírez    (2023-01-19 16:16:45)
12. Crear instituciones eficaces, responsables y transparentes en todos los niveles.</t>
        </r>
      </text>
    </comment>
    <comment ref="AG311" authorId="0" shapeId="0" xr:uid="{D69C3EFE-7276-4E40-9CC1-B80E72662ED2}">
      <text>
        <r>
          <rPr>
            <sz val="11"/>
            <color theme="1"/>
            <rFont val="Calibri"/>
            <scheme val="minor"/>
          </rPr>
          <t>======
ID#AAAAniDF8bQ
Jairon Iray García Ramírez    (2023-01-19 16:16:45)
9.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 en pobreza extrema.</t>
        </r>
      </text>
    </comment>
  </commentList>
</comments>
</file>

<file path=xl/sharedStrings.xml><?xml version="1.0" encoding="utf-8"?>
<sst xmlns="http://schemas.openxmlformats.org/spreadsheetml/2006/main" count="39242" uniqueCount="2629">
  <si>
    <t>PND</t>
  </si>
  <si>
    <t>Acceso a servicios de salud</t>
  </si>
  <si>
    <t>Seguridad alimentaria y nutricional</t>
  </si>
  <si>
    <t>Total general</t>
  </si>
  <si>
    <t>PROGRAMA/PROYECTO</t>
  </si>
  <si>
    <t>1. Reducción de la pobreza y protección social</t>
  </si>
  <si>
    <t>10. Ordenamiento territorial</t>
  </si>
  <si>
    <t>2. Acceso a servicios de salud</t>
  </si>
  <si>
    <t>3. Acceso al agua y gestión de los recursos naturales</t>
  </si>
  <si>
    <t>4. Seguridad alimentaria y nutricional</t>
  </si>
  <si>
    <t>5. Empleo e inversión</t>
  </si>
  <si>
    <t xml:space="preserve">6. Valor económico de los recursos naturales </t>
  </si>
  <si>
    <t xml:space="preserve">7. Fortalecimiento institucional, seguridad y justicia </t>
  </si>
  <si>
    <t xml:space="preserve">8. Educación </t>
  </si>
  <si>
    <t xml:space="preserve">9. Reforma fiscal integral </t>
  </si>
  <si>
    <t>MATRIZ DE INFORMACION DE PROYECTOS</t>
  </si>
  <si>
    <t>CORTE AL 31 DE AGOSTO DE 2022 (Fecha emisión 19_09_2022)</t>
  </si>
  <si>
    <t>BLOQUEAR ESTA COLUMNA</t>
  </si>
  <si>
    <t>SEGUIMIENTO</t>
  </si>
  <si>
    <t>DESEMBOLSOS</t>
  </si>
  <si>
    <t>SUSCRITO</t>
  </si>
  <si>
    <t>ENMIENDAS</t>
  </si>
  <si>
    <t>TOTAL SUSCRITO AGOSTO 2022</t>
  </si>
  <si>
    <t>EJECUTADO AGOSTO 2022</t>
  </si>
  <si>
    <t>COMPLETAR ANALISIS</t>
  </si>
  <si>
    <t>ASIGNADO A:</t>
  </si>
  <si>
    <t>CORRELATIVO</t>
  </si>
  <si>
    <t>SIGEACI BASE DATOS</t>
  </si>
  <si>
    <t>CÓDIGO SIGEACI REPORTE MATRIZ</t>
  </si>
  <si>
    <t>CÓDIGO SICED</t>
  </si>
  <si>
    <t>REF.</t>
  </si>
  <si>
    <t>ESTADO SIGEACI</t>
  </si>
  <si>
    <t>ESTADO VERIFICADO POR ESPECIALISTA</t>
  </si>
  <si>
    <t>INSTITUCIÓN</t>
  </si>
  <si>
    <t>FUENTE COOPERANTE</t>
  </si>
  <si>
    <t>AGENCIA</t>
  </si>
  <si>
    <t>FECHA SUSCRIPCIÓN</t>
  </si>
  <si>
    <t>TIPO DE CAMBIO</t>
  </si>
  <si>
    <t>FECHA INICIO</t>
  </si>
  <si>
    <t>FECHA FINALIZACION</t>
  </si>
  <si>
    <t>MONEDA</t>
  </si>
  <si>
    <t>MONEDA ORIGINAL</t>
  </si>
  <si>
    <t>QUETZALES</t>
  </si>
  <si>
    <t>SUSCRITO ORIGINAL COOPERANTE</t>
  </si>
  <si>
    <t>SUSCRITO ORIGINAL CONTRAPART.</t>
  </si>
  <si>
    <t>ENMIENDA SUSCRITO COOPERANTE</t>
  </si>
  <si>
    <t>ENMIENDA SUSCRITO CONTRAPART.</t>
  </si>
  <si>
    <t>TOTAL SUSCRITO COOOPERANTE</t>
  </si>
  <si>
    <t>TOTAL SUSCRITO CONTRAPART</t>
  </si>
  <si>
    <t>EJECUTADO COOPERANTE</t>
  </si>
  <si>
    <t>EJECUTADO CONTRAPART.</t>
  </si>
  <si>
    <t>PORCENTAJE EJECUCION FISICA</t>
  </si>
  <si>
    <t>PORCENTAJE EJECUCION FINANCIERA</t>
  </si>
  <si>
    <t>TIPO COOPERACION</t>
  </si>
  <si>
    <t>MODALIDAD DE EJECUCION</t>
  </si>
  <si>
    <t>SECTORES</t>
  </si>
  <si>
    <t>DEPARTAMENTOS</t>
  </si>
  <si>
    <t>MUNICIPIO</t>
  </si>
  <si>
    <t>MED</t>
  </si>
  <si>
    <t>ODS</t>
  </si>
  <si>
    <t>PGG 2020-2024</t>
  </si>
  <si>
    <t>METAS PGG 2020-2024</t>
  </si>
  <si>
    <t>20.1 OBJETIVO</t>
  </si>
  <si>
    <t>20.2 OBJETIVO ESPECIFICO I</t>
  </si>
  <si>
    <t>20.3 OBJETIVO ESPECIFICO II</t>
  </si>
  <si>
    <t>20.4 OBJETIVO ESPECIFICO III</t>
  </si>
  <si>
    <t>N/A</t>
  </si>
  <si>
    <t>SIGEACI01</t>
  </si>
  <si>
    <t/>
  </si>
  <si>
    <t>PROYECTOS PRUEBAS SIGEACI</t>
  </si>
  <si>
    <t>SIGEACI02</t>
  </si>
  <si>
    <t>SIGEACI03</t>
  </si>
  <si>
    <t>SIGEACI04</t>
  </si>
  <si>
    <t>Beatriz Ramírez</t>
  </si>
  <si>
    <t>SIGEACI5</t>
  </si>
  <si>
    <t>Apoyo a la Preparación de las Actividades Censales 2012-2013 en Guatemala</t>
  </si>
  <si>
    <t>Finalizado</t>
  </si>
  <si>
    <t>Instituto Nacional de Estadística</t>
  </si>
  <si>
    <t xml:space="preserve">M - Banco Interamericano de Desarrollo (BID) </t>
  </si>
  <si>
    <t>BID</t>
  </si>
  <si>
    <t>Dólar USA</t>
  </si>
  <si>
    <t>Cooperación Financiera No Reembolsable - Cooperación Técnica No Reembolsable</t>
  </si>
  <si>
    <t>Ejecutado por la Fuente Cooperante</t>
  </si>
  <si>
    <t>Otras Actividades de Administración</t>
  </si>
  <si>
    <t>GUATEMALA, CHIMALTENANGO,SANTA ROSASOLOLATOTONICAPANQUETZALTENANGOIZABALSAN MARCOSHUEHUETENANGOQUICHEBAJA VERAPAZALTA VERAPAZPETENSUCHITEPEQUEZ</t>
  </si>
  <si>
    <t>Impulsar la capacidad técnica y metodológica censal del INE, mediante la realización de las actividades preparatorias de los censos integrados, para propiciar una adecuada implementación de los mismos durante los años 2012-2013 y la obtención de estadísticas básicas de calidad.</t>
  </si>
  <si>
    <t>SIGEACI6</t>
  </si>
  <si>
    <t>SIGEACI7</t>
  </si>
  <si>
    <t xml:space="preserve">PROGRAMA GLOBAL DE LA DEFENSORÍA DE LA MUJER INDÍGENA -DEMI-2009-2012 </t>
  </si>
  <si>
    <t>Defensoría de la Mujer Indígena</t>
  </si>
  <si>
    <t>B - Suecia</t>
  </si>
  <si>
    <t>ASDI</t>
  </si>
  <si>
    <t>Corona sueca</t>
  </si>
  <si>
    <t>Directa  - Ejecutado por el Beneficiario</t>
  </si>
  <si>
    <t>Judicial</t>
  </si>
  <si>
    <t>GUATEMALA</t>
  </si>
  <si>
    <t>Atender la situación de vulnerabilidad, indefensión y discriminación de las mujeres indígenas y promover acciones para la defensa y el pleno ejercicio de sus derechos</t>
  </si>
  <si>
    <t>Lety Ortíz</t>
  </si>
  <si>
    <t>SIGEACI8</t>
  </si>
  <si>
    <t>Proyecto de facilitación de la participación de Guatemala en el proceso de Integración Regional y en el Acuerdo de Asociación entre Centroamérica y la UE.</t>
  </si>
  <si>
    <t>Cierre / Liquidación</t>
  </si>
  <si>
    <t>Ministerio de Relaciones Exteriores</t>
  </si>
  <si>
    <t>M - Unión Europea (UE)</t>
  </si>
  <si>
    <t>Comisión Europea</t>
  </si>
  <si>
    <t>Euro</t>
  </si>
  <si>
    <t>Cooperación Financiera No Reembolsable</t>
  </si>
  <si>
    <t>Ejecutado por el Beneficiario - Ejecutado por la Fuente Cooperante</t>
  </si>
  <si>
    <t>Relaciones Exteriores - Salud y Asistencia Social - Trabajo y Previsión Social - Medio Ambiente - Industria y Comercio - Agropecuario</t>
  </si>
  <si>
    <t>17 Alianzas para lograr los objetivos</t>
  </si>
  <si>
    <t>Relaciones con el mundo</t>
  </si>
  <si>
    <t>Apoyar la participación efectiva de Guatemala en los procesos de Integración Centroamericana y en el AdA entre CA y la UE.</t>
  </si>
  <si>
    <t>1. Mejorar las capacidades técnicas de las instituciones encargadas de las actividades para dar cumplimiento a las disposiciones y compromisos en el marco de la Integración y el AdA</t>
  </si>
  <si>
    <t>2. Fortalecer la capacidad de la sociedad civil guatemalteca, la participación, los conocimientos y la sensibilización sobre los temas de Integración Regional y del AdA</t>
  </si>
  <si>
    <t>SIGEACI9</t>
  </si>
  <si>
    <t>Paty Ovalle</t>
  </si>
  <si>
    <t>SIGEACI10</t>
  </si>
  <si>
    <t xml:space="preserve">Modernización de la Radio Nacional TGW </t>
  </si>
  <si>
    <t>Solicitud Finalizado</t>
  </si>
  <si>
    <t>Ministerio de Comunicaciones, Infraestructura y Vivienda</t>
  </si>
  <si>
    <t>B - China (Taiwán)</t>
  </si>
  <si>
    <t>Embajada de la República de China (Taiwán) en Guatemala</t>
  </si>
  <si>
    <t>Comunicaciones</t>
  </si>
  <si>
    <t>16. Paz, justicia e instituciones sólidas</t>
  </si>
  <si>
    <t>Desarrollo social</t>
  </si>
  <si>
    <t>Implementar una estación en FM con infraestructura para cubrir el 90% de la región</t>
  </si>
  <si>
    <t>Garantizar el uso del espectro radio eléctrico, según los derechos de usufructo de frecuencias pertenecientes a TGW Radio Nacional de Guatemala</t>
  </si>
  <si>
    <t>Disponer de un medio de comunicación nacional masivo, que pueda ser utilizado por los Organismos, Secretarias y otras Entidades del Gobierno de Guatemala, para coadyuvar en la educación, salud y especialmente en mejorar las condiciones de paz de toda la población.</t>
  </si>
  <si>
    <t>Demostrar a entidades nacionales y Gobierno del mundo que en Guatemala pueden implementarse proyectos efectivos, útiles, con alcance a nivel nacional, y que puedan ser administrados, supervisados y auditados desde cualquier perspectiva social.</t>
  </si>
  <si>
    <t>María Leticia</t>
  </si>
  <si>
    <t>SIGEACI11</t>
  </si>
  <si>
    <t>Apoyo al grupo de Cambio Climático en la Secretaría de Planificación y Programación de la Presidencia (SEGEPLAN)</t>
  </si>
  <si>
    <t>Secretaría de Planificación y Programación de la Presidencia</t>
  </si>
  <si>
    <t>Programa Especial para Países Pequeños y Vulnerables</t>
  </si>
  <si>
    <t>Ejecutado por el Beneficiario</t>
  </si>
  <si>
    <t>Medio Ambiente</t>
  </si>
  <si>
    <t>Fortalecer las capacidades institucionales del Gobierno de Guatemala, en particular de la SEGEPLAN, en temas relacionados con la gestión de fondos de financiamiento y sus competencias sobre cambio climático (CC)</t>
  </si>
  <si>
    <t>SIGEACI12</t>
  </si>
  <si>
    <t xml:space="preserve">Programa de Educación Rural en Guatemala (PROEDUC IV) </t>
  </si>
  <si>
    <t>Seguimiento</t>
  </si>
  <si>
    <t>Ministerio de Educación</t>
  </si>
  <si>
    <t>B - Alemania</t>
  </si>
  <si>
    <t>KFW</t>
  </si>
  <si>
    <t>Educación</t>
  </si>
  <si>
    <t>BAJA VERAPAZ</t>
  </si>
  <si>
    <t>10. Reducción de desigualdades</t>
  </si>
  <si>
    <t>Contribuir a mejorar la educación intercultural-bilingüe en Guatemala mediante la mejora en la calidad y cantidad de la oferta educativa</t>
  </si>
  <si>
    <t>Construcción, ampliación y rehabilitación de infraestructura escolar. Fomento de la calidad educativa y de la gestión escolar.</t>
  </si>
  <si>
    <t>Fortalecimiento de la rectoría sectorial Medida de apoyo: Servicios de Consultoría Internacional</t>
  </si>
  <si>
    <t>SIGEACI13</t>
  </si>
  <si>
    <t>Apoyo a la Reforma Policial</t>
  </si>
  <si>
    <t>Ministerio de Gobernación</t>
  </si>
  <si>
    <t>Defensa</t>
  </si>
  <si>
    <t>Crear las bases y las condiciones necesarias para iniciar el proceso de la reforma de la Policía Nacional Civil en los 5 ejes establecidos en el plan de acción inmediata.</t>
  </si>
  <si>
    <t>SIGEACI14</t>
  </si>
  <si>
    <t>Programa Iniciativa Salud Mesoaméricana 2015</t>
  </si>
  <si>
    <t>Ministerio de Salud Pública y Asistencia Social</t>
  </si>
  <si>
    <t>Fondo Mesoamericano de Salud</t>
  </si>
  <si>
    <t>Salud y Asistencia Social</t>
  </si>
  <si>
    <t>HUEHUETENANGO</t>
  </si>
  <si>
    <t>Reducir la morbilidad y mortalidad materna y neonatal e infantil a través de la estrategia de atención de salud integral que mejore el acceso, la utilización y la calidad de los servicios de salud materna, reproductiva y neonatal y de la niñez en 31 municipios pertenecientes a los departamentos más pobres del país.</t>
  </si>
  <si>
    <t>Mejorar el acceso a la oferta de los servicios de primer y segundo nivel de salud materna, neonatal e infantil y nutrición prestado por equipos itinerantes y por la red fija de establecimientos de salud utilizando un enfoque de pertenencia cultural y de genero.</t>
  </si>
  <si>
    <t>Aumentar la demanda de servicios de salud a través de las intervenciones comunitarias dirigidas a reducir las barreras de acceso.</t>
  </si>
  <si>
    <t>SIGEACI15</t>
  </si>
  <si>
    <t>SIGEACI16</t>
  </si>
  <si>
    <t>Consolidación del Sistema Guatemalteco de Áreas Protegidas (SIGAP)</t>
  </si>
  <si>
    <t>Consejo Nacional de Áreas Protegidas</t>
  </si>
  <si>
    <t>6. Agua limpia y saneamiento</t>
  </si>
  <si>
    <t>Aspecto Ambiental - Transversal</t>
  </si>
  <si>
    <t>Contribuir a llenar los vacíos de conservación de ecositemas de Guatemala, a través de una red de áreas protegidas municipales, comunitarias y privadas, que conserven la diversidad biológica y los recursos naturales vinculados a ella en los sitios y paisajes prioritarios del Depto. de Huehuetenango</t>
  </si>
  <si>
    <t>Fortalecer el Sistema Guatemalteco de Áreas Protegidas mediante la incorporación de espacios representativos de ecosistemas naturales presentes en el departamento de Huehuetenango, y el manejo sostenible de los paisajes de su entorno.</t>
  </si>
  <si>
    <t>Diseñar y estructurar un modelo de compensación económica para la conservación de la diversidad biológica y desarrollar la implementación de una prueba piloto</t>
  </si>
  <si>
    <t>Establecimiento de las condiciones que faciliten la institucionalidad territotorial (CONAP, actores y sectores pertinentes) para la gestión del proyecto y la conservación y protección de la diversidad biológica y sus servicios ecosistémicos</t>
  </si>
  <si>
    <t>SIGEACI17</t>
  </si>
  <si>
    <t>Apoyo al Grupo de Cambio Climático en el Ministerio de Finanzas Públicas</t>
  </si>
  <si>
    <t>Ministerio de Finanzas Públicas</t>
  </si>
  <si>
    <t>Cooperación Técnica No Reembolsable</t>
  </si>
  <si>
    <t>Financieras de Seguros</t>
  </si>
  <si>
    <t>Apoyar al Ministerio de Finanzas Públicas en atender parcialmente los retos que impone el cambio climático en Guatemala.</t>
  </si>
  <si>
    <t>SIGEACI18</t>
  </si>
  <si>
    <t>Fortalecimiento de la Estrategia DOTS/TAES dentro del Marco de la Nueva Estrategia: Alto a la Tuberculosis Fase II en la República de Guatemala</t>
  </si>
  <si>
    <t>M - Fondo Mundial (FM)</t>
  </si>
  <si>
    <t>Fondo Mundial para la Lucha contra el SIDA, la Tuberculosis y la Malaria</t>
  </si>
  <si>
    <t>3. Salud y bienestar</t>
  </si>
  <si>
    <t>Revertir la incidencia, prevalencia y la mortalidad por tuberculosos, aplicando la estrategia "Alto a la Tuberculosis" en la República de Guatemala</t>
  </si>
  <si>
    <t>Extender el acceso, cobertura y calidad de la Estrategia DOTS/TAES a todos los proveedores de servicios de salud.</t>
  </si>
  <si>
    <t>Implementar la Estrategia DOTS/TAES comunitaria con la participación de ONG´S y actores sociales de la comunidad</t>
  </si>
  <si>
    <t>Desarrollar la participación comunitaria con la estrategia CCC en el 100% de las áreas y lograr un cambio de comportamiento en todas ellas</t>
  </si>
  <si>
    <t>SIGEACI19</t>
  </si>
  <si>
    <t>Intensificación de las Acciones de Prevención y Atención Integral de VIH/SIDA en Grupos Vulnerables y Áreas Prioritarias de Guatemala, Fase II del Fondo Mundial para los años 2014-2016</t>
  </si>
  <si>
    <t>Detener la propagación del VIH en Guatemala y asegurar la supervivencia y la calidad de vida de las personas que viven con VIH/SIDA.</t>
  </si>
  <si>
    <t>Prevenir la propagación del VIH mediante un paquete de intervenciones centradas en los grupos vulnerables en las áreas del país donde la incidencia y la prevalencia de VIH son más altas.</t>
  </si>
  <si>
    <t>Aumentar el acceso a TVC y otros servicios relacionados con VIH y SIDA en embarazadas.</t>
  </si>
  <si>
    <t>Aumentar el acceso a atención integral de VIH/SIDA en áreas prioritarias en el Marco de Acción del Tratamiento 2.0</t>
  </si>
  <si>
    <t>SIGEACI20</t>
  </si>
  <si>
    <t xml:space="preserve">Reducción de Muertes violentas de mujeres en 12 municipios del departamento de Sololá </t>
  </si>
  <si>
    <t>Secretaría Ejecutiva del Sector Justicia</t>
  </si>
  <si>
    <t>B - España</t>
  </si>
  <si>
    <t>AECID</t>
  </si>
  <si>
    <t>Judicial - Seguridad Interna</t>
  </si>
  <si>
    <t>SOLOLA</t>
  </si>
  <si>
    <t>Contribuir a la reducción del número de muertes violentas de mujeres en 12 municipios del departamento de Sololá, mediante la mejora de la investigación criminal de las denuncias y respuesta judicial adecuada.</t>
  </si>
  <si>
    <t>Objetivo I: Mejorar la efectividad de la investigación criminal en los casos de violencia contra la mujer</t>
  </si>
  <si>
    <t>Objetivo II: Mejorar la persecución pena y respuesta judicial adecuada para los delitos de femicidio y otras formas de violencia contra la mujer.</t>
  </si>
  <si>
    <t>SIGEACI21</t>
  </si>
  <si>
    <t xml:space="preserve">Programa de Apoyo a la Agenda de Cambio Climático de Guatemala </t>
  </si>
  <si>
    <t>Ministerio de Ambiente y Recursos Naturales</t>
  </si>
  <si>
    <t>Fondo para el Programa Especial del Banco Sobre Energía Sostenible y Cambio Climático</t>
  </si>
  <si>
    <t>Apoyar al gobierno de Guatemala en la preparación, seguimiento, fortalecimiento y monitoreo de la agenda nacional de cambio climático. Por tanto, esta operación abarca temáticas de capacidad institucional, mitigación y adaptación al cambio climático</t>
  </si>
  <si>
    <t>SIGEACI22</t>
  </si>
  <si>
    <t>Proyecto de Mejoramiento de la Efectividad del Manejo de la Reserva de la Biosfera Maya</t>
  </si>
  <si>
    <t>Fondo para el Medio Ambiente Mundial</t>
  </si>
  <si>
    <t>Cooperación Financiera No Reembolsable - Cooperación Técnica No Reembolsable - Cooperación en Especie No Reembolsable</t>
  </si>
  <si>
    <t>PETEN</t>
  </si>
  <si>
    <t>Promover la conservación y el uso sostenible de la biodiversidad de la Reserva de la Biosfera Maya (RBM)</t>
  </si>
  <si>
    <t>SIGEACI23</t>
  </si>
  <si>
    <t>Implementación del Pacto por la Seguridad, la Justicia y la Paz</t>
  </si>
  <si>
    <t>Solicitud Cierre / Liquidación</t>
  </si>
  <si>
    <t>Seguridad Interna</t>
  </si>
  <si>
    <t>Gobernabilidad y seguridad en desarrollo</t>
  </si>
  <si>
    <t>Desarrollar los mecanismos para la gestión del Pacto por la Seguridad, la Justicia y la Paz, a nivel nacional</t>
  </si>
  <si>
    <t>Fortalecer las capacidades y herramientas de coordinación y planificación a nivel interinstitucional para la implementación del Pacto por la Seguridad, la Justicia y la Paz.</t>
  </si>
  <si>
    <t>SIGEACI24</t>
  </si>
  <si>
    <t>Programa de Apoyo a la Política Nacional de Seguridad Alimentaria y Nutricional de Guatemala y su Plan Estratégico</t>
  </si>
  <si>
    <t>Secretaría de Seguridad Alimentaria y Nutricional</t>
  </si>
  <si>
    <t>QUETZALTENANGO</t>
  </si>
  <si>
    <t>2. Hambre cero</t>
  </si>
  <si>
    <t>Apoyar al Gobierno de Guatemala a implementar la Política Nacional de Seguridad Alimentaria y Nutricional y su Plan Estratégico de Seguridad Alimentaria y Nutricional -PESAN- contribuyendo a la reducción de: la pobreza, la inseguridad alimentaria y la desnutrición crónica; atendiendo la población más vulnerable en el área rural en los municipios priorizados por el Gobierno</t>
  </si>
  <si>
    <t>Fomentar la disponibilidad alimentaria con énfasis en la producción de granos básicos para contribuir a la autosuficiencia alimentaria del país.</t>
  </si>
  <si>
    <t>Promover el acceso de la población a la canasta básica alimentaria.</t>
  </si>
  <si>
    <t>Promover la educación, información y comunicación en alimentación y nutrición para mejorar el consumo de alimentos, promover la lactancia materna exclusiva y contribuir a la reducción de la desnutrición crónica.</t>
  </si>
  <si>
    <t>SIGEACI25</t>
  </si>
  <si>
    <t>Proceso de Reconstrucción por el terremoto que afectó a Guatemala el 7 de noviembre de 2012</t>
  </si>
  <si>
    <t>Ministerio de Desarrollo Social</t>
  </si>
  <si>
    <t>Directa</t>
  </si>
  <si>
    <t>Transporte</t>
  </si>
  <si>
    <t>QUICHE</t>
  </si>
  <si>
    <t>9. Industria, innovación e infraestructura</t>
  </si>
  <si>
    <t>Ayuda para la reconstrucción por el terremoto que afectó a Guatemala el 7 de noviembre de 2012.</t>
  </si>
  <si>
    <t>Promover el desarrollo económico en las áreas de Canillá y Olintepeque al reconstruir los puentes de estas áreas y así permitir una libre locomoción de las 40,911 personas en los dos municipios con los productos que estos comercializan para subsistir</t>
  </si>
  <si>
    <t>Construir un puente vehicular que beneficie a las doce comunidades del municipio de Quiche así como asegurar la interconexión municipal con Cubulco, a tavés del puente vehicular de doble vía.</t>
  </si>
  <si>
    <t>Incremento a la calidad de vida de los pobaldores cincunvecunos y usuarios del puente al tener una vía de acceso en buenas condiciones y funcional a las necesidades actuales</t>
  </si>
  <si>
    <t>SIGEACI26</t>
  </si>
  <si>
    <t>Programa de Generación de Empleo y Educación Vocacional para Jóvenes en Guatemala</t>
  </si>
  <si>
    <t>Ministerio de Economía</t>
  </si>
  <si>
    <t>Otras Actividades de Servicios Económicos</t>
  </si>
  <si>
    <t>8. Trabajo decente y crecimiento económico</t>
  </si>
  <si>
    <t>Economía, competitividad y prosperidad</t>
  </si>
  <si>
    <t>Mejorar las condiciones de vida de los jóvenes de Guatemala, al brindarles oportunidades de trabajo de calidad.</t>
  </si>
  <si>
    <t>Generar e identificar oportunidades de trabajo decente Crear y mejorar las capacidades técnicas en preparación para el trabajo Apoyar el marco institucional para un Sistema Nacional de Empleo para jóvenes</t>
  </si>
  <si>
    <t>SIGEACI27</t>
  </si>
  <si>
    <t>Proyecto Apoyo para la Implementación de la Iniciativa de Transparencia de las Industrias Extractivas: Proyecto ("EITI")</t>
  </si>
  <si>
    <t>M - Banco Mundial (BM)</t>
  </si>
  <si>
    <t>BM</t>
  </si>
  <si>
    <t>Mineria e Hidrocarburos</t>
  </si>
  <si>
    <t>Apoyar al beneficiario en la ejecución de las actividades y procesos requeridos para una validación exitosa de la EITI de acuerdo con los criterios de la misma, lo que garantiza una mayor transparencia y rendición de cuentas en el funcionamiento de los ingresos y pagos de las industrias extractivas del destinatario</t>
  </si>
  <si>
    <t>SIGEACI28</t>
  </si>
  <si>
    <t>Reposición Escuela Primaria Urbana Mixta José Ramón Gramajo</t>
  </si>
  <si>
    <t>B - Kazajistán</t>
  </si>
  <si>
    <t>Embajada de la República de Kazajistán acreditada en Francia</t>
  </si>
  <si>
    <t>SAN MARCOS</t>
  </si>
  <si>
    <t>Ayuda para la Reconstrucción por el terremoto que afectó a Guatemala el 7 de noviembre de 2012</t>
  </si>
  <si>
    <t>SIGEACI29</t>
  </si>
  <si>
    <t>Subprograma para el Desarrollo de la Fruticultura para pequeños productores Fase II 2KR Fase XI</t>
  </si>
  <si>
    <t>Ministerio de Agricultura, Ganadería y Alimentación</t>
  </si>
  <si>
    <t>B - Japón</t>
  </si>
  <si>
    <t>JICA</t>
  </si>
  <si>
    <t>Quetzal</t>
  </si>
  <si>
    <t>Agropecuario</t>
  </si>
  <si>
    <t>Apoyar programa de incentivos al desarrollo de la fruticultura con la participación de pequeños productores organizados, que les permita diversificar su producción y mejorar sus ingresos, bajo lineamientos técnicos para el establecimiento de plantaciones, su aprovechamiento y comercialización de productos</t>
  </si>
  <si>
    <t>SIGEACI30</t>
  </si>
  <si>
    <t>Validar la estrategia de intervención en los municipios priorizados del Pacto Hambre Cero, a través de la implementación de herramientas y monitoreo y evaluación de impacto.</t>
  </si>
  <si>
    <t>Sistematización de un modelo de intervención integral del Pacto Hambre Cero en el territorio.</t>
  </si>
  <si>
    <t>Fortalecer el sistema de monitoreo y evaluación de impacto del Plan Hambre Cero.</t>
  </si>
  <si>
    <t>Fortalecer las capacidades técnicas e institucionales de SESAN para aplicar métodos de evaluación de impacto de programas de mejora nutricional y el software especializado para el manejo de información y evaluación de proyectos.</t>
  </si>
  <si>
    <t>SIGEACI31</t>
  </si>
  <si>
    <t>Proyecto de Apoyo a la Gestión Presupuestaria en Guatemala - AGEP -</t>
  </si>
  <si>
    <t>Comisión de las Comunidades Europeas</t>
  </si>
  <si>
    <t>Administración Fiscal - Seguridad Interna - Salud y Asistencia Social - Educación</t>
  </si>
  <si>
    <t>Fortalecer las capacidades para mejorar la transparencia y la credibilidad de la administración pública, a través de una mayor coherencia y eficiencia en la gestión del gasto público.</t>
  </si>
  <si>
    <t>SIGEACI32</t>
  </si>
  <si>
    <t>Mejoramiento de la Producción en Huertos Familiares a través de la Implementación de Sistemas de Riego Derivado de la Captación y Reserva de Agua de Lluvia</t>
  </si>
  <si>
    <t>Con dictamen Técnico Favorable</t>
  </si>
  <si>
    <t>Sin Información en SIGEACI</t>
  </si>
  <si>
    <t>EL PROGRESO</t>
  </si>
  <si>
    <t>Contribuir a los pobladores del corredor seco a que dispongan de agua de lluvia captada para mejorar su disponibilidad de alimentos en las épocas de mayor sequía.</t>
  </si>
  <si>
    <t>Transferir capacidades y conocimiento técnico a residentes del corredor seco para que sean capaces de captar, cosechar y almacenar agua en la temporada de lluvias y utilizar esta en irrigación de sus huertos familiares o bien para consumo. Esto aumentará la producción y diversificará los alimentos en el área rural durante los períodos críticos de sequía.</t>
  </si>
  <si>
    <t>SIGEACI33</t>
  </si>
  <si>
    <t>Preparación de la Estrategia Nacional para la Reducción de Emisiones por Deforestación Evitada y Degradación de Bosques en Guatemala (REDD+)</t>
  </si>
  <si>
    <t>Fondo Cooperativo para el Carbón Forestal</t>
  </si>
  <si>
    <t>Desarrollo Urbano y Rural - Medio Ambiente - Agropecuario</t>
  </si>
  <si>
    <t>Apoyar al Gobierno de Guatemala en el desarrollo de la Estrategia para la reducción de emisiones de gases de efectos de invernadero (GEI) provenientes de la deforestación y la degradación de los bosques</t>
  </si>
  <si>
    <t>SIGEACI34</t>
  </si>
  <si>
    <t>Iniciativa multisectorial para implementar y consolidar las estrategias de prevención y control para la pre-eliminación de la malaria en Guatemala, Fase II.</t>
  </si>
  <si>
    <t>No hay información en SIGEACI</t>
  </si>
  <si>
    <t>CHIMALTENANGO</t>
  </si>
  <si>
    <t>Contribuir a las metas del milenio con la reducción significativa de la morbilidad por malaria en Guatemala y por P.vivax y la interrupción de la transmisión de malaria por P. Falciparum.</t>
  </si>
  <si>
    <t>Mejorar la prevención, vigilancia, diagnóstico y control integrado de vectores en distritos de estrado epidemiológico 2 y 3.</t>
  </si>
  <si>
    <t>Consolidad el proceso de pre-eliminación en los distritos ubicados en esta fase.</t>
  </si>
  <si>
    <t>SIGEACI35</t>
  </si>
  <si>
    <t>Programa de Apoyo al Fortalecimiento Institucional del Ministerio de Finanzas Públicas</t>
  </si>
  <si>
    <t>Administración Fiscal</t>
  </si>
  <si>
    <t>Fortalecer el capital humano del Ministerio de Finanzas Públicas en temas macro y micro fiscales, análisis fiscal, manejo de deuda interna e internacional y en temas macro económicos; y el desarrollo de herramientas analíticas y modelos de micro simulación que permitan añadir valor conceptual y fortaleza técnica a las capacidades a ser construidas con el personal técnico del MINFIN.</t>
  </si>
  <si>
    <t>SIGEACI36</t>
  </si>
  <si>
    <t>Fortalecimiento a los servicios de apoyo a la agroindustria frutícola nacional 2KR Fase VIII</t>
  </si>
  <si>
    <t>Fortalecer los servicios de apoyo a la pos cosecha y agroindustria frutícola nacional, que permita alargar la cadena productiva agregando valor a través del manejo de cosecha y del manejo pos cosecha y la transformación de productos terminados o insumos para otros procesos agro industriales.</t>
  </si>
  <si>
    <t>Modernizar la infraestructura de DEFRUTA para la implementación de dos áreas de proceso, que incluye 5 líneas de producción con oportunidades para el país.</t>
  </si>
  <si>
    <t>Implementar servicios de apoyo a la cosecha, pos cosecha y procesamiento agro industrial, a través del equipamiento de un laboratorio integral de análisis de productos frescos y procesados.</t>
  </si>
  <si>
    <t>SIGEACI37</t>
  </si>
  <si>
    <t>Apoyo al Programa de Reconstrucción con Transformación Post Stan en Guatemala FAse II - AACID</t>
  </si>
  <si>
    <t>Ministerio de Comunicaciones, Infraestructura y Vivienda - FONDO SOCIAL</t>
  </si>
  <si>
    <t>AACID</t>
  </si>
  <si>
    <t>Vivienda</t>
  </si>
  <si>
    <t>SANTIAGO ATITLAN</t>
  </si>
  <si>
    <t>1. Fin de la pobreza</t>
  </si>
  <si>
    <t>Mejorar la capacidad de respuesta del Gobierno de Guatemala con la población damnificadas por la Tormenta Tropical Stan</t>
  </si>
  <si>
    <t>Mejorar las condiciones habitacionales y educacionales de equipamiento educativo y de acceso a recursos económicos de 340 familias damnificadas por la Tormenta Tropical Stan en el municipio de Santiago Atitlan Departamento de Sololá</t>
  </si>
  <si>
    <t>SIGEACI38</t>
  </si>
  <si>
    <t>Proyecto de Construcción de la Carretera CA-9 Norte, Tramo Guatemala-El Rancho, Subramo III Sanarate-El Rancho (kilometro  57.0  al  84.45)</t>
  </si>
  <si>
    <t>Ministerio de Comunicaciones, Infraestructura y Vivienda - CAMINOS</t>
  </si>
  <si>
    <t>SANARATE</t>
  </si>
  <si>
    <t>Ampliar el ancho de superficie de rodadura de la carretera a una sección típica "A" modificada, la cual radica en la ampliación a cuatro carriles con un ancho de rodadura de 3.60 metros cada uno, con hombros de 1.35 metros y cuentas de 1.50 metros en los sectores de corte; además tiene como separador de vías barreras de contreto, esta típica contempla la ejecucíon de un tercer carril de ascenso donde las pendientes longitudinales sean mayores del 5%, así como la ampliación a los puentes Guastatoya y Motagua, los cuales están incluidos dentro del Proyecto</t>
  </si>
  <si>
    <t>Eliminar el congestionamiento de la Carretera mediante el incremento de capacidad y nivel de servicio</t>
  </si>
  <si>
    <t>permitir un mejor aprovechamiento del tiempo del usuario por emdio de la reducción del tiempo de viaje</t>
  </si>
  <si>
    <t>Disminuir los costos generales de transporte, reduciendo los costos de operación vehicular, lo que permitirá disminuir la demanda de divisas.</t>
  </si>
  <si>
    <t>SIGEACI39</t>
  </si>
  <si>
    <t xml:space="preserve">ATN/OC-14551-GU Asistencia de Emergencia por Terremoto </t>
  </si>
  <si>
    <t>Coordinadora Nacional para la Reducción de Desastres</t>
  </si>
  <si>
    <t>Programa Especial de Fondos para Desastres Naturales</t>
  </si>
  <si>
    <t>Apoyar a la República de Guatemala en la ejecución de las acciones de asistencia humanitaria a los efectos de reducir parcialmente la situación de emergencia que actualmente enfrenta la zona afectada del país</t>
  </si>
  <si>
    <t>SIGEACI40</t>
  </si>
  <si>
    <t xml:space="preserve">Fortalecimiento Institucional del Registro Nacional de las Personas </t>
  </si>
  <si>
    <t>Registro Nacional de las  Personas</t>
  </si>
  <si>
    <t>Fondo Italiano para Proyectos de Cooperación Técnica</t>
  </si>
  <si>
    <t>Ayudar a fortalecer su capacidad para registrar personas y emitir documentos de identidad de forma oportuna y con un alto nivel de confianza</t>
  </si>
  <si>
    <t>SIGEACI41</t>
  </si>
  <si>
    <t>Programa de apoyo a la Presidencia de la República de Guatemala 2012</t>
  </si>
  <si>
    <t>Secretaría Privada de la Presidencia</t>
  </si>
  <si>
    <t>M - Banco Centroamericano de Integración Económica (BCIE)</t>
  </si>
  <si>
    <t>BCIE</t>
  </si>
  <si>
    <t>Seguridad Interna - Educación - Desarrollo Urbano y Rural</t>
  </si>
  <si>
    <t>Fortalecer y apoyar institucionalmente a la Presidencia de la República de Guatemala y a las entidades que a juicio de la misma deben ser benefiarias de esta cooperación, mediante herramientas de gestión, tecnológicas e insumos que permitan dar cumplimiento al Plan de Gobierno 2012-2016 basados en la Agenda del Cambio.</t>
  </si>
  <si>
    <t>SIGEACI42</t>
  </si>
  <si>
    <t>SIGEACI43</t>
  </si>
  <si>
    <t xml:space="preserve">Validar el Sistema de Monitoreo de Acciones de Seguridad Alimentaria y Nutricional a nivel territorial en el Marco del Plan Nacional de Seguridad Alimentaria y Nutricional </t>
  </si>
  <si>
    <t>Fortalecer el monitoreo de la situación SAN para mejorar la gobernanza local a nivel departamental, municipal y comunitario.</t>
  </si>
  <si>
    <t>Mejorar la capacidad de diagnóstico, planificación y ejecución en favor de SAN de los gobiernos locales y líderes comunitarios en 3 municipios del Occidente de Guatemala.</t>
  </si>
  <si>
    <t>SIGEACI44</t>
  </si>
  <si>
    <t>Industrialización del Bambú en Guatemala</t>
  </si>
  <si>
    <t>Industria y Comercio</t>
  </si>
  <si>
    <t>Fomentar e incentivar la producción, transformación, comercialización e investigación técnica y de bambú.</t>
  </si>
  <si>
    <t>Elevar las capacidades de producción industrial, artesanal y de diseño de al menos 35 empresas nuevas o existentes, que se dediquen a la industria del bambú.</t>
  </si>
  <si>
    <t>Introducir una nueva variedad (phyllostachys pubescens) para aumentar la diversidad de productos de bambú.</t>
  </si>
  <si>
    <t>Dar asesoría y asistencia técnica a 35 empresas aprox 2568 individuos de la industria del bambú</t>
  </si>
  <si>
    <t>SIGEACI45</t>
  </si>
  <si>
    <t>Programa de Desarrollo Rural con Enfasis en Seguridad Alimentaria y Reducción de la Desnutricion Infantil MAGA-AACID</t>
  </si>
  <si>
    <t>Desarrollo Urbano y Rural</t>
  </si>
  <si>
    <t>CHIQUIMULA</t>
  </si>
  <si>
    <t>Los productores del corredor seco en Guatemala, han mejorado su capacidad de respuesta ante los efectos de cambios climático</t>
  </si>
  <si>
    <t>1. Mejorar las practicas de las familias beneficiarias para producir y almacenar alimentos nutritivos y diversificados para autoconsumo</t>
  </si>
  <si>
    <t>2. Los productores diversifican e intensifican la producción de cultivos vinculados al mercado.</t>
  </si>
  <si>
    <t>3. Mejoradas las practicas agroforestales para la retención de humedad en las comunidades beneficiarias</t>
  </si>
  <si>
    <t>SIGEACI46</t>
  </si>
  <si>
    <t>SIGEACI47</t>
  </si>
  <si>
    <t>Apoyo Presupuestario Programa de Agricultura Familiar para el Fortalecimiento de la Economía Campesina -PAFFEC-</t>
  </si>
  <si>
    <t>ALTA VERAPAZ</t>
  </si>
  <si>
    <t>Reducir la pobreza en zonas rurales seleccionadas en 22 municipios de Quiché y Alta Verapaz de la región centro norte de Guatemala. Se apoyarán los esfuerzos del MAGA para implementar acciones orientadas a promover la agricultura familiar campesina, en el ámbito del Programa de Agricultura Familiar para el Fortalecimiento de la Economía Campesina (PAFFEC). Concebido y movilizado con cobertura nacional.</t>
  </si>
  <si>
    <t>1. Mejorar los medios de vida de las familias campesinas desfavorecidas, promoviendo el desarrollo de sus sistemas de producción y contribuyendo a reducir su vulnerabilidad frente a los desastres naturales, con un enfoque territorial, la aplicación de prácticas agrícolas sostenibles y la integración de temas transversales, en línea con el PAFFEC.</t>
  </si>
  <si>
    <t>2. Fortalecer la capacidad institucional del MAGA, sobre la gestión del PAFFEC, enfocada en tres áreas clave: 1 ) contribuir a establecer un Sistema de Seguimiento y Evaluación del desempeño del PAFFEC, 2) Mejorar la eficacia del Sistema de Extensión Rural 8SNER) a nivel descentralizado, 3) fortalecer las capacidades institucionales en materia de Gestión de Finanzas Públicas (GFP) y en la Gestión Basada en Resultados</t>
  </si>
  <si>
    <t>SIGEACI48</t>
  </si>
  <si>
    <t>SIGEACI49</t>
  </si>
  <si>
    <t>PRODENORTE</t>
  </si>
  <si>
    <t>M - Fondo Internacional de Desarrollo Agrícola (FIDA)</t>
  </si>
  <si>
    <t>FIDA</t>
  </si>
  <si>
    <t>IXCAN</t>
  </si>
  <si>
    <t>Mejorar las condiciones de vida de las poblaciones rurales en condiciones de pobreza, de la región norte de la República de Guatemala, mediante el incremento de oportunidades de generación de ingresos y empleos de los usuarios a través de la vinculación a cadenas productivas y mayor acceso a mercados</t>
  </si>
  <si>
    <t>a. Desarrollar las capacidades humanas y sociales, mediante la formación humana/técnica y el fortalecimiento a las municipalidades para ala adquisición de capacidades de planificación y promoción del desarrollo local</t>
  </si>
  <si>
    <t>b. Incrementar la producción, ingresos y empleo de los usuarios por medio de prestación de servicios técnicos de apoyo a la producción y comercialización.</t>
  </si>
  <si>
    <t>c. Creación y consolidación de unidades productivas y de transformación a partir de la demanda de mercado, por medio de encadenamientos empresariales y alianzas publico privadas que faciliten el agregado al valor, la comercialización, el acceso a mercados y los servicios financieros</t>
  </si>
  <si>
    <t>SIGEACI50</t>
  </si>
  <si>
    <t xml:space="preserve">Programa de Agua Potable y Saneamiento para el Desarrollo Humano (Fase I) </t>
  </si>
  <si>
    <t xml:space="preserve">Instituto de Fomento Municipal </t>
  </si>
  <si>
    <t>Fondo Español de Cooperación para Agua y Saneamiento en América Latina y el Caribe</t>
  </si>
  <si>
    <t>Agua y Saneamiento</t>
  </si>
  <si>
    <t>Contribuir a crear las condiciones que posibiliten el acceso a servicios públicos de abastecimiento de agua potable y saneamiento de las personas que habitan en poblaciones rurales y urbanas del interior del país, incluyendo los centros educativos, centros y puestos de salud, para mejorar la calidad de vida.                                                                                         Mejorar y ampliar la cobertura de los servicios públicos de agua potable y
saneamiento, principalmente en áreas rurales, urbanas y periurbanas en
un marco que garantice el desarrollo institucional del sector, promueva la
participación organizada de las comunidades rurales y municipalidades y
asegure la sostenibilidad de los sistemas, en el corto, mediano y largo
plazo.</t>
  </si>
  <si>
    <t>Fortalecer la institucionalidad del sector Agua Potable y Saneamiento en el país, específicamente: (i) Poner en marcha un Ente Rector sectorial; (ii) reformar y fortalecer las capacidades de la Unidad Ejecutora de Acueductos Rurales (UNEPAR), en su calidad de ejecutor de Sistemas de Agua Potable y Saneamiento, tanto a nivel rural como a nivel urbano y periurbano; y, (iii) fortalecer, en las áreas de intervención, la capacidad de los municipios para el desempeño de las funciones que le corresponden de acuerdo a la constitución, en la gestión del agua y el saneamiento en cada uno de sus territorios.</t>
  </si>
  <si>
    <t>Mejorar, ampliar, rehabilitar e incrementar la cobertura de los servicios públicos de agua potable y saneamiento, en zonas rurales y urbanas con énfasis en comunidades pobres, con índices altos de desnutrición, morbilidad y mortalidad ocasionadas por enfermedades de origen hídrico.</t>
  </si>
  <si>
    <t>Mejorar el monitoreo, la vigilancia y la calidad del agua para consumo humano tanto en el hogar como a nivel comunitario y municipal.</t>
  </si>
  <si>
    <t>SIGEACI51</t>
  </si>
  <si>
    <t>Programa de Apoyo a la Seguridad y la Justicia en Guatemala -SEJUST-</t>
  </si>
  <si>
    <t>Apoyar la implementación de las politicas del pais beneficiario para promover y consolidar el proceso de reforma estructural del sector justicia y seguridad y contribuir a disminuir los altos indices de impunidad, segun las prioridades identificadas por el Acuerdo Nacional para el Avance de la Seguridad y la Justicia</t>
  </si>
  <si>
    <t>El sector justicia y seguridad actúa de manera mas eficaz en la persecución e investigación del delito, garantizando el debido proceso y amparando los derechos de las victimas y grupos vulnerables, buscando la rehabilitación, reinserción de quienes infringen la ley.</t>
  </si>
  <si>
    <t>SIGEACI52</t>
  </si>
  <si>
    <t xml:space="preserve">Herramientas de Información para mejorar la capacidad de prevención de lavado de activos </t>
  </si>
  <si>
    <t>Superintendencia de Bancos</t>
  </si>
  <si>
    <t>Fondo Fiduciario para Actividades Contra la Corrupción</t>
  </si>
  <si>
    <t>Apoyar el fortalecimiento y sostenibilidad del sistema de supervisión financiera y no financiera de Guatemala, a través del fortalecimiento de la Intendencia de Verificación Especial (IVE).</t>
  </si>
  <si>
    <t>SIGEACI53</t>
  </si>
  <si>
    <t>SIGEACI54</t>
  </si>
  <si>
    <t xml:space="preserve">Programa de Cooperación en Materia de Arquitectura y Vivienda para el Trienio  2008-2010  </t>
  </si>
  <si>
    <t>Municipalidad de Guatemala</t>
  </si>
  <si>
    <t>Junta de Andalucía</t>
  </si>
  <si>
    <t>Otras Actividades de Servicios Sociales</t>
  </si>
  <si>
    <t>11. Ciudades y comunidades sostenibles</t>
  </si>
  <si>
    <t>No tiene en el SIGEACI</t>
  </si>
  <si>
    <t>Objetivo 1: Recopilar información necesaria para llevar a cabo una adecuada intervención en el Barrio San Sebastián.</t>
  </si>
  <si>
    <t>Objetivo 2: Contribuir a la mejora de las condiciones habitacionales de la población de menores recursos en el Barrio San Sebastián, proporcionando una vivienda digna y adecuada a cada una de las familias del barrio que sean seleccionadas.</t>
  </si>
  <si>
    <t>Objetivo 3: Revitalizar el Tanque de La Soledad, como patrimonio e identidad del Barrio de San Sebastián, conservando los elementos más representativos del sitio.</t>
  </si>
  <si>
    <t>SIGEACI55</t>
  </si>
  <si>
    <t>Fortalecimiento de las capacidades municipales para el desarrollo de políticas sociales locales con énfasis en juventud MUNIJOVEN</t>
  </si>
  <si>
    <t>M - Programa de las Naciones Unidas para el Desarrollo (PNUD)</t>
  </si>
  <si>
    <t>PNUD en Guatemala</t>
  </si>
  <si>
    <t>Se habra contribuido a la promoción y tutela de los derechos fundamentales de los jovenes, para la precención de todas las formas de discriminación y marginalización, mediante la colaboración estratégica interinstitucional en armonía con las políticas de menores y jóvenes a nivel nacional y regional,</t>
  </si>
  <si>
    <t>SIGEACI56</t>
  </si>
  <si>
    <t>Escuela Taller Guatemala</t>
  </si>
  <si>
    <t>Capacitar e insertar laboralmente a jóvenes, hombres y mujeres entre las edades de 14 y 21 años de edad, en oficios relacionados con la restauración y conservación del Patrimonio Histórico y Obra nueva en los Centros Históricos.</t>
  </si>
  <si>
    <t>Objetivo 1: Rehabilitación y conservación del Patrimonio artístico, histórico, cultural y natural del centro histórico de la Ciudad de Guatemala y particularmente del Centro Cultural Metropolitano Antiguo Palacio de Correos, cedido a la Municipalidad de Guatemala</t>
  </si>
  <si>
    <t>Objetivo 2: Recuperación de los oficios artesanales y tradicionales, incorporando las nuevas técnicas de construcción.</t>
  </si>
  <si>
    <t>Objetivo 3: Calificación profesional de los jóvenes mediante la formación y la práctica profesional en oficios vinculados entre si y relacionados con la rehabilitación de dicho patrimonio.</t>
  </si>
  <si>
    <t>SIGEACI57</t>
  </si>
  <si>
    <t>Proyecto de promoción de actividades productivas con el uso de energía limpia en aldeas del norte del a República de Guatemala.</t>
  </si>
  <si>
    <t>Ministerio de Energía y Minas</t>
  </si>
  <si>
    <t>Yen</t>
  </si>
  <si>
    <t>Ejecutado por un Tercero</t>
  </si>
  <si>
    <t>Energía</t>
  </si>
  <si>
    <t>CHAHAL</t>
  </si>
  <si>
    <t>Apoyo a la promoción de actividades productivas con el uso de la energía limpia generada para incrementar el ingreso familiar, lograndose una mejora de calidad de vida</t>
  </si>
  <si>
    <t>Objetivo 1: La construcción de tres micro centrales hidroelectricas en el Departamento de Alta Verapaz.</t>
  </si>
  <si>
    <t>Objetivo 2: Que los comunitarios puedan manejar, mantener y administrar las instalaciones centrales bajo su propia iniciativa, y asi se logre una gestión sostenible de la empresa eléctrica.</t>
  </si>
  <si>
    <t>SIGEACI58</t>
  </si>
  <si>
    <t xml:space="preserve">Generación y desarrollo de capacidades institucionales de la Secretaría Presidencial de la Mujer para la implementación de la Política Nacional de Promoción y Desarrollo Integral de las Mujeres, con énfasis en la Salud Sexual y Reproductiva y procesos de prevención de la violencia contra la mujer, a nivel central y territorial </t>
  </si>
  <si>
    <t>Secretaría Presidencial de la Mujer</t>
  </si>
  <si>
    <t>M - Fondo de Población de las Naciones Unidas (UNFPA)</t>
  </si>
  <si>
    <t>UNFPA</t>
  </si>
  <si>
    <t>Generar y desarrollar las capacidades institucionales de la SEPREM para la implementación de la Política Nacional de Promoción y Desarrollo Integral de las Mujeres, relacionadas con el Eje 4 de Equidad en el Desarrollo de la Salud Integral con Pertinencia Cultural, y el Eje 5, Erradicación de la Violencia contra la Mujer, con énfasis en la salud sexual y reproductiva y procesos de prevención de la violencia contra la mujer, a nivel central y territorial, para el periodo 2015-2019.</t>
  </si>
  <si>
    <t>SEPREM ha fortalecido sus capacidades técnicas y de gestión para la implementación de la PNPDIM, con énfasis en cumplimiento de los derechos humanos, salud integral, salud sexual y reproductiva; y , prevención de la violencia contra la mujer y violencia sexual.</t>
  </si>
  <si>
    <t>Mejorada la articulación regional y nacional para la implementación de acciones de prevención y atención de la violencia contra las mujeres, trata y femicidio.</t>
  </si>
  <si>
    <t>Capacidades de las Instituciones a nivel regional, nacional y local fortalecidas para la prevención de atención de la violencia contra las mujeres, trata de mujeres y femicidio.</t>
  </si>
  <si>
    <t>SIGEACI59</t>
  </si>
  <si>
    <t xml:space="preserve">GTM07GG1 Planificación de Largo Plazo y Dinámicas de Población Articuladas a Políticas Públicas y Procesos de Planificación </t>
  </si>
  <si>
    <t>Fortalecer las capacidades nacionales para recopilar, generar, analizar y difundir información socio demográfica desglosada sobre la dinámica de la población, la saludo sexual y reproductiva, el VIH y la violencia contra las mujeres, que deberá incorporarse en el sistema de planificación y en la formulación de políticas a nivel nacional.</t>
  </si>
  <si>
    <t>Socialización del Plan Nacional de Desarrollo de largo plazo y su articulación con procesos de planificación e implementación de políticas públicas.</t>
  </si>
  <si>
    <t>Alinear las políticas públicas, procesos de planificación operativos y de monitoreo, relacionadas con dinámicas de de población, salud reproductiva, VIH y violencia contra la mujer al Plan Nacional de Desarrollo, focalizando mujeres, pueblos indígenas y jóvenes.</t>
  </si>
  <si>
    <t>Seguimiento al avance de los ODM al 2015, de los ODS a partir del 2016 y de la Conferencia de Población y Desarrollo Post 2015.</t>
  </si>
  <si>
    <t>SIGEACI60</t>
  </si>
  <si>
    <t xml:space="preserve">Valorización de los servicios eco-sistémicos en los procesos de planificación del Desarrollo en Guatemala </t>
  </si>
  <si>
    <t>PNUMA</t>
  </si>
  <si>
    <t>Integrar la dimensión ambiental en distintas escalas del sistema nacional de Planificación, mediante la articulación de los servicios eco-sistémicos y la demanda social de bienes y servicios ambientales con el enfoque de desarrollo territorial promovido en los procesos de planificación.</t>
  </si>
  <si>
    <t>Integrar los vínculos entre Pobreza y Ambiente y la valorización de los servicios eco-sistémicos con la Agenda Nacional de Desarrollo Katun "Nuestra Guatemala 2032".</t>
  </si>
  <si>
    <t>Elaborar el plan de desarrollo regional del corredor seco que orienta la gestión del territorio con énfasis en los ecosistemas y la inversión pública/privada para reducir la vulnerabilidad alimentaria.</t>
  </si>
  <si>
    <t>Elaborar tres planes de Ordenamiento Territorial con enfoque eco-sistémico para la preservación del eco-sistema costero que funciona como experiencia piloto.</t>
  </si>
  <si>
    <t>SIGEACI61</t>
  </si>
  <si>
    <t xml:space="preserve">58941 Programa de apoyo a la Gobernabilidad Democrática, al Desarrollo Territorial y Económico Local en los Departamentos de Quiché, Huehuetenango, Izabal y Alta Verapaz  Con fondos de Italia </t>
  </si>
  <si>
    <t>Gobernabilidad económica con la participación responsable de la ciudadanía organizada en la planificación para el desarrollo local.</t>
  </si>
  <si>
    <t>Contribuye a mejorar los niveles de empleo e ingreso en la población de los departamentos seleccionados a través del apoyo a micro pequeña y medianas empresas del sector rural.</t>
  </si>
  <si>
    <t>Mejorar las capacidades organizativas, gerenciales y competitivas.</t>
  </si>
  <si>
    <t>Establecer un mecanismo de crédito a la producción en los municipios seleccionados.</t>
  </si>
  <si>
    <t>SIGEACI62</t>
  </si>
  <si>
    <t>Convenio específico entre Suecia y la República de Guatemala en apoyo a la Encuesta  de Condiciones de Vida en Guatemala (ENCOVI) 2014 y la Elaboración de un diagnostico para el fortalecimiento institucional del INE a través de la cooperación internacional técnica interinstitucional entre el Instituto de Estadística y Estadísticas de Suecia.</t>
  </si>
  <si>
    <t>Mejorar la capacidad del INE en la producción de cifras oficiales, actualizadas, continuas, confiables, pertinentes y accesibles, que sirvan de base para la formulación, monitoreo y evaluación de políticas públicas necesarias para el desarrollo de Guatemala y superar la pobreza</t>
  </si>
  <si>
    <t>SIGEACI63</t>
  </si>
  <si>
    <t>Estadísticas para el análisis de dinámicas de población en apoyo de políticas públicas</t>
  </si>
  <si>
    <t>Fortalecidas las capacidades nacionales para recopilar, analizar y difundir información sociodemográfica desglosada sobre la dinámica de la población, la salud sexual y reproductiva, el VIH y violencia contra las mujeres, que deberá incorporarse en el sistema de planificación y en la formulación de políticas a nivel nacional.</t>
  </si>
  <si>
    <t>Ampliación de la cobertura, la calidad y la oportunidad de la información estadística disponible sobre dinámica de población y salud sexual y reproductiva.</t>
  </si>
  <si>
    <t>Coordinación INE-RENAP para el fortalecimiento del registro, análisis de estadisticas vitales y transferencia de datos al INE para mejorar la calidad de los indicadores.</t>
  </si>
  <si>
    <t>Desarrollo e implementación de herramientas de automatización para compartir bases de datos entre instituciones productoras de información estadística, en el marco del Sistema Estadístico Nacional.</t>
  </si>
  <si>
    <t>SIGEACI64</t>
  </si>
  <si>
    <t>Donación de Pequeña Cuantía No. 200000538-GT   “Programa de Fortalecimiento de la Capacidad Institucional del Ministerio de Agricultura, Ganadería y Alimentación”</t>
  </si>
  <si>
    <t>El objetivo del Proyecto es fortalecer las capacidades institucionales y de SyE del Ministerio de Agricultura, Ganadería y Alimentación (MAGA) de Guatemala para el desarrollo rural y la reducción de la pobreza. Se dará mayor énfasis a: •La capacidad del MAGA para prestar servicios de apoyo a la población rural pobre. Promover la gestión del conocimiento y la difusión de información sobre cuestiones relacionadas con la reducción de la pobreza rural entre las partes interesadas en Guatemala y entre regiones</t>
  </si>
  <si>
    <t>1. Brindar asistencia técnica especializada en procesos de fortalecimiento institucional para la gestión técnica y administrativa de programas de cooperación del MAGA, a través de especialistas temáticos y eventos de construcción de capacidades, garantizando la sostenibilidad del conocimiento y los procesos dentro de la institución.</t>
  </si>
  <si>
    <t>2. Fortalecer las capacidades institucionales y los sistemas operativos del MAGA, a través de la creación de sinergias e intercambios entre el FIDA y organizaciones nacionales e internacionales.</t>
  </si>
  <si>
    <t>SIGEACI65</t>
  </si>
  <si>
    <t>Atención de Familias vulnerables en inseguridad alimentaria por la canicula prolongada  2015</t>
  </si>
  <si>
    <t>JUTIAPA</t>
  </si>
  <si>
    <t>COMAPA</t>
  </si>
  <si>
    <t>Reducir el riesgo a la inseguridad alimentaria y nutricional de familias rurales de hogares agropecuarios afectados por la pérdida de cultivos de granos básicos debido a la falta de lluvias en el año 2015, en los municipíos de Comapa, Conguaco, Quesada y Moyuta de Jutiapa</t>
  </si>
  <si>
    <t>Adquisición de raciones para 11,069 familias asi: frijol 25 libras, harina de maiz nixtamalizada 30 libras y mezcla de harina de maíz y soya con azúcar, fortificada e instantanea 17.6 libras.</t>
  </si>
  <si>
    <t>SIGEACI66</t>
  </si>
  <si>
    <t>Mitigar los efectos de la sequía provocada por el fenómeno climático El Niño corredor seco en el Departamento de Jutiapa.</t>
  </si>
  <si>
    <t>PASACO</t>
  </si>
  <si>
    <t>Contribuir en la reducción del riesgo a la inseguridad alimentaria y nutricional en familias dedicadas a la agricultura de subsistencia e infrasubsistencia, afectadas por la pérdida de cultivos de granos básicos debido a la prolongación de la canícula durante el año 2015</t>
  </si>
  <si>
    <t>las raciones se entregaran en : Atestatempa, El Adelanto, Jalpatagua, Jutiapa, Pasaco y Zapotitlán. La racion consiste en: 30 libras de harina de maiz 30 libras de Frijol Negro 17.6 libs de harina de maiz y soya</t>
  </si>
  <si>
    <t>SIGEACI67</t>
  </si>
  <si>
    <t>Iniciativa para promover la autonomía económica de las mujeres sobrevivientes de la violencia</t>
  </si>
  <si>
    <t>Ministerio Público</t>
  </si>
  <si>
    <t>Fondo Multidonante para la Iniciativa de Seguridad Ciudadana</t>
  </si>
  <si>
    <t>Fortalecer las capacidades del Ministerio Público y de los integrantes en la coordinación interinstitucional para la optimización integral a las mujeres sobrevivientes de violencia y el empoderamiento económico, en los departamentos de Alta Verapaz y Chimaltenango.</t>
  </si>
  <si>
    <t>SIGEACI68</t>
  </si>
  <si>
    <t>Donación del programa Umbral</t>
  </si>
  <si>
    <t>B - Estados Unidos de América</t>
  </si>
  <si>
    <t xml:space="preserve"> MCC</t>
  </si>
  <si>
    <t>Administración Fiscal - Educación</t>
  </si>
  <si>
    <t>4, Educación de calidad</t>
  </si>
  <si>
    <t>Asistir a Guatemala con el propósito de que pueda ser elegible para un Compacto de Desafío del Milenio, apoyándole en la implementación de reformas institucionales y de política fundamentales, que aborden las restricciones vinculantes al crecimiento económico en Guatemala.</t>
  </si>
  <si>
    <t>(Proyecto de Educación) Apoyar los esfuerzos emprendidos por el Gobierno de Guatemala en la implementación de reformas institucionales, definidas en la Propuesta de Transformación del Nivel de Educación Media y la Ruta Crítica del Ministerio de Educación , orientadas a ofrecer educación media de calidad que preparare a la diversa juventud guatemalteca para tener éxito en el mercado</t>
  </si>
  <si>
    <t>(Proyecto de Movilización de Recursos) El Proyecto de Movilización de Recursos tiene dos objetivos: (1) apoyar las reformas del Gobierno para aumentar la disponibilidad de recursos por medio de mejorar la eficiencia en la administración tributaria y de aduanas, y (2) fortalecer la capacidad de Gobierno para financiar infraestructura mediante alianzas público-privadas con el propósito de incrementar los recursos destinados a la inversión social, principalmente, educación.</t>
  </si>
  <si>
    <t>SIGEACI69</t>
  </si>
  <si>
    <t>SIGEACI70</t>
  </si>
  <si>
    <t>Fortalecimiento de los mecanismos de protección de las mujeres víctimas de la violencia</t>
  </si>
  <si>
    <t>Contribuir a reducir la morbilidad y mortalidad materno, neonatal e infantil, a través de una estrategia de atención de salud integral que mejore el acceso, la utilización y la calidad de los servicios de salud materna, reproductiva, neonatal e infantil en los municipios de Huehuetenango y San Marcos pertenecientes al 20% más pobre de la población del país.</t>
  </si>
  <si>
    <t>aumentar la cobertura efectiva ( disponibilidad, uso y calidad) de los servicios de salud y nutrición; ii) incentivar el uso de los servicios con intervenciones que aborden la barrera a la demanda; iii) mejorar prácticas específicas de salud y nutrición en el hogar y iv) fortalecer sistemas organizacionales del MSPAS claves para el logro de la metas establecidas</t>
  </si>
  <si>
    <t>SIGEACI71</t>
  </si>
  <si>
    <t>Promoviendo el ecoturismo para fortalecer la sostenibilidad financiera del Sistema Guatemalteco de Areas Protegidas -SIGAP-</t>
  </si>
  <si>
    <t>Turismo</t>
  </si>
  <si>
    <t>Fortalecer la sostenibilidad financiera del -SIGAP- mendiante el desarrollo de nuevos mecanismos financieros en el sector del ecoturismo, al tiempo de garantizar la alineación de actividades de ecoturismo con los objetivos de conservación de la biodiversidad.</t>
  </si>
  <si>
    <t>Objetivo 1: Marco legal y político fortalecido para la implementación del ecoturismo como parte de una estrategia para promover la sostenibilidad financiera del SIGAP.</t>
  </si>
  <si>
    <t>Obejetivo 2: Un marco institucional mejorado para el manejo del ecoturismo en las APs incluye un programa piloto para la implementación del ecoturismo en el Altiplano Occidental del Guatemala.</t>
  </si>
  <si>
    <t>SIGEACI72</t>
  </si>
  <si>
    <t>Iniciativa Salud Mesoamerica 2015-Guatemala Segunda Operación Individual</t>
  </si>
  <si>
    <t>CONCEPCION TUTUAPA</t>
  </si>
  <si>
    <t>Contribuir a reducir la morbilidad y mortalidad materno, neonatal e infantil, a través de una estrategia de atención de salud integral que mejore el acceso, la utilización y la calidad de los servicios de salud materna, reproductiva, neonatal e infantil en los municipios de Huehuetenango y San Marcos pertenecientes al 20% más pobre de la población del país</t>
  </si>
  <si>
    <t>i) aumentar la cobertura efectiva ( disponibilidad, uso y calidad) de los servicios de salud y nutrición; ii) incentivar el uso de los servicios con intervenciones que aborden la barrera a la demanda; iii) mejorar prácticas específicas de salud y nutrición en el hogar y iv) fortalecer sistemas organizacionales del MSPAS claves para el logro de la metas establecidas.</t>
  </si>
  <si>
    <t>SIGEACI73</t>
  </si>
  <si>
    <t>SIGEACI74</t>
  </si>
  <si>
    <t>Proyecto Regional de Turismo Comunitario Maya</t>
  </si>
  <si>
    <t>Instituto Guatemalteco de Turismo</t>
  </si>
  <si>
    <t>Fondo de Género y Diversidad</t>
  </si>
  <si>
    <t>Con el propósito de asegurar rigor técnico, alta visibilidad, y potencial para llevar los destinos de turismo comunitario Maya a escala e integrarlos en la oferta turística prioritaria a nivel nacional en cada país.</t>
  </si>
  <si>
    <t>Realizar alianzas con instituciones de experiencias y capacidad de desarrollar y hacer mercadeo de proyectos comunitarios de turismo.</t>
  </si>
  <si>
    <t>Apoyar su ejecución en una institución regional capaz de llevar a escala los proyectos emblemáticos, a través de vínculo con Ministerios de Turismo y Cultura de los países del mundo Maya.</t>
  </si>
  <si>
    <t>SIGEACI75</t>
  </si>
  <si>
    <t>Apoyo al Ministerio de Finanzas Públicas</t>
  </si>
  <si>
    <t>Apoyar y fortalecer institucionalmente al Gobierno de Guatemala, a través del Ministerio de Finanzas Públicas, para lograr la implementación de reformas que transformen la capacidad financiera, la transparencia, fortalezcan su credibilidad; y le permita mejorar la incidencia política, comunicación y diálogo con la sociedad; mediante asistencia técnica, desarrollo de herramientas informáticas y capacitaciones.</t>
  </si>
  <si>
    <t>Cumplir con las reformas de la Ley de Contrataciones del Estado, mediante la elaboración del nuevo Reglamento de la Ley de Contrataciones del Estado como una herramienta para las instituciones del sector público que posibilite el cumplimiento de la misma en el marco de procedimientos innovadores, modernos y mejores prácticas internacionales; y la actualización y fortalecimiento del Sistema de Contrataciones y Adquisiciones del Estado –GUATECOMPRAS-.</t>
  </si>
  <si>
    <t>Implementar la Subasta Electrónica Inversa, priorizando al Ministerio de Salud Pública y replicándola hacia todo el sector público, logrando ahorros considerables tanto en las compras públicas, como en el abastecimiento de bienes y servicios.</t>
  </si>
  <si>
    <t>Adquisiciones del Estado, fortalecida con estrategias innovadoras y propositivas que den como resultado la emisión de políticas y procedimientos estandarizados de contrataciones.</t>
  </si>
  <si>
    <t>SIGEACI76</t>
  </si>
  <si>
    <t>Fortalecimiento de la Estrategia TAES dentro de Marco de la Nueva Estrategia Alto a la Tuberculosis</t>
  </si>
  <si>
    <t>SUCHITEPEQUEZ</t>
  </si>
  <si>
    <t>Fortalecer la detección y diagnóstico precoz de la TB y TBMDR, sobretodo en grupos de alto riesgo.</t>
  </si>
  <si>
    <t>Mejorar el éxito de tratamiento de las personas con TB y TBFR, con el soporte centrado en el paciente.</t>
  </si>
  <si>
    <t>Disminuir la carga de tuberculosis entre personas que viven con VIH y de VIH en afectados con tuberculosis.</t>
  </si>
  <si>
    <t>Mejorar el cumplimiento de las actividades preventivas contra la TB.</t>
  </si>
  <si>
    <t>SIGEACI77</t>
  </si>
  <si>
    <t>Espacios Seguros de Convivencia para Jóvenes en Centroamérica (CONVIVIR)</t>
  </si>
  <si>
    <t>Cultura y Deportes</t>
  </si>
  <si>
    <t>Fortalecer la convivencia ciudadana, la participación social y la participación económica de jóvenes a nivel comunitario, en áreas seleccionadas de mayor vulnerabilidad o violencia en la Ciudad de Guatemala.</t>
  </si>
  <si>
    <t>Implementar espacios para jóvenes a nivel comunitario, en las áreas seleccionadas con mayor vulnerabilidad a violencia, que fomenten la identidad territorial, la participación social y convivencia ciudadana.</t>
  </si>
  <si>
    <t>Promover la integración de las y los jóvenes a espacios de formación, capacitación, recreación e inserción laboral dentro de un marco tradicional y tecnológico.</t>
  </si>
  <si>
    <t>Facilitar a la Unidad Ejecutora herramientas que le permitan mejorar la gestión urbana y la convivencia armónica entre vecinos del municipio de Guatemala, con un enfoque de prevención situacional y de espacios seguros.</t>
  </si>
  <si>
    <t>SIGEACI78</t>
  </si>
  <si>
    <t>Implementación de planes de trabajo financiados por el UNFPA en virtud del programa de país del UNFPA 2015-2019 en Guatemala</t>
  </si>
  <si>
    <t>Procuraduría de los Derechos Humanos (PDH)</t>
  </si>
  <si>
    <t>Fortalecer las acciones de la PDH a través del fortalecimiento de cuatro defensorías específicas, de la Mujer, Juventud, Salud y Diversidad Sexual</t>
  </si>
  <si>
    <t>Contar con insumos e instrumentos que faciliten el accionar de la institución del PDH, en materia de derechos sexuales y reproductivos a nivel nacional.</t>
  </si>
  <si>
    <t>Promover reuniones de coordinación interinstitucional sobre temas de derechos y género con énfasis en Derechos Sexuales y Reproductivos, entre personal de la PDH y otras instituciones.</t>
  </si>
  <si>
    <t>SIGEACI79</t>
  </si>
  <si>
    <t>60606 Programa de Apoyo a la Gobernabilidad Democrática, al Desarrollo Territorial y Económico Local en los Departamentos de Quiché, Huehuetenango, Izabal y Alta Verapaz</t>
  </si>
  <si>
    <t>AICS</t>
  </si>
  <si>
    <t>Gobernabilidad económica con la participación responsable de la ciudadanía organizada en la planificación y ejecución de acciones para el desarrollo local.</t>
  </si>
  <si>
    <t>Contribuye a mejorar los niveles de empleo e ingresos en la población del Departamento a traves del apoyo a micro, pequeña y medianas empresas del sector rural.</t>
  </si>
  <si>
    <t>SIGEACI80</t>
  </si>
  <si>
    <t>Arrecifes Artificiales en Apoyo en la Pesca Artesanal de El Chico, Tilapa, Tecojate, Rama Blanca y El Paredon del Litoral del Pacifico de Guatemala</t>
  </si>
  <si>
    <t>B - Italia</t>
  </si>
  <si>
    <t>Embajada de Italia en Guatemala</t>
  </si>
  <si>
    <t>Contribuir a mejorar los ingresos y las condiciones de vida de los pescadores artesanales de Guatemala, a traves del incremento de las poblaciones de peces en arrecifes artificiales.</t>
  </si>
  <si>
    <t>1. Crear áreas de pesca adicionales para el sector artesanal, incrementando la producción y generando fuentes de empleo.</t>
  </si>
  <si>
    <t>2. Disminuir la presión de pesca ejercida sobre los escasos arrecifes naturales.</t>
  </si>
  <si>
    <t>3. Construir estructuras que sirvan de refugio a especies de interés comercial, en todos sus estadios de desarrollo.</t>
  </si>
  <si>
    <t>SIGEACI81</t>
  </si>
  <si>
    <t>Paisajes Productivos Resilientes al Cambio Climático y Redes Socioeconómicas Fortalecidas en Guatemala</t>
  </si>
  <si>
    <t>Fondo de Adaptación</t>
  </si>
  <si>
    <t>El objetivo del Proyecto es aumentar la resiliencia ante el clima de los paisajes productivos y de los sistemas socioeconómicos en doce (12) municipios de los departamentos de Sololá y Suchitepéquez con jurisdicción dentro de la cuenca del Río Nahualate, amenazados por los impactos del cambio climático y la variabilidad climática, en particular los fenómenos hidrometeorológicos que están aumentando en frecuencia e intensidad. Los beneficiarios directos de las acciones específicas a implementar serán organizaciones comunitarias ubicadas dentro de las diecinueve (19) subcuencas seleccionadas en función de su vulnerabilidad. Las subcuencas destinatarias son: Alto Nahualate, Ugualxucube, Tzojomá, Paximbal, Igualcox, Masá, Ixtacapa, Yatzá, Panán, Mixpiyá, Nicá, Mocá, Paquiacamiyá, Tarro, Bravo, San Francisco, Chunajá, Siguacán y Coralito</t>
  </si>
  <si>
    <t>SIGEACI82</t>
  </si>
  <si>
    <t>Alternativas a contaminantes orgánicos persistentes (COPs) recientemente listados en el Convenio de Estocolmo y a nuevos productos químicos del anexo III del Convenio de Rotterdam, en Guatemala, con un enfoque sobre endosulfán, listado en 2011.</t>
  </si>
  <si>
    <t>M - Programa de las Naciones Unidas para el Medio Ambiente (PNUMA)</t>
  </si>
  <si>
    <t>Secretaría del Convenio de Estocolomo sobre Contaminantes Orgánicos Persistentes -SSC-</t>
  </si>
  <si>
    <t>Asistir a Guatemala a evaluar su situación nacional respecto a la producción, formulación, uso y cantidades de Endosulfán presentes en el país, identificando y promoviendo estrategias alternativas y apoyando la sustitución por métodos de control de plagas alternativas a este plaguicida en la agricultura.</t>
  </si>
  <si>
    <t>SIGEACI83</t>
  </si>
  <si>
    <t>CONVENIO DE COOPERACION FINANCIERA NO REEMBOLSABLE PARA FINANCIAR LAS ACCIONES NECESARIAS PARA MITIGAR Y ATENDER LOS DAÑOS DERIVADOS DEL DESLIZAMIENTO OCURRIDO EN LA ALDEA EL CAMBRAY II.</t>
  </si>
  <si>
    <t>SANTA CATARINA PINULA</t>
  </si>
  <si>
    <t>El proyecto habitacional "Querida Familia". Según convenio de cooperacion fianciera no reembolsable, se establece la forma de ejecutar los fondos, en su seccion 1.4, literal d), que dice: "Materiales y mano de obra para la construccion de casas, edificios y otra insfraestructura, necesaria para la reubicacion de familias afectadas"</t>
  </si>
  <si>
    <t>Objetivo 1. Oficializar la entrega de 181 viviendas, del proyecto habilitación QUERIDA FAMILIA</t>
  </si>
  <si>
    <t>SIGEACI84</t>
  </si>
  <si>
    <t>Conservación y uso sostenible de la Biodiversidad en Áreas Protegidas Marino-Costeras GEF MARINO COSTERO</t>
  </si>
  <si>
    <t>GEF</t>
  </si>
  <si>
    <t>Promover la conservación y el uso sostenible de la biodiversidad marino – costera de importancia global, a través del manejo efectivo y de manera equitativa de las Áreas Protegidas Marino Costeras (APMC’s).</t>
  </si>
  <si>
    <t>SIGEACI85</t>
  </si>
  <si>
    <t xml:space="preserve">Manejo Forestal y Múltiples Beneficios Ambientales Globales GEF TERRESTRE </t>
  </si>
  <si>
    <t>SANTA ROSA</t>
  </si>
  <si>
    <t>Fortalecer los procesos de gestión del suelo, bosques y la conservación de la biodiversidad para asegurar el flujo servicios ecosistémicos múltiples, a la vez que se asegura la resiliencia al cambio climático</t>
  </si>
  <si>
    <t>SIGEACI86</t>
  </si>
  <si>
    <t>Apoyo a la mejora de la competitividad y capacidad comercial de MIPYMES y Cooperativas</t>
  </si>
  <si>
    <t>Contribuir a la reducción de la pobreza mediante la promoción de un crecimiento económico incluyente y sostenible</t>
  </si>
  <si>
    <t>Mejorar la capacidad de las Instituciones nacionales de calidad y Medidas Sanitarias y Fitosanitarias (MSF) para un mayor cumplimiento con los requerimiento de marcado formal por parte de las MIPYMES y Cooperativas.</t>
  </si>
  <si>
    <t>Mejorar la capacidad de MINECO para mejorar la competitividad de la MIPYMES y Cooperativas para acceder a mercados formales y enlazarse a cadenas de valor.</t>
  </si>
  <si>
    <t>Mejorar el diálogo público y privado a nivel territorial para apoyar la competitividad de MIPYMES y cooperativas en los departamentos priorizados.</t>
  </si>
  <si>
    <t>SIGEACI87</t>
  </si>
  <si>
    <t>Pr OTOT: Programa de Mejora y Recuperación del Hábitat Saludable de los municipios de la Mancomunidad Copanch ortí.  - AACID</t>
  </si>
  <si>
    <t>Favorecer el mejoramiento cualitativo de las viviendas de las familias en pobreza extrema seleccionadas y que residen en los municipios de la Mancomunidad Copanch orti para que tengan acceso a un hábitat y vivienda saludable.</t>
  </si>
  <si>
    <t>Resolver el problema de hacinamiento tras la implementación de alguna ampliación en las viviendas.</t>
  </si>
  <si>
    <t>Mejorar las condiciones de salud, disminuyendo enfermedades respiratorias, parasitarias, oculares, chagas; tras la dotación y uso de estufas mejoradas, letrinas, piso y repellos en las paredes de sus casas.</t>
  </si>
  <si>
    <t>Mejorar los hábitos de higiene tras la utilización de un sistema de saneamiento básico instalado y las capacitaciones proporcionadas.</t>
  </si>
  <si>
    <t>SIGEACI88</t>
  </si>
  <si>
    <t>Escuela Taller</t>
  </si>
  <si>
    <t>Capacitar a jóvenes hombres y mujeres en el PROGRAMA DE FORMACIÓN INTEGRAL “FORTALECIMIENTO EDUCATIVO Y RECUPERACIÓN”, para su inserción Laboral o formación de su micro negocio, en un período de 2 años.</t>
  </si>
  <si>
    <t>R.1Formar y Capacitar a un mínimo de 80 alumnos, con acreditación de la DIGEEX y además con diploma de especialización en un área específica de su oficio.</t>
  </si>
  <si>
    <t>R.2.Graduar a un mínimo del 85% de los alumnos que participan en la formación</t>
  </si>
  <si>
    <t>R.3.General empleo mediante la Inserción Laboral a un 70% de los alumnos graduados, o dar acompañamiento y apoyo en formación para generación de empleo para que al menos un 10% formen su propio micro negocio</t>
  </si>
  <si>
    <t>SIGEACI89</t>
  </si>
  <si>
    <t>ATN/OC-15380-GU Fortalecimiento de Alerta Temprana Climática para Reducción de Vulnerabilidad en Sectores Estratégicos.</t>
  </si>
  <si>
    <t>Ministerio de Comunicaciones, Infraestructura y Vivienda - INSIVUMEH</t>
  </si>
  <si>
    <t>Fondo para Operaciones Especiales</t>
  </si>
  <si>
    <t>RETALHULEU</t>
  </si>
  <si>
    <t>13. Acción por el clima</t>
  </si>
  <si>
    <t>Apoyar al Insivumeh a fortalecer los sistemas de monitoreo para la alerta temprana de variabilidad y cambio climático y la cuantificación del recurso hídrico en Guatemala.</t>
  </si>
  <si>
    <t>1. Objetivo I Fortalecimiento para la Administración de la información (Banco Nacional de Datos Hidrometeorológicos).</t>
  </si>
  <si>
    <t>2. Objetivo II Fortalecimiento de Plataforma de Acceso a la Información Hidroclimática.</t>
  </si>
  <si>
    <t>3. Objetivo III Rediseño del Sistema Nacional de Información Climática e Hidrológica</t>
  </si>
  <si>
    <t>SIGEACI90</t>
  </si>
  <si>
    <t>Mejoramiento Sostenible de la Calidad de Agua de la Población de Mtrópoli de los Altos</t>
  </si>
  <si>
    <t>Mancomunidad Metropolitana de los Altos</t>
  </si>
  <si>
    <t xml:space="preserve"> USAID</t>
  </si>
  <si>
    <t>SAN JUAN OSTUNCALCO</t>
  </si>
  <si>
    <t>Apoyar la implementación del proyecto Mejoramiento Sostenible de Calidad de Agua de la Población Metrópoli de los Altos y establecer el acuerdo entre USAID Y el Donatario</t>
  </si>
  <si>
    <t>Apoyar la implementación del proyecto Mejoramiento Sostenible de Calidad de Agua de la Población Metrópoli de los Altos y establecer el acuerdo entre USAID Y el Donatario.</t>
  </si>
  <si>
    <t>SIGEACI91</t>
  </si>
  <si>
    <t xml:space="preserve">Programa Conjunto "Programa de Desarrollo Rural Integral Ixil". </t>
  </si>
  <si>
    <t>Programa Conjunto con FAO y OPS</t>
  </si>
  <si>
    <t>desarrollo social</t>
  </si>
  <si>
    <t>Aplicar enfoques integrales de desarrollo que facilitan la transición de familias víctimas del Enfrentamiento Armado Interno EAI- de la Región Ixil a ciudadanos en pleno ejercicio de sus derechos, en coordinación con el Estado, organizaciones sociales y comunidades. Para ello plantea implementar iniciativas de recuperación post-crisis, las cuales se implementan en el marco de justicia de transición, específicamente la cuarta medida de garantías de no repetición (de violaciones a los derechos humanos).</t>
  </si>
  <si>
    <t xml:space="preserve">Familias víctimas del enfrentamiento armado interno de infra-subsistencia y subsistencia y organizaciones comunitarias con capacidades desarrolladas para mejorar sus condiciones de habitabilidad, la gestión del desarrollo, la gobernanza de los recursos naturales renovables y sus capacidades de emprendimiento empresarial. </t>
  </si>
  <si>
    <t>Gobiernos locales e instituciones sectoriales de la Región Ixil con capacidades desarrolladas para lograr procesos de gobernanza pacífica e incluyente con enfoque de derechos, y una cultura de resiliencia.</t>
  </si>
  <si>
    <t>SIGEACI92</t>
  </si>
  <si>
    <t>Programa Conjunto "Programa de Desarrollo Rural Integral en cinco municipios de la cuenca alta del río Cuilco en el departamento de San Marcos"</t>
  </si>
  <si>
    <t>COMITANCILLO</t>
  </si>
  <si>
    <t>Mejorar las condiciones para un desarrollo rural integral y el manejo sostenible de los recursos naturales frente al cambio climático en las comunidades de los municipios participantes, contribuyendo con la problemática que vienen afrontando las poblaciones de los municipios de cobertura.</t>
  </si>
  <si>
    <t>1. Familias de infra-subsistencia y subsistencia y organizaciones comunitarias con capacidades desarrolladas para mejorar su salud, seguridad alimentaria, ingresos, hábitat familiar y la gestión de desarrollo comunitario con enfoque de derechos, gestión de riesgos y adaptabilidad al cambio climático.</t>
  </si>
  <si>
    <t>2. Gobiernos locales e instituciones sectoriales con capacidades desarrolladas para lograr procesos de gobernanza pacífica e incluyente con enfoque de derechos, gestión de riesgos, y adaptabilidad al cambio climático</t>
  </si>
  <si>
    <t>SIGEACI93</t>
  </si>
  <si>
    <t xml:space="preserve">Institucionalización del Archivo Histórico de la Policía Nacional -AHPN- para el impulso a la Justicia de Transición </t>
  </si>
  <si>
    <t>Ministerio de Cultura y Deportes de Guatemala</t>
  </si>
  <si>
    <t>Estado responsable, transparente y efectivo</t>
  </si>
  <si>
    <t>Archivo General de Centro América y Archivo Histórico de la Policía Nacional fortalecidos en su institucionalidad y sostenibilidad</t>
  </si>
  <si>
    <t>- Institucionalización, arranque operativo y sostenibilidad de la Unidad Especial de Ejecución - Archivo Histórico de la Policía Nacional dentro del Ministerio de Cultura y Deportes.</t>
  </si>
  <si>
    <t>- Procesamiento archivístico de fondos priorizados del Archivo General de Centro América y Archivo Histórico de la Policía Nacional.</t>
  </si>
  <si>
    <t>- Atención al usuario y difusión de servicios archivísticos del Archivo General de Centro América y Archivo Histórico de la Policía Nacional.</t>
  </si>
  <si>
    <t>SIGEACI94</t>
  </si>
  <si>
    <t>Fortalecimiento de la Gobernanza local en Seguridad Alimentaria y Nutricional (SAN), en el marco del PESAN 2016-2020, en el departamento de Chiquimula, Guatemala  - AACID</t>
  </si>
  <si>
    <t>Contribuir al fortalecimiento de la gobernanza local para mejorar la Seguridad Alimentaria y Nutricional de población</t>
  </si>
  <si>
    <t>Fortalecer las capacidades de los gobiernos municipales, actores institucionales y líderes comunitarios (fuerzas vivas), en los procesos de diagnóstico, planificación, ejecución, monitoreo y seguimiento de las acciones SAN, en 4 municipios de la Región Chortí del departamento de Chiquimula</t>
  </si>
  <si>
    <t>SIGEACI95</t>
  </si>
  <si>
    <t>Puesta en marcha del Programa Nacional de Escuelas Taller de Guatemala</t>
  </si>
  <si>
    <t>Ministerio de Trabajo y Previsión Social</t>
  </si>
  <si>
    <t>Trabajo y Previsión Social</t>
  </si>
  <si>
    <t>Instituir un Programa Nacional permanente de formación técnica ocupacional para la inserción laboral formal de jóvenes contribuyendo a la reducción de la pobreza de la población joven vulnerable del país.</t>
  </si>
  <si>
    <t>Identificación de municipios de intervensión del Programa Nacional de Escuelas Taller.</t>
  </si>
  <si>
    <t>Realizar los diganósticos de necesidades de formación con enfoque de competitividad y equidad.</t>
  </si>
  <si>
    <t>Implementar una Escuela Taller como Proyecto Piloto.</t>
  </si>
  <si>
    <t>SIGEACI96</t>
  </si>
  <si>
    <t>“Reposición Escuela Primaria Oficial Mixta José Antonio de León Barrios, Aldea Villa Hermosa, Esquipulas Palo Gordo San Marcos”</t>
  </si>
  <si>
    <t>Contribuir con el desarrollo educativo del municipio de Esquipulas Palo Gordo, Departamento de San Marcos, a través de una mejor infraestructura en el sector educación.</t>
  </si>
  <si>
    <t>Reposición de las instalaciones de la Escuela Primaria Oficial Rural Mixta "José Antonio de León Barrios"</t>
  </si>
  <si>
    <t>SIGEACI97</t>
  </si>
  <si>
    <t>Implementación de la Política Nacional de Promoción y Desarrollo Integral de las Mujeres en las Instituciones del Estado</t>
  </si>
  <si>
    <t>Dirección Gubernamental</t>
  </si>
  <si>
    <t>TOTONICAPAN</t>
  </si>
  <si>
    <t>Fortalecimiento de las capacidades de la SEPREM.</t>
  </si>
  <si>
    <t>Para el final del proyecto, SEPREM ha asesorado a las instituciones del Organismo Ejecutivo para la incorporación de una perspectiva de género y derechos humanos en las políticas, planes, programas, proyectos y presupuesto, de conformidad con la PNPDIM-PEO 2008-2023 y las normas internacionales.</t>
  </si>
  <si>
    <t>Para el final del proyecto, los grupos de mujeres en los nueve departamentos de implementación del presente proyecto, participan en la toma de decisiones tanto en SISCODE como en las políticas públicas.</t>
  </si>
  <si>
    <t>Para el final del proyecto SEPREM ha asesorado a los gobiernos locales en el área de implementación del proyecto para la elaboración de planes, programas, políticas y presupuestos, de conformidad con la PNPDIM-PEO 2008-2023.</t>
  </si>
  <si>
    <t>SIGEACI98</t>
  </si>
  <si>
    <t>Construcción de un edificio que será destinado para el alojamiento y aulas de personal de cadetes navales, guardiamarinas y marinos mercantes de la Escuela Naval de Guatemala, en el Puerto Quetzal, Escuintla</t>
  </si>
  <si>
    <t>Ministerio de la Defensa Nacional</t>
  </si>
  <si>
    <t>DOLAR ESTADOUNIDENSE</t>
  </si>
  <si>
    <t>Cooperación en Especie No Reembolsable</t>
  </si>
  <si>
    <t>ESCUINTLA</t>
  </si>
  <si>
    <t>Optimizar la gestión de la estructura académica, de forma racional y operativa, que permita educar profesionalmente al personal de Cadetes Navales, Guardiamarinas y Marinos Mercantes, proporcionándoles conocimientos, habilidades, competencias y destrezas, inherentes al ámbito militar y profesional, propio de las especialidades navales, con el objeto de contribuir al fortalecimiento de las fuerzas marítimas nacionales.</t>
  </si>
  <si>
    <t>Construir cuartos para el alojamiento de noventa y seis (96) alumnos.</t>
  </si>
  <si>
    <t>Construir aulas con capacidad aproximada de quince (15) alumnos cada una.</t>
  </si>
  <si>
    <t>Construir un (1) laboratorio audiovisual para el aprendizaje del idioma ingles.</t>
  </si>
  <si>
    <t>SIGEACI99</t>
  </si>
  <si>
    <t>Preparación del Plan de Inversión del Programa de Inversión Forestal FIP en Guatemala No.ATN/SX-15570-GU</t>
  </si>
  <si>
    <t>Instituto Nacional de Bosques</t>
  </si>
  <si>
    <t>Apoyar al Gobierno de Guatemala en la preparacion del plan de inversión (IP, por sus siglas en ingles) del Programa de Inversión Forestal (FIP) y su alineación con la Estrategia Nacional de Reducción de Emisiones de Guatemala</t>
  </si>
  <si>
    <t>SIGEACI100</t>
  </si>
  <si>
    <t xml:space="preserve">ABS-Guatemala, acceso a los conocimientos tradicionales y reparto de beneficios para la promoción de la conservación de la diversidad biologica y el desarrollo rural. </t>
  </si>
  <si>
    <t>Helvetas Guatemala</t>
  </si>
  <si>
    <t>Desarrollar marcos legal y de política y mecanismos institucionales pra el accesso compartido a los beneficios (ABS), para el fortalecimiento de la conservación de la biodiversidad, promever el desarrollo rural y apoyar a la adaptación al cambio climático</t>
  </si>
  <si>
    <t>SIGEACI101</t>
  </si>
  <si>
    <t>Fortalecimiento de los mecanismos de protección de las mujeres víctimas de la violencia. Fase II</t>
  </si>
  <si>
    <t>Que las mujeres víctimas de violencia de genero estén eficazmente protegidas por las instituciones, mediante la reducción de la impunidad y la mejora de atención a la víctima.</t>
  </si>
  <si>
    <t>Incrementar el número de denuncias en caso de violencia de género en Sololá y Central.</t>
  </si>
  <si>
    <t>Mejora la calidad de la investigación en casos de violencia de género en Sololá y Central.</t>
  </si>
  <si>
    <t>Se reduce la mora judicial en casos de violencia de género Sololá y Central.</t>
  </si>
  <si>
    <t>SIGEACI102</t>
  </si>
  <si>
    <t>Revitalización Urbana, Social, Económica  de los Barrios Históricos Aleaños al Corredor Central Aurora Cañas de la Ciudad de Guatemala</t>
  </si>
  <si>
    <t>Educación - Medio Ambiente - Otras Actividades de Servicios Económicos</t>
  </si>
  <si>
    <t>Impulsar el desarrollo urbano integral de los barrios históricos de la Ciudad de Guatemala aledaños al Corredor Central Aurora Cañas a través de la planificación e implementación de proyectos en el espacio público que fortalezcan el tejido social existente.</t>
  </si>
  <si>
    <t>Reactivar y fortalecer las actividades económicas de los barrios históricos como herramienta para la vinculación de la población residente en el lugar y la sostenibilidad del proyecto.</t>
  </si>
  <si>
    <t>SIGEACI103</t>
  </si>
  <si>
    <t>Escuela Taller de Guatemala</t>
  </si>
  <si>
    <t>Fomentar la actividad productiva del municipio a través de la generación de oportunidades de capacitación y desarrollo en un entorno moderno y tecnológico.</t>
  </si>
  <si>
    <t>1.Fomentar el desarrollo de la economía familiar, mediante el impulso al trabajo,empleo y actividades dirigidas al emprendimiento</t>
  </si>
  <si>
    <t>2. Formar y capacitar a un mínimo de 80 alumnos, con acreditación de DIGEEX</t>
  </si>
  <si>
    <t>3. Graduar a un mínimo de 85% de los alumnos que participan en la formación.</t>
  </si>
  <si>
    <t>SIGEACI104</t>
  </si>
  <si>
    <t xml:space="preserve">Instrumento de Apoyo a la Administración Pública </t>
  </si>
  <si>
    <t>El programa ha sido diseñado para apoyar a Guatemala en sus esfuerzos por crear las condiciones necesarias de desarrollo social, democrático y crecimiento económico sostenible para reducir la pobreza.</t>
  </si>
  <si>
    <t>Contribuir a fortalecer la eficacia, eficiencia y transparencia de las instituciones del Estado a través de intervenciones de apoyo técnico, y así maximizar el impacto de futuras intervenciones de la UE.</t>
  </si>
  <si>
    <t>SIGEACI105</t>
  </si>
  <si>
    <t>ATN/OC-15297-GU Atención de emergencia por el deslizamiento en Cambray II</t>
  </si>
  <si>
    <t>CONVENIO DE COOPERACION FINANCIERA NO REEMBOLSABLE PARA FINANCIAR LAS ACCIONES NECESARIAS PARA MITIGAR Y ATENDER LOS DAÑOS DERIVADOS DEL DESLIZAMIENTO OCURRIDO EN LA ALDEA EL CAMBRAY II</t>
  </si>
  <si>
    <t>DESARROLLAR EL PROYECTO HABITACIONAL QUERIDA FAMILIA PARA REUBICAR A LAS FAMILIAS BENEFICIADAS POR LA EMERGENCIA EN LA ALDEA EL CAMBRAY II.</t>
  </si>
  <si>
    <t>SIGEACI106</t>
  </si>
  <si>
    <t>Apoyo a las actividades relacionadas con las negociaciones del Tratado de Libre Comercio entre Centroamérica y la República de Corea</t>
  </si>
  <si>
    <t>Financiar las Actividades relacionadas con las Negociaciones del Tratado del Libre Comercio entre Centroamérica y la República de Corea.</t>
  </si>
  <si>
    <t>SIGEACI107</t>
  </si>
  <si>
    <t xml:space="preserve">Remodelación y Puesta en valor de la Plaza España en la Ciudad de Guatemala </t>
  </si>
  <si>
    <t>Restauración del Conjunto de la Fuente Carlos III</t>
  </si>
  <si>
    <t>Generar un espacio que estructure y modele la zona</t>
  </si>
  <si>
    <t>Crear un entorno seguro para la población</t>
  </si>
  <si>
    <t>Conservar los recursos naturales y ecosistemas</t>
  </si>
  <si>
    <t>SIGEACI108</t>
  </si>
  <si>
    <t>Proyecto Adaptación al Cambio Climático en el Corredor Seco de Guatemala</t>
  </si>
  <si>
    <t>Las comunidades del corredor seco han mejorado sus sistemas productivos y el manejo del agua, suelo y bosque como una medida de adaptación a los efectos negativos del cambio climático.</t>
  </si>
  <si>
    <t>SIGEACI109</t>
  </si>
  <si>
    <t xml:space="preserve">Diseño del marco de referencia para la implementación de la Estrategia Fiscal Ambiental </t>
  </si>
  <si>
    <t>FONDO DE REFORMAS ESTRUCTURALES</t>
  </si>
  <si>
    <t>Diseñar el marco de referencia para la implementación de la Estrategia Fiscal Ambiental</t>
  </si>
  <si>
    <t>SIGEACI110</t>
  </si>
  <si>
    <t>Programa Educación para la Vida y el Trabajo (EDUVIDA)</t>
  </si>
  <si>
    <t>GIZ</t>
  </si>
  <si>
    <t>COMPLETAR INFORMACION</t>
  </si>
  <si>
    <t>SIGEACI111</t>
  </si>
  <si>
    <t>Programa de Fomento de la Seguridad Ciudadana Integral y Transformación de Conflictos (FOSIT)</t>
  </si>
  <si>
    <t>SACAPULAS</t>
  </si>
  <si>
    <t>Los actores estatales y no estatales están en condiciones de aplicar conjuntamente estrategias integrales de seguridad ciudadana, incluidas estrategias para la trasformación de constructiva de conflictos sociales, ello fon el fin de armonizar la seguridad ciudadana y la convivencia pacífica por conducto de la complementación en los territorios asignados a esta cooperación, de los ejes estratégicos y las lineas de acción establecidas en la Política Nacional de Prevención de la Violencia y el Delito, Seguridad Ciudadana y Convivencia Pacífica 2014-2034.</t>
  </si>
  <si>
    <t>Elaboración de estrategias de implementación conjunta sobre seguridad ciudadana alineadas con el Pacto por la Seguridad, La Justicia y la Paz y la Estrategia Nacional de Seguridad y aportar prioritariamente a la complementación de la Política Nacional de Prevención de la Violencia y el Delito, Seguridad Ciudadana y Convivencia Pacífica 2014-2034.</t>
  </si>
  <si>
    <t>Fortalecer las competencias, mecanismos y procesos para mejorar la seguridad ciudadana a nivel local.</t>
  </si>
  <si>
    <t>Fortalecimiento y aprovechamiento de las competencias de gestión pacifica de conflictos mediante ejemplos de casos en regiones seleccionadas.</t>
  </si>
  <si>
    <t>SIGEACI112</t>
  </si>
  <si>
    <t xml:space="preserve">PROYECTO ASISTENCIA TÉCNICA PARA LA IMPLEMENTACIÓN DE LA POLÍTICA AGRARIA EN EL MARCO DE LAS DIRECTRICES VOLUNTARIAS SOBRE LA GOBERNANZA RESPONSABLE DE LA TENENCIA DE LA TIERRA, LA PESCA Y LOS BOSQUES EN EL CONTEXTO DE LA SEGURIDAD ALIMENTARIA NACIONAL </t>
  </si>
  <si>
    <t>Secretaría de Asuntos Agrarios de la Presidencia de la República (SAA)</t>
  </si>
  <si>
    <t>M - Organización de las Naciones Unidas Para la Agricultura y la Alimentación (FAO)</t>
  </si>
  <si>
    <t>FAO Guatemala</t>
  </si>
  <si>
    <t>Fortalecer los procesos de implementación de la Política Agraria en el marco de las Directrices Voluntarias de gobernanza de la Tierra, Pesca y Bosque en el marco de la seguridad alimentaria nacional</t>
  </si>
  <si>
    <t>Fortalecer los Programas de Acceso a la Tierra vía Mercado y Otros Mecanismos de Acceso a la Tierra para mujeres</t>
  </si>
  <si>
    <t>Fortalecer las Metodologías para la gestión y resolución de Conflictos Agrarios en el marco de las Directrices Voluntarias de Gobernanza de la Tierra, Pesca y Bosque en el marco de la seguridad alimentaria nacional</t>
  </si>
  <si>
    <t>SIGEACI113</t>
  </si>
  <si>
    <t>Programa para el Mejoramiento del Sistema Educativo y de Entrenamiento para la Policía Nacional Civil de Guatemala</t>
  </si>
  <si>
    <t>B - Corea</t>
  </si>
  <si>
    <t>KOICA</t>
  </si>
  <si>
    <t>Ciencia y Tecnología</t>
  </si>
  <si>
    <t>Mejorar las capacidades técnicas y profesionales a mediano y largo plazo, de la Policía Nacional Civil de Guatemala, mediante la introducción de diferentes métodos de enseñanza avanzada.</t>
  </si>
  <si>
    <t>Mejorar los ambientes educativos y de capacitación para los estudiantes de la Escuela de Especialidades de la Subdirección General de Estudios y Doctrina de la Policía Nacional Civil</t>
  </si>
  <si>
    <t>SIGEACI114</t>
  </si>
  <si>
    <t>Donación de construcción de cuatro (4) bodegas para ayuda a favor del Ministerio de la Defensa Nacional, en los Comandos y Brigadas militares ubicados en Retalhuleu, Jutiapa, Huehuetenango y Alta Verapaz</t>
  </si>
  <si>
    <t>OSC</t>
  </si>
  <si>
    <t>Mejorar la capacidad instalada de infraestructura del Ministerio de la Defensa Nacional, que le permita incrementar su efectividad de respuesta para brindar asistencia humanitaria y contribuir a mitigar los efectos de los daños en situaciones de emergencia causada por acontecimientos naturales o provocados y, cumplir con el mandato constitucional que ordena al Ejército de Guatemala cooperar en situaciones de emergencia o calamidad pública.</t>
  </si>
  <si>
    <t>Construir dos (02) bodegas equipadas para ayuda humanitaria en los departamentos de Retalhuleu y Jutiapa en el año 2016.</t>
  </si>
  <si>
    <t>Construir dos (02) bodegas equipadas para ayuda humanitaria en los departamentos de Huehuetenango y Alta Verapaz en el año 2017.</t>
  </si>
  <si>
    <t>SIGEACI115</t>
  </si>
  <si>
    <t xml:space="preserve">Empoderamiento institucional y ciudadano para la lucha contra la impunidad una oportunidad para la Paz y el Estado de Derecho en Guatemala </t>
  </si>
  <si>
    <t>Fondo de Respuest Inmediata -IRF-</t>
  </si>
  <si>
    <t>Cooperación Técnica No Reembolsable - Cooperación en Especie No Reembolsable</t>
  </si>
  <si>
    <t>Auditoría y Control</t>
  </si>
  <si>
    <t>Mejorada la investigación y análisis de los casos de alto impacto mediante el fortalecimiento de las principales Fiscalías y Direcciones del Ministerio Público-MP que coordinan con la Comisión Internacional contra la Impunidad en Guatemala-CICIG, incorporando la perspectiva de género.</t>
  </si>
  <si>
    <t>Fortalecidas las capacidades de auditoría social de sociedad civil en casos de alto impacto y el rol de las mujeres en la construcción de la paz.</t>
  </si>
  <si>
    <t>SIGEACI116</t>
  </si>
  <si>
    <t>Planes y Proyectos Urbanos Estratégicos en la Zona Central Histórica de la Ciudad de Guatemala, (Fase VIII)</t>
  </si>
  <si>
    <t>Formulación de planes Urbanos Estratégicos para consolidar la zona central histórica y patrimonial de la ciudad de Guatemala.</t>
  </si>
  <si>
    <t>Formulación de un plan de la interzona central para orientar procesos urbanos, plantear intervenciones urbanísticas integrales y potencializar zona urbanas como detonantes de procesos de transformación territorial.</t>
  </si>
  <si>
    <t>Formulación de un perfil del proyecto urbano estratégico Renueva Central, ubicado en el área de amortiguamiento del centro histórico de la ciudad de Guatemala y su articulación con otras iniciativas en curso en el sector, como parte de las estrategias de intervención territorial en el área central de la ciudad.</t>
  </si>
  <si>
    <t>Formulación e implementación de un curso de fortalecimiento empresarial y cultura ciudadana en el Paseo de la Sexta y su área de influencia, para fortalecer las actividades económicas locales y la cultura ciudadana vinculadas a proyectos estratégicos implementados en el municipio de Guatemala.</t>
  </si>
  <si>
    <t>SIGEACI117</t>
  </si>
  <si>
    <t>Desarrollo de Capacidades en Estadistica</t>
  </si>
  <si>
    <t>Incrementar el acceso de os usuarios a Estadísticas coordinadas e integradas.</t>
  </si>
  <si>
    <t>Incrementar el acceso a Estadísticas de alta credibilidad, oportunas confiables, eficaces y transparentes.</t>
  </si>
  <si>
    <t>Incrementar el acceso a nivel nacional y local de la información Estadística relevante y pertinente</t>
  </si>
  <si>
    <t>SIGEACI118</t>
  </si>
  <si>
    <t>Ampliando el acceso de las mujeres, la niñez y pueblos indígenas a la justicia</t>
  </si>
  <si>
    <t>Organismo Judicial</t>
  </si>
  <si>
    <t>Fondo para la Consolidación de la Paz -PBF-</t>
  </si>
  <si>
    <t>Ampliado el acceso de las mujeres, niñas y pueblos indígenas a la justicia a través de la incorporación de una perspectiva de derechos humanos, igualdad de género y derechos de los pueblos indígenas en la administración de justicia y la mejora de los mecanismos de coordinación interinstitucionales para la investigación de los delitos de femicidio, violencia contra las mujeres y contra la niñez.</t>
  </si>
  <si>
    <t>Producto 1.1 Los órganos jurisdiccionales especializados en femicidio y otras formas de violencia contra la mujer incorporan los estándares internacionales en materia de derechos humanos de las mujeres y la perspectiva de igualdad étnica, etaria y de género en la administración de justicia.</t>
  </si>
  <si>
    <t>Producto 1.2 Los jueces y juezas incrementan sus capacidades de incorporar el enfoque de derechos humanos e igualdad de género, priorizando el acceso lingüístico, geográfico, de atención, pertinencia cultural y el respeto a las decisiones de las autoridades indígenas en la administración de justicia</t>
  </si>
  <si>
    <t>Producto 1.3 Los juzgados de alto riesgo incorporan una perspectiva de derechos humanos con especial atención a los derechos de las mujeres y de igualdad de género y etnia</t>
  </si>
  <si>
    <t>SIGEACI119</t>
  </si>
  <si>
    <t>SSCI_356</t>
  </si>
  <si>
    <t>Fortalecimiento de los mecanismos de protección de las mujeres sobrevivientes de violencia, FASE III, AECID</t>
  </si>
  <si>
    <t>Que las mujeres víctimas de violencia de género estén eficazmente protegidas por las instituciones, mediante la reducción de la impunidad y la mejora de atención a la víctima</t>
  </si>
  <si>
    <t>Incrementar el número de denuncias en casos de violencia de género en Sololá y mejora la calidad de atención a las mujeres víctimas de violencia de género con las instituciones del sector justicia en el Departamento de Sololá.</t>
  </si>
  <si>
    <t>Mejora de la persecución y acción penal en delitos de femicidio, violencia contra la mujer, delitos sexuales y trata de personas.</t>
  </si>
  <si>
    <t>SIGEACI120</t>
  </si>
  <si>
    <t>SSCI_358</t>
  </si>
  <si>
    <t xml:space="preserve">Asistencia Técnica para la Implementación Territorial de la Política Nacional de Desarrollo Rural Integral PNDRI </t>
  </si>
  <si>
    <t>Secretaría de Coordinación Ejecutiva de la Presidencia (SCEP)</t>
  </si>
  <si>
    <t>Cooperación Financiera No Reembolsable - Ayuda Humanitaria</t>
  </si>
  <si>
    <t>TEJUTLA</t>
  </si>
  <si>
    <t>Generar y_o fortalecer competencias para la gestión de agendas de desarrollo rural integral y para la alineación de los planes de inversión municipal con el DRI</t>
  </si>
  <si>
    <t>1.  Desarrollar y fortalecer las capacidades de gestión de la Comisión DRI del CODEDE del departamento de San Marcos y del departamento de Chiquimula, para poner en marcha el plan de implementación territorial de la PNDRI</t>
  </si>
  <si>
    <t>.2. Alinear los planes de Inversión presentados en el marco del Sistema de Consejos de Desarrollo de acuerdo a las prioridades del Plan de Implementación Territorial de la PNDRI.</t>
  </si>
  <si>
    <t>3.  Desarrollar las capacidades institucionales de la SCEP, UTI y MAGA, para gestionar y dar seguimiento al plan de implementación de la PNDRI.</t>
  </si>
  <si>
    <t>SIGEACI121</t>
  </si>
  <si>
    <t>SSCI_341</t>
  </si>
  <si>
    <t>Fortalecimiento de la Organización Escolar y Municipal para el cumplimiento del Derecho Humano a la Alimentación de los escolares</t>
  </si>
  <si>
    <t>Cooperación Técnica No Reembolsable - Ayuda Humanitaria</t>
  </si>
  <si>
    <t>Reducir la inseguridad alimentaria de los niños y niñas en edad escolar y de sus familias en comunidades vulnerables en dieciséis municipios del departamento de San Marcos y cuatro municipios del departamento de Chiquimula, a través de la implementación del Modelo de Escuelas Saludables Sostenibles.</t>
  </si>
  <si>
    <t>incular la educación alimentaria y el Curriculum Nacional Base con la metodología de los Huertos Escolares Pedagógicos en las escuelas que el MINEDUC ha indicado como parte de los beneficiaros del proyecto</t>
  </si>
  <si>
    <t>El fortalecimiento y coordinación con el poder local municipal para el mejoramiento a la infraestructura escolar mínima para la alimentación escolar.</t>
  </si>
  <si>
    <t xml:space="preserve">- Consolidación de la política de alimentación escolar como un mercado público para compra de alimentos a la agricultura familiar, producidos localmente a través de las compras directas. </t>
  </si>
  <si>
    <t>SIGEACI122</t>
  </si>
  <si>
    <t>Transformando Relaciones para la construcción de la Paz -CPD-</t>
  </si>
  <si>
    <t>Comisión Presidencial de Diálogo</t>
  </si>
  <si>
    <t>Arraigar en enfoque transformativo en el abordaje de la conflictividad social en el estado y actores claves y generar un entorno mas seguro y favorable para que las y los defensores de derechos humanos puedan desempeñar su actividad de defensa de los derechos humanos en el territorio nacional</t>
  </si>
  <si>
    <t>Avanzar en la institucionalización  del dialogo democrático y la consulta previa a pueblos  indígenas.</t>
  </si>
  <si>
    <t>Abordar de manera dialógica y estratégica las causas estructurales y emergentes de la conflictividad social</t>
  </si>
  <si>
    <t>SIGEACI123</t>
  </si>
  <si>
    <t>Transformando Relaciones Para la construcción de la paz -COPREDEH-</t>
  </si>
  <si>
    <t>Comisión Presidencial Coordinadora de la Política Del Ejecutivo en Materia de Derechos Humanos (Copredeh)</t>
  </si>
  <si>
    <t>M - Sistema de Naciones Unidas (SNU)</t>
  </si>
  <si>
    <t>Arraigar un enfoque transformativo en el abordaje de la conflictividad social en el Estado y actores clave para que a través del diálogo democrático y la consulta se privilegie la construcción pacífica y justa de consensos en la búsqueda de respuestas efectivas a las demandas sociales, así como en la identificación de políticas y reformas necesarias para abordar las causas estructurales y emergentes de la conflictividad social.</t>
  </si>
  <si>
    <t>Avanzar en la institucionalización del diálogo democrático y la consulta previa a pueblos indígenas.</t>
  </si>
  <si>
    <t>Abordar de manera dialógica las causas estructurales y emergentes de la conflictividad social.</t>
  </si>
  <si>
    <t>SIGEACI124</t>
  </si>
  <si>
    <t>SSCI_368</t>
  </si>
  <si>
    <t>Carta de Donación entre la Embajada de la República de Corea acreditada en Guatemala y el Organismo Judicial de la República de Guatemala</t>
  </si>
  <si>
    <t>Embajada de la República de Corea en Guatemala</t>
  </si>
  <si>
    <t>Aceptar la donación en especie que ofrece el Gobierno de Corea del Sur, para el fortalecimiento del Organismo Judicial de Guatemala.</t>
  </si>
  <si>
    <t>Contribuir en la dotación de mejores y adecuadas herramientas de trabajo para el personal y funcionarios de la Corte Suprema de Justicia en el desempeño de sus funciones dentro y fuera de la sede del Organismo Judicial, que consiste en: 1)quince computadoras portátiles HP Elite x2 1012 G1; 2) quince licencias de Office Home _ Business 2016; 3) quince licencias de NOD 32 Antivirus; y 4)siete multifuncionales Epson L380.</t>
  </si>
  <si>
    <t>SIGEACI125</t>
  </si>
  <si>
    <t>Programa de Desarrollo Rural y Adaptación al Cambio Climático – ADÁPTATE II</t>
  </si>
  <si>
    <t>COMPLETAR INFORMACION EN SIGEACI</t>
  </si>
  <si>
    <t>SIGEACI126</t>
  </si>
  <si>
    <t>SSCI_361</t>
  </si>
  <si>
    <t>TF0A6830 Generación de Capacidades Estadísticas del MinisGeneración de Capacidades Estadísticas del Ministerio de Educación en Guatemala</t>
  </si>
  <si>
    <t>El objetivo del proyecto es fortalecer la capacidad del Ministerio de Educación para recopilar, gestionar, analizar y utilizar información estadística de alta calidad para diseñar, implementar y evaluar intervenciones basadas en la evidencia para abordar los principales desafíos del sector.</t>
  </si>
  <si>
    <t>¿ Mejorar el Sistema de Registros Educativos (SIRE)¿ Potenciar la utilidad del SIRE para predecir a los estudiantes en riesgo de abandono escolar¿ Desarrollar un manual de buenas prácticas en la gestión de la información estadística para contar con directrices claras sobre el tema</t>
  </si>
  <si>
    <t>SIGEACI127</t>
  </si>
  <si>
    <t>SSCI_360</t>
  </si>
  <si>
    <t xml:space="preserve">Donación de 35 computadoras portátiles que contribuirán al fortalecimiento institucional para optimizar las intervenciones del Ministerio de Desarrollo Social en el marco de la reducción de la pobreza general y extrema en Guatemala </t>
  </si>
  <si>
    <t>Cooperación en Especie No Reembolsable - Ayuda Humanitaria</t>
  </si>
  <si>
    <t>Actualizar la información general de los usuarios censados del Programa de Transferencias Monetarias Condicionadas y sistematizarla en un Registro de Usuarios institucional.</t>
  </si>
  <si>
    <t>Verificar y sistematizar la información de las condiciones de vida de las y los usuarios del programa de Transferencias Monetarias Condicionadas.</t>
  </si>
  <si>
    <t>Actualizar los datos contenidos en el Registro de Usuarios Institucional con los datos censados, que permita mejorar la gestión institucional.</t>
  </si>
  <si>
    <t>SIGEACI128</t>
  </si>
  <si>
    <t>SSCI_362</t>
  </si>
  <si>
    <t xml:space="preserve">Creación de la Unidad de Mecanismos de Seguimiento a las Recomendaciones y Sentencias del Estado de Guatemala, por los Órganos del Sistema Interamericano y Sistema Universal </t>
  </si>
  <si>
    <t>Creación de instrumento para el seguimiento a las recomendaciones hechas al Estado de Guatemala en materia de derechos humanos derivados del sistema interamericano y sistema universal de derechos humanos</t>
  </si>
  <si>
    <t>SIGEACI129</t>
  </si>
  <si>
    <t>SSCI_367</t>
  </si>
  <si>
    <t>Prevención de la Violencia y el Delito contra Mujeres  Niñez y Adolescencia</t>
  </si>
  <si>
    <t>Fortalecer a las instituciones del Sector Seguridad y Justicia en sus esfuerzos por reducir la violencia y la impunidad de los delitos contra la mujer, la niñez y la adolescencia en el área de intervención, garantizando el respeto de los Derechos Humanos y promoviendo una cultura de paz.</t>
  </si>
  <si>
    <t>Incrementar la institucionalización y la participación ciudadana en los mecanismos de prevención de la violencia y apoyo a víctimas en delitos contra las mujeres, niñas, niños y adolescentes.</t>
  </si>
  <si>
    <t>Reducir la impunidad por delitos violentos contra las mujeres, niñas, niños y adolescentes.</t>
  </si>
  <si>
    <t>SIGEACI130</t>
  </si>
  <si>
    <t xml:space="preserve">PBF/IRF-189: Promoviendo la integralidad de la justicia de transición en Guatemala </t>
  </si>
  <si>
    <t>Mejorar la efectividad de la Fiscalía de Derechos Humanos, implementando el modelo de persecución penal estratégica; en estrecha coordinación con las organizaciones de la sociedad civil, se contribuirá a aumentar el acceso de las víctimas a la justicia y el avance de los casos y a establecer una verdad judicial en las eventuales sentencias</t>
  </si>
  <si>
    <t>Las víctimas del EAI mejoran su acceso a la justicia mediante el fortalecimiento de las capacidades del Ministerio Público en la investigación de casos del EAI en articulación con la sociedad civil.</t>
  </si>
  <si>
    <t>SIGEACI131</t>
  </si>
  <si>
    <t>SSCI_382</t>
  </si>
  <si>
    <t xml:space="preserve">Donativo en especie de la Embajada de la República de China Taiwán   para el fortalecimiento del Hospital Nacional de Amatitlán  con medicamentos e insumos afines </t>
  </si>
  <si>
    <t>AMATITLAN</t>
  </si>
  <si>
    <t>Incrementar el porcentaje de absstecimiento de insumos médicos quirúrgicos, medicamentos, reactivos de laboratorio, reactivos de banco de sangre</t>
  </si>
  <si>
    <t>Garantizar la prestación de los servicios del Hospital Nacional de Amatitlán</t>
  </si>
  <si>
    <t>SIGEACI132</t>
  </si>
  <si>
    <t>PBF/IRF-171: Consolidación y descentralización  de la persecución penal estratégica en el Ministerio Público.</t>
  </si>
  <si>
    <t>Contribuir al desarrollo e implementación de métodos y herramientas institucionales en el Ministerio Público para la persecución penal estratégica, en aras de contribuir la lucha contra la impunidad.</t>
  </si>
  <si>
    <t>Especializado y descentralizado el modelo de atención integral a víctimas en el Ministerio Público acorde a los estándares internacionales de derechos humanos en ocho fiscalías.</t>
  </si>
  <si>
    <t>Especializada y descentralizada la persecución penal estratégica en el Ministerio Público en ocho fiscalías priorizadas, a través de la investigación y el análisis de fenómenos criminales, incorporando la perspectiva de genero, el enfoque de derechos y la auditoria social.</t>
  </si>
  <si>
    <t>SIGEACI133</t>
  </si>
  <si>
    <t>MUNI GUATE</t>
  </si>
  <si>
    <t>Reducir la prevalencia, incidencia, mortalidad y el sufrimiento humano por tuberculosis en el país, fortaleciendo la atención integral e integrada de servicios de promoción, prevención, curación, con enfoque centrado en la persona, la familia y la comunidad</t>
  </si>
  <si>
    <t xml:space="preserve">Fortalecer la detección, diagnóstico y tratamiento precoz de la TB sensible, sobre todo en grupos de alto riesgo. </t>
  </si>
  <si>
    <t>Fortalecer la detección, diagnóstico y tratamiento precoz de la TB-FR, sobre todo en grupos de alto riesgo.</t>
  </si>
  <si>
    <t>SIGEACI134</t>
  </si>
  <si>
    <t>SSCI_385</t>
  </si>
  <si>
    <t>Donación de 1000 Tm de arroz</t>
  </si>
  <si>
    <t>Secretaría de Obras Sociales de la Esposa del Presidente (SOSEP)</t>
  </si>
  <si>
    <t>Contribuir a la disponibilidad y el acceso a los alimentos básicos en hogares en pobreza y extrema pobreza de comunidades prioritarias de Guatemala, principalmente en hogares que tienen niños con desnutrición aguda a través de la dotación 1000 Tm de arroz, para la dieta alimentaria de la población objetivo</t>
  </si>
  <si>
    <t>Reducir los indices de desnutrición crónica y la inseguridad alimentaria en general en las familias que han sido priorizadas por SESAN de conformidad con las evaluaciones del estado nutricional, para la asistencia alimentaria y/o directamente comunidades priorizadas por el Viceministerio de Seguridad Alimentaria y Nutricional, VISAN, MAGA.</t>
  </si>
  <si>
    <t>Reducir los índices de inseguridad alimentaria en general en las familias que se encuentran en inseguridad alimentaria y nutricional a través de los programas sociales de la SOSEP.</t>
  </si>
  <si>
    <t>SIGEACI135</t>
  </si>
  <si>
    <t>SSCI_369</t>
  </si>
  <si>
    <t>Equipo para fortalecer los productos audiovisuales de la Dirección de Comunicación Social del Ministerio de Desarrollo Social  con el fin de informar a la población guatemalteca sobre los programas sociales.</t>
  </si>
  <si>
    <t>Fortalecer los productos audiovisuales de la Dirección de Comunicación Social del Ministerio de Desarrollo Social, con el fin de informar a la población guatemalteca sobre los programas sociales.</t>
  </si>
  <si>
    <t>Contar con equipo audiovisual que permita administrar los canales de comunicación interna y externa, velando por la adecuada imagen institucional.</t>
  </si>
  <si>
    <t>SIGEACI136</t>
  </si>
  <si>
    <t>SSCI_397</t>
  </si>
  <si>
    <t>La adaptación de comunidades rurales a la variabilidad y cambio climático para mejorar su resiliencia y sus medios de vida, en Guatemala</t>
  </si>
  <si>
    <t>El proyecto apunta a aumentar las capacidades de los productores de agro silvicultura en las comunidades rurales para implementar medidas de resiliencia, así como a las instituciones públicas. El proyecto busca aumentar las capacidades de los productores de comunidades rurales de Guatemala para adaptarse a las condiciones de variabilidad y cambio climático, para establecer políticas, medidas y prácticas de resiliencia que mejoren sus medios de vida, basadas en la restauración de tierras degradadas y el desarrollo micro empresarial.</t>
  </si>
  <si>
    <t>SIGEACI137</t>
  </si>
  <si>
    <t>SSCI_400</t>
  </si>
  <si>
    <t>Donación de 270 sillas de ruedas  provenientes del Estado de Israel</t>
  </si>
  <si>
    <t>B - Israel</t>
  </si>
  <si>
    <t>Embajada del Estado de Israel Acreditada en Guatemala</t>
  </si>
  <si>
    <t>Crear oportunidades de integración y participación en la Sociedad Guatemalteca, para las personas con discapacidad, mediante la dotación de sillas de ruedas a niños y niñas comprendidos entre 5 y 9 años de edad que viven en situación de pobreza y pobreza extrema.</t>
  </si>
  <si>
    <t>Facilitar a los niños y niñas con discapacidad beneficiarios de la Dirección de Servicio Social, su integración y participación en la sociedad guatemalteca, muy especialmente en actividades recreativas y deportivas que contribuyan con el desarrollo propio de su edad.</t>
  </si>
  <si>
    <t>SIGEACI138</t>
  </si>
  <si>
    <t>Proyecto de Reformas Fiscales y Adquisiciones</t>
  </si>
  <si>
    <t>Buscar el aumento de la recaudación tributaria, implementar el intercambio de información entre SAT y MINFIN, reducir la corrupción, mejorar la eficiencia del Gobierno en los procesos de adquisiciones e invertir en salud educación en infraestructura.</t>
  </si>
  <si>
    <t>Mejorar la administración de los impuestos, procedimientos tributarios, aplicación de los impuestos y política fiscal para incrementar los ingresos de impuestos recolectados por el Gobierno de Guatemala.</t>
  </si>
  <si>
    <t>Reducir la corrupción y mejorar la transparencia.</t>
  </si>
  <si>
    <t>Asistir en los procesos de adquisiciones y mejoramiento de sistemas incluyendo Guatecompras y otros sistemas financieros públicos.</t>
  </si>
  <si>
    <t>SIGEACI139</t>
  </si>
  <si>
    <t>SSCI_421</t>
  </si>
  <si>
    <t>Programa Nacional de Escuelas Taller de Guatemala</t>
  </si>
  <si>
    <t>Fortalecer el programa de Escuelas Taller contribuyendo a la reducción de la pobreza y la vulnerabilidad de la población joven a través de la formación y capacitación para el empleo como herramienta generadora de desarrollo social, económico y cultural.</t>
  </si>
  <si>
    <t>Fortalecer el sistema nacional de escuelas taller del Ministerio de Trabajo y Previsión Social de Guatemala para implementar una red nacional de formación para el empleo.</t>
  </si>
  <si>
    <t>SIGEACI140</t>
  </si>
  <si>
    <t>SSCI_424</t>
  </si>
  <si>
    <t>Carta de Donación en especie entre el Gobierno de los Estados Unidos de América, a través de la Agencia Internacional para asuntos antinarcóticos y aplicación de la ley –INL- y el Organismo Judicial de la República de Guatemala.</t>
  </si>
  <si>
    <t>INL</t>
  </si>
  <si>
    <t>Fortalecimiento institucional del sistema de justicia guatemalteco.</t>
  </si>
  <si>
    <t>Equipar la Sala Segunda de la Corte de Apelaciones del Ramo Penal de Mayor Riesgo y Extinción de Dominio.</t>
  </si>
  <si>
    <t>SIGEACI141</t>
  </si>
  <si>
    <t xml:space="preserve">Fortalecimiento de la Subsecretaría de Cooperación Internacional -SCI- en el ámbito de Responsables de Cooperación Iberoamericana </t>
  </si>
  <si>
    <t>Fortalecer las capacidades institucionales de la Subsecretaria de Cooperación Internacional —SCI</t>
  </si>
  <si>
    <t>Disponer de un espacio de comunicación internacional en la Subsecretaría de Cooperación Internacional -SCI- que permita la interacción de los Responsables de Cooperación y sus equipos en las distintas actividades que se promueve la SEGIB.</t>
  </si>
  <si>
    <t>Participar activamente como Secretaría Pro Témpore en el espacio de Cooperación Iberoamericana.</t>
  </si>
  <si>
    <t>SIGEACI142</t>
  </si>
  <si>
    <t>SSCI_443</t>
  </si>
  <si>
    <t xml:space="preserve">Donación de 20 000 unidades de mochilas escolares  otorgadas por la Embajada de la República de China Taiwán </t>
  </si>
  <si>
    <t>Proveer el desarrollo integral del niño y niña en situacion de pobreza y pobreza extrema, en situacion de vulnerabilidad en toda la República de Guatemala, contribuyendo con el sistema educativo nacional, mediante la entrega de mochilas escolares a niños y niñas cursando el nivel primario.</t>
  </si>
  <si>
    <t>Objetivo Especifico 1: Entregar una mochila a cada niño y niña de la poblacion guatemalteca identificada por la Direccion de Servicio Social y/o Sedes Departamentales, con motivo del inicio del ciclo escolar 2019</t>
  </si>
  <si>
    <t>Objetivo Especifico 2: Brindar un accesorio o herramienta de estudio adecuado para que los niños y niñas de la poblacion guatemalteca identificados por la Direccion de Coordinacion Departamental puedan asistir a clases llevando todos sus utiles escolares de forma segura.</t>
  </si>
  <si>
    <t>Objetivo Especifico 3: Cooperar con las familias para que los niños y niñas de la poblacion guatemalteca identificadas por la Direccion de Coordinacion Departamental, cuenten con una mochila escolar que contribuya con la preservacion y buen estado de sus utiles escolares, durante todo el ciclo escolar</t>
  </si>
  <si>
    <t>SIGEACI143</t>
  </si>
  <si>
    <t>SSCI_429</t>
  </si>
  <si>
    <t>Fortalecimiento para Organización y Comercialización de Productores de Agricultura Familiar de Guatemala 2019-2021</t>
  </si>
  <si>
    <t>Registro</t>
  </si>
  <si>
    <t>crear las capacidades y el desarrollo de 30 Agro negocios de la Agricultura Familiar, mejorando las capacidades organizativas, productivas y comerciales de las organizaciones de productores agropecuarios para mejorar su ingreso a través de la venta de sus productos a mercados nacionales e internacionales en cooperación con el Ministerio de Agricultura, Ganadería y Alimentación de Guatemala (MAGA)</t>
  </si>
  <si>
    <t>SIGEACI144</t>
  </si>
  <si>
    <t>Desarrollo de un modelo interno de gestión por procesos de la SEGEPLAN para orientar la planificación del desarrollo del País</t>
  </si>
  <si>
    <t>Hacer más eficiente la gestión de los procesos de SEGEPLAN para cumplir con su mandato institucional de orientar la planificación de desarrollo del País.</t>
  </si>
  <si>
    <t>Implementación de la Planificación Estratégica de SEGEPLAN 2017-2020.</t>
  </si>
  <si>
    <t>Generación y transformación de capacidades para la prestación de servicios de asistencia técnica.</t>
  </si>
  <si>
    <t>Automatización de la información y consolidación de los sistemas de información en base en un enfoque de procesos.</t>
  </si>
  <si>
    <t>SIGEACI145</t>
  </si>
  <si>
    <t>SSCI_427</t>
  </si>
  <si>
    <t>Fortalecimiento informático para Salas de Audiencias de Juzgados de Paz para la Implementación de delitos menos graves del Organismo Judicial de Guatemala y de la Corte Suprema de Justicia.</t>
  </si>
  <si>
    <t>Aceptar la donación en especie que ofrece el Gobierno de la República de China (Taiwán) para el Proyecto de Fortalecimiento Informático para Salas de Audiencias de Juzgados de Paz para la Implementación de Procedimientos de Delitos Menos Graves del Organismo Judicial y de la Corte Suprema de Justicia.</t>
  </si>
  <si>
    <t>Aceptación de la donación en especie de 20 computadoras de la marca taiwanesa ACER, con las cuales se tendrá mejores y adecuadas herramientas de trabajo para el personal de los distintos Órganos Jurisdiccionales.</t>
  </si>
  <si>
    <t>SIGEACI146</t>
  </si>
  <si>
    <t xml:space="preserve">“Formulación de Política de prevención de linchamientos y fortalecimiento de la CONAPREL” </t>
  </si>
  <si>
    <t>Fortalecer la capacidad de incidencia de la Comisión Nacional de Apoyo para la prevención de linchamientos -CONAPREL- en la prevención de la violencia colectiva en Guatemala.</t>
  </si>
  <si>
    <t>SIGEACI147</t>
  </si>
  <si>
    <t xml:space="preserve">“Implementación nuevos modelos de gestión en el juzgado primero pluripersonal de ejecución penal, Ciudad de Guatemala” </t>
  </si>
  <si>
    <t>Reorganizar los aspectos relacionados con la función administrativa y judicial del Juzgado Primero Pluripersonal de Ejecución Penal para reducir la mora judicial.</t>
  </si>
  <si>
    <t>SIGEACI148</t>
  </si>
  <si>
    <t>Programa Nacional de Escuelas Taller</t>
  </si>
  <si>
    <t>Contribuir a la reducción de la probreza y de la vulnerabilida de la población joven a traves de la capacitacion para el empleo como heramienta generadora de Desarrollo Social, Economico y Cultural.</t>
  </si>
  <si>
    <t>Mejorar la insercion laboral de los jovenes, a traves de la capacitacion como herramienta generadora de desarrollo social economico y cultural.</t>
  </si>
  <si>
    <t>Mejorar la insercion laboral de los jovenes en oficios tradicionales y actividades vinculadas al desarrollo sostenible del municipio.</t>
  </si>
  <si>
    <t>Fortalecer Plan Nacional de Escuelas Taller</t>
  </si>
  <si>
    <t>SIGEACI149</t>
  </si>
  <si>
    <t>SSCI_439</t>
  </si>
  <si>
    <t xml:space="preserve">Carta para la Implementación del Programa Número Uno </t>
  </si>
  <si>
    <t>Fortalecer las capacidades institucionales del Organismo Judicial para responder con eficacia, eficiencia y transparencia la creciente demanda de resolución de procesos penales promoviendo la correcta aplicación del Modelo de Gestión Penal contenido en el Acuerdo 24-2005 de la Corte Suprema de Justicia.</t>
  </si>
  <si>
    <t>Disminuir durante el primer año de implementación del presente Programa el porcentaje de los casos que se encuentran pendientes de resolución en los Juzgados de Primera Instancia Penal, Narcoactividad y Delitos contra el Ambiente del municipio y departamento de Guatemala en relación al año 2018, y posteriormente aplicar la misma medida en los Juzgados de Primera Instancia Penal de los departamentos de Escuintla e Izabal.Definir durante el primer año una estrategia para la correcta aplicación del Modelo de Gestión Penal en los despachos judiciales que privilegie verdaderamente la oralidad.Facilitar la gestión del despacho judicial, las comunicaciones internas y externas y la toma de decisiones, durante el primer año del Programa a través de la creación de la Política Informática del Organismo Judicial y la mejora del SGT.Creación durante el primer año del Programa de un Modelo que fortalezca la mediación intrajudicial en materia penal y apoye la busqueda de salidas alternativas al proceso.</t>
  </si>
  <si>
    <t>SIGEACI150</t>
  </si>
  <si>
    <t>SSCI_440</t>
  </si>
  <si>
    <t>Modernización Tecnológica del Congreso de la Republica</t>
  </si>
  <si>
    <t>Congreso de la República de Guatemala</t>
  </si>
  <si>
    <t>Legislativa</t>
  </si>
  <si>
    <t>Proyecto de Modernización Tecnológica del Congreso de la República.</t>
  </si>
  <si>
    <t>SIGEACI151</t>
  </si>
  <si>
    <t>Metodología, manuales operativos y validación de las Estrategias Territoriales de Competitividad</t>
  </si>
  <si>
    <t>Validar la metodología planteada de las Estrategias Territoriales de Competitividad, diseñar y acompañar la edición de los manuales para implementación y validar el proceso completo; con el acompañamiento y participación de actores clave en una ciudad intermedia.</t>
  </si>
  <si>
    <t>SIGEACI152</t>
  </si>
  <si>
    <t>Primer Reporte Bienal y Tercera Comunicación Nacional de Cambio Climático</t>
  </si>
  <si>
    <t>Facilitar las condiciones para que el Gobierno de Guatemala y actores locales puedan formular la tercera comunicación nacional y el primer informe bienal actualizado mediante el fortalecimiento de la gobernanza y arreglos institucionales como base para la gestión coordinaciada de los esfuerzos en materia de cambio climático</t>
  </si>
  <si>
    <t>SIGEACI153</t>
  </si>
  <si>
    <t>Conservación y Valorización (Remozamiento) Escuela Oficial Urbana de Niñas Tipo Federación “Dr. Ulises Rojas Benfell” San Marcos, San Marcos</t>
  </si>
  <si>
    <t>B - Varios Donantes</t>
  </si>
  <si>
    <t>Varios Donantes</t>
  </si>
  <si>
    <t>Para 2030, velar poir que todas las niñas y todos los niños tengan una enseñanza primaria y secundaria completa, gratuita, equitativa y de calidad que produzca resultados de aprendizajes pertinentes y efectivos.</t>
  </si>
  <si>
    <t>Restauración integral del inmueble que ocupa la “Escuela Oficial Urbana De Niñas Tipo Federación “DR ULISES ROJAS Benfell”, la cual permita el funcionamiento óptimo de sus instalaciones en un periodo de dos años.</t>
  </si>
  <si>
    <t>Valorización del Patrimonio cultural de la nación para el año 2022</t>
  </si>
  <si>
    <t>Condiciones físicas en buen estado y de equipamiento adecuadas para el Desarrollo del proceso educativo, para el año 2022</t>
  </si>
  <si>
    <t>SIGEACI154</t>
  </si>
  <si>
    <t>SSCI_455</t>
  </si>
  <si>
    <t xml:space="preserve">Preparación de la Estrategia Nacional para la Reducción de Emisiones por Deforestación Evitada y Degradación de Bosques en Guatemala </t>
  </si>
  <si>
    <t>Disponibilidad y acceso al agua y gestión de los recursos naturales</t>
  </si>
  <si>
    <t>Apoyar al Gobierno de Guatemala en la preparación de su Estrategia Nacional para la Reducción de Emisiones por Deforestación y Degradación de bosques evitada (REDD+)</t>
  </si>
  <si>
    <t>SIGEACI155</t>
  </si>
  <si>
    <t>Apoyo para la Formulación del Programa de Saneamiento del Lago de Atitlán</t>
  </si>
  <si>
    <t>SANTA LUCIA UTATLAN</t>
  </si>
  <si>
    <t xml:space="preserve">Analizar las potenciales propuestas y_o alternativas para el manejo de las aguas residuales que llegan al Lago de Atitlán, a través de un tratamiento técnico adecuado que incluya sistemas de dotación de agua potable, alcantarillado, colecta, tratamiento y disposición final; eliminando las aguas residuales sin tratar que contribuyen actualmente a la contaminación y rápido deterioro de la calidad del agua del Lago de Atitlán y la calidad de vida en términos de salud y economía de las personas que dependen directa o indirectamente del Lago de Atitlán.    </t>
  </si>
  <si>
    <t>SIGEACI156</t>
  </si>
  <si>
    <t>SSCI_380</t>
  </si>
  <si>
    <t>PROMOCIÓN DE PAISAJES SOSTENIBLES Y RESILIENTES EN LA CADENA VOLCÁNICA CENTRAL DE GUATEMALA</t>
  </si>
  <si>
    <t>SIBINAL</t>
  </si>
  <si>
    <t>Valor económico de los Recursos Naturales</t>
  </si>
  <si>
    <t>El objetivo del proyecto es incorporar aspectos de conservación de la biodiversidad y de gestión sostenible de la tierra en paisajes productivos en la cadena volcánica central en Guatemala de tal forma que contribuyan al bienestar de las poblaciones locales y la generación de múltiples beneficios ambientales globales. Éste objetivo se alcanzará mediante una estrategia multifocal que incluye tres resultados interconectados que desarrollarán un entorno propicio para la generación de múltiples beneficios ambientales a través de modelos de producción agrícola y de productos forestales no maderables de manera sostenible, incentivos económicos derivados del mejoramiento de mercados y servicios ecosistémicos, y de la conectividad entre zonas núcleo de áreas protegidas dentro del paisaje productivo sostenible de la cadena volcánica central en Guatemala.</t>
  </si>
  <si>
    <t>Por medio de este programa se contribuirá a reducir la acelerada pérdida de conectividad ecosistémica, la cual es primordialmente, causada por la expansión de actividades agrícolas no sostenibles. El proyecto generará beneficios ambientales globales relacionados a la conservación de biodiversidad, reducción de degradación de la tierra, y manejo sostenible del bosque usando un enfoque participativo y asegurando la distribución equitativa de beneficios entre hombres y mujeres</t>
  </si>
  <si>
    <t>SIGEACI157</t>
  </si>
  <si>
    <t>SSCI_445</t>
  </si>
  <si>
    <t>Promoción de Tecnología Médica para Mejoramiento de Salud Materno Neonatal en Guatemala</t>
  </si>
  <si>
    <t>Cooperación Técnica No Reembolsable - Cooperación en Especie No Reembolsable - Ayuda Humanitaria</t>
  </si>
  <si>
    <t>CUILAPA</t>
  </si>
  <si>
    <t>Contribuir con el Fortalecimiento institucional a través de capacitación y transferencia de conocimientos y tecnología</t>
  </si>
  <si>
    <t>Introducir tecnología médica</t>
  </si>
  <si>
    <t>Construir la capacidad de aplicación de la tecnología médica</t>
  </si>
  <si>
    <t>Evaluar el resultado de la aplicación de equipos médicos y Memorar la calidad de los servicios médicos</t>
  </si>
  <si>
    <t>SIGEACI158</t>
  </si>
  <si>
    <t>SSCI_413</t>
  </si>
  <si>
    <t>Asistencia de emergencia para recuperar la capacidad productiva y buscar la SAN de familias afectadas por la erupción Volcán Fuego</t>
  </si>
  <si>
    <t>Recuperar la capacidad productiva y buscar la SAN de familias afectadas por la erupción del volcan de fuego.</t>
  </si>
  <si>
    <t>SIGEACI159</t>
  </si>
  <si>
    <t>SSCI_462</t>
  </si>
  <si>
    <t xml:space="preserve">Fortalecimiento de la gobernanza eficaz  inclusiva y transparente en el Organismo Judicial </t>
  </si>
  <si>
    <t>Dotar al Organismo Judicial de herramientas que fortalezcan el acceso a la justicia de la población en general haciéndolo más eficiente y eficaz, capaz de garantizar la prestación del mismo con pertinencia cultural, perspectiva de género y etaria</t>
  </si>
  <si>
    <t>1-Automatizar la gestión de procesos a cargo de la Sección de Amparos y Antejuicios de la Corte Suprema de Justicia, con el afán de hacerlos más eficientes y eficaces, capaces de coadyuvar en la consecución de una justicia pronta y cumplida</t>
  </si>
  <si>
    <t>a. 2- Actualizar los procesos administrativos del departamento de Recursos Humanos del Organismo Judicial, garantizando la transparencia y rendición de cuentas en la sección de personal y profesionalización del mismo</t>
  </si>
  <si>
    <t>3- Dotar al Organismo Judicial de un módulo de formación continua de Jueces de Paz de toda la República, a través de plataformas virtuales, que garanticen su constante profesionalización y al mismo tiempo permanencia en su judicatura</t>
  </si>
  <si>
    <t>SIGEACI160</t>
  </si>
  <si>
    <t>SSCI_463</t>
  </si>
  <si>
    <t>Donación de 1 000 Tm de arroz corto blaqueado  pulido</t>
  </si>
  <si>
    <t>SACATEPEQUEZ</t>
  </si>
  <si>
    <t>Fortalecimiento Institucional, Seguridad y Justicia</t>
  </si>
  <si>
    <t>Contribuir con las familias y con toda la poblacion guatemalteca que se encuentre en situacion de vulnerabilidad, pobreza y pobreza extrema, haciendo entrega de arroz corto blanqueado, pulido por medio de la Secretaría de Obras Sociales de la Esposa del Presidente de la República (SOSEP), a traves de las Direcciones de Servicio Social y Coordinacion de Sedes Departamentales en los 22 departamentos a nivel nacional y por medio del Ministerio de Agricultura, Ganaderia y Alimentacion (MAGA), la entrega de arroz corto blanqueado, pulido combinados con otros alimentos, como ayuda humanitaria para contribuir con el hambre estacional, la desnutricion aguda y cualquier otro evento natural adverso que se produzca y de en situacion de vulnerabilidad algun segmento de la poblacion de la República de Guatemala</t>
  </si>
  <si>
    <t>Beneficiar a las familias y segmentos de la
poblacion que se encuentren en situacion de vulnerabilidad, pobreza y
pobreza extrema, a traves de las 24 sedes departamentales de la
Coordinacion de Sedes Departamentales de la Secretaría de Obras
Sociales de la Esposa del Presidente de la República (SOSEP), para que
sean beneficiados con la entrega de arroz corto blaqueado, pulido.</t>
  </si>
  <si>
    <t>Cooperar por medio de la Dirección de Servicio
Social de la Secretaría de Obras Sociales de la Esposa del Presidente de
la República (SOSEP), con los segmentos de la poblacion que se vean
afectados por acontecimientos o desastres naturales en cualquiera de los
22 departamentos de la República de Guatemala y queden en situacion de
vulnerabilidad, para ser atendidos con dotaciones de arroz corto
blanqueado, pulido.</t>
  </si>
  <si>
    <t xml:space="preserve">Distribuir 600 toneladas metricas de arroz corto
blanqueado, pulido por parte de la Secretaría de Obras Sociales de la
Esposa del Presidente de la República (SOSEP), a traves de las
Direcciones de Servicio Social, quien atiende a la poblacion necesitada en
sus distintas jornadas a nivel nacional y la Coordinacion de Sedes
Departamentales, en toda la República de Guatemala, que atiende a las
familias y segmentos de la poblacion que se encuentren en situacion de
vulnerabilidad, pobreza y pobreza extrema, asi mismo 400 toneladas
metricas de arroz corto blanqueado, pulidos que sera distribuido por el
Ministerio de Agricultura, Ganaderia y Alimentacion (MAGA), dentro de su
base histrorica de demanda de la población en la República de
Guatemala.
</t>
  </si>
  <si>
    <t>SIGEACI161</t>
  </si>
  <si>
    <t>SSCI_451</t>
  </si>
  <si>
    <t>Revitalización de la Artesanía y el Emprendimiento Juvenil en Antigua Guatemala</t>
  </si>
  <si>
    <t>PASTORES</t>
  </si>
  <si>
    <t>Reforma Fiscal</t>
  </si>
  <si>
    <t>Fomentar el desarrollo de la industria cultural local en Antigua Guatemala y municipios aledaños de Sacatepéquez y revitalizar la artesanía local de Antigua Guatemala y Municipios aledaños de Sacatepéquez con la asistencia de jóvenes profesionales</t>
  </si>
  <si>
    <t>1. Objetivo I. Elevar la técnica productiva y capacidad de mercadeo de los beneficiarios.</t>
  </si>
  <si>
    <t>2. Objetivo II. Fortalecer la industria cultural local de Sacatepéquez por medio de capacitaciones.</t>
  </si>
  <si>
    <t>3. Objetivo III. Aumentar por lo menos el 10% del ingreso de los artesanos en Sacatepéquez.</t>
  </si>
  <si>
    <t>SIGEACI162</t>
  </si>
  <si>
    <t xml:space="preserve">  Innovación en la gestión de la información en la Procuraduría de los Derechos Humanos para garantizar los derechos a la publicidad y transparencia de los habitantes de la República de Guatemala y la obligación institucional de rendición de cuentas a través de la creación de servicios en línea.   </t>
  </si>
  <si>
    <t>SAN BENITO</t>
  </si>
  <si>
    <t>Fortalecer las capacidades institucionales de la “PDH” en cuanto a sus sistemas de información y plataformas tecnológicas para el registro de los casos y la gestión documental</t>
  </si>
  <si>
    <t>SIGEACI163</t>
  </si>
  <si>
    <t xml:space="preserve">Sistema Integrado de Información de Administración de Bienes en Extinción de Dominio </t>
  </si>
  <si>
    <t>Secretaría Nacional de Administración de Bienes en Extinción de Dominio (Senabed)</t>
  </si>
  <si>
    <t>Crear un sistema integrado de información para el registro, control y administración de los bienes sujetos a la extinción de dominio.</t>
  </si>
  <si>
    <t>Crear con una herramienta actualizada y amigable para el usuario.</t>
  </si>
  <si>
    <t>Tener un control estadístico de los bienes incautados y extinguidos.</t>
  </si>
  <si>
    <t>Crear un sistema de información que permita a la Senabed la toma de decisiones.</t>
  </si>
  <si>
    <t>SIGEACI164</t>
  </si>
  <si>
    <t>SSCI_469</t>
  </si>
  <si>
    <t>Fortalecimiento de la Agricultura Familiar  mejorando la calidad y cobertura del sistema nacional de extensión rural en los Municipios de San José Chacayá y Sololá  del Departamento de Sololá</t>
  </si>
  <si>
    <t>SAN JOSE CHACAYA</t>
  </si>
  <si>
    <t>Cotribuir a la reducción de la desnutrición crónica infantil en los municipios de San José Chacayá y Sololá</t>
  </si>
  <si>
    <t>SIGEACI165</t>
  </si>
  <si>
    <t>SSCI_467</t>
  </si>
  <si>
    <t>Infraestructura de la Calidad para la protección del Medio Ambiente y del Clima</t>
  </si>
  <si>
    <t>Physikalisch-Technische Bunesanstalt (PTB)</t>
  </si>
  <si>
    <t>Que las instituciones de la infraestructura de la calidad ofrezcan nuevos servicios orientados a la demanda para la implementación de políticas de medio ambiente y adaptación al cambio climático</t>
  </si>
  <si>
    <t>Objetivo específico 1Los planes de trabajo anuales de las direcciones del Sistema Nacional de la Calidad hacen una referencia directa hacia las políticas de medio ambiente y adaptación al cambio climático</t>
  </si>
  <si>
    <t>Objetivo específico 2Son elaborados y publicados 8 nuevos documentos normativos en el área de medio ambiente y adaptación al cambio climático según la demanda del sector</t>
  </si>
  <si>
    <t>Objetivo específico 3Laboratorios de ensayo y/o de calibración ofrecen cuatro nuevos servicios en medio ambiente y adaptación al cambio climático, que potencialmente pudiesen tener reconocimiento internacional y que corresponden a una demanda del sector</t>
  </si>
  <si>
    <t>SIGEACI166</t>
  </si>
  <si>
    <t>SSCI_428</t>
  </si>
  <si>
    <t>Apoyo a la Estructuración del Proyecto MetroRiel: Manejo Socioambiental y de Sostenibilidad</t>
  </si>
  <si>
    <t>Empresa Ferrocarriles de Guatemala (Fegua)</t>
  </si>
  <si>
    <t>Cooperación Financiera No Reembolsable - Cooperación Técnica No Reembolsable - Ayuda Humanitaria</t>
  </si>
  <si>
    <t>El proyecto tiene en cuenta los lineamientos del Plan de Ordenamiento Territorial (POT) de la Municipalidad de Guatemala. En la preparación del proyecto existen varios desafíos para FEGUA como la necesidad de asegurar un manejo social y sostenibilidad ambiental en la etapa previa de la concesión y fortalecer capacidades en las tareas críticas para asegurar la solidez técnica y la integración en la ciudad.</t>
  </si>
  <si>
    <t>La CT buscará asegurar mejores prácticas de manejo socioambiental y del reasentamiento involuntario de ocupaciones sobre el derecho de vía y la atracción de inversión y/o financiamiento privado, en base a una estructura contractual adecuada y sustentada en sólidos estudios técnicos (modelación de demanda, alternativas, uso de recursos).</t>
  </si>
  <si>
    <t>SIGEACI167</t>
  </si>
  <si>
    <t>SSCI_480</t>
  </si>
  <si>
    <t>Alianza estratégica para el fortalecimiento técnico de la SEPREM para lograr la equidad entre hombres y mujeres</t>
  </si>
  <si>
    <t>M - Entidad de las Naciones Unidas para la Igualdad de Género y el Empoderamiento de las Mujeres (ONU MUJERES)</t>
  </si>
  <si>
    <t>ONU-MUJERES</t>
  </si>
  <si>
    <t>Contar con el apoyo técnico y el financiamiento de asistencias técnicas y de talleres que permitan afianzar las capacidades del mecanismo para el avance de las mujeres.</t>
  </si>
  <si>
    <t>Para el 2021 se han fortalecido las capacidades de la SEPREM para el acompañamiento técnico que brinda a la institucionalidad pública para la equidad entre hombres y mujeres.</t>
  </si>
  <si>
    <t>SIGEACI168</t>
  </si>
  <si>
    <t>SSCI_487</t>
  </si>
  <si>
    <t>Plataforma de Gestión Educativa para el Instituto Nacional de Estudios Estratégicos en Seguridad</t>
  </si>
  <si>
    <t>Instituto Nacional de Estudios Estratégicos en Seguridad -INEES-</t>
  </si>
  <si>
    <t>Ampliar la capacidad de usuarios en el proceso de formación y capacitación del personal de las instituciones que integran el Sistema Nacional de Seguridad</t>
  </si>
  <si>
    <t>Implementación de la Plataforma de Gestión Educativa para cursos virtuales. Incrementar el porcentaje de formación y capacitación del personal de las instituciones que integran el Sistema Nacional de Seguridad.</t>
  </si>
  <si>
    <t>SIGEACI169</t>
  </si>
  <si>
    <t>SSCI_481</t>
  </si>
  <si>
    <t>Programa de Apoyo al Empleo Digno en Guatemala</t>
  </si>
  <si>
    <t>Reducir la pobreza en Guatemala especialmente para jóvenes y mujeres.</t>
  </si>
  <si>
    <t>Incrementadas las oportunidades de empleo digno para todos, en particular para los jóvenes y las mujeres, en línea con la Política Nacional de Empleo Digno 2017-2032</t>
  </si>
  <si>
    <t>SIGEACI170</t>
  </si>
  <si>
    <t>SSCI_465</t>
  </si>
  <si>
    <t xml:space="preserve">Buenas Prácticas Agrícolas (BPA)  y Evaluación de Daños y Pérdidas (D&amp;P)  para la Gestión Integral del Riesgo de Desastres (GIRD)  y la Agricultura Sostenible Adaptada al Clima (ASAC).  </t>
  </si>
  <si>
    <t>Fortalecer los sistemas productivos de los paises del SICA en su sostenibilidad, incluisión y resilencia ante el cambio climático para ayuda a la población más vulnerable de la región a consideguir la seguridad alimentaria.</t>
  </si>
  <si>
    <t>SIGEACI171</t>
  </si>
  <si>
    <t>SSCI_484</t>
  </si>
  <si>
    <t xml:space="preserve">Desarrollo de capacidades de facilitadores para el mejoramiento de la productividad y calidad de MIPYMES  fase II </t>
  </si>
  <si>
    <t>Se proporciona de manera continua los servicios para mejorar la calidad y productividad de las MIPYMES en Guatemala</t>
  </si>
  <si>
    <t>Se formula un plan de implementación a nivel nacional de las actividades de Facilitadores formados que brindan servicios para mejorar la calidad y productividad de MIPYMES</t>
  </si>
  <si>
    <t>SIGEACI172</t>
  </si>
  <si>
    <t>SSCI_494</t>
  </si>
  <si>
    <t>Donación de 20000 mochilas escolares</t>
  </si>
  <si>
    <t>Contribuir con el sistema educativo a nivel nacional, en la identificación de niños y niñas que se encuentren en situación de vulnerabilidad, de pobreza y pobreza extrema, en toda la república de Guatemala, priorizando en ese grupo de la población, la entrega de mochilas escolares, para el ciclo escolar del año 2020.</t>
  </si>
  <si>
    <t>Objetivo Especifico 1: Entregar mochilas escolares para su uso en el ciclo escolar 2020, a niños y niñas identificados por la Dirección de Servicio Social y/o Sedes Departamentales de la Secretaría de Obras Sociales de la Esposa del Presidente de la República -SOSEP-, en toda la República de Guatemala, como grupo vulnerable, en situación de pobreza y pobreza extrema.</t>
  </si>
  <si>
    <t>Objetivo Especifico 2: Brindar a los niños y niñas identificados como grupo vulnerable, en situación de pobreza y pobreza extrema en toda la República de Guatemala, un accesorio de estudio adecuado que les permita asistir a clases, llevando todos sus útiles escolares de forma segura, que les permita su preservación y buen estado durante todo el ciclo escolar 2020</t>
  </si>
  <si>
    <t>Objetivo Especifico 3: Cooperar con las familias de los niños y niñas identificados como grupo vulnerable, en situación de pobreza y extrema pobreza en toda la República de Guatemala, para que cuenten con una mochila para su uso durante todo el ciclo escolar 2020</t>
  </si>
  <si>
    <t>SIGEACI173</t>
  </si>
  <si>
    <t>SSCI_409</t>
  </si>
  <si>
    <t xml:space="preserve">REMOZAMIENTO PARA EL CENTRO ESPECIALIZADO DE REINSERCION C E R   Y CASA INTERMEDIA C I    PARA ADOLESCENTES EN CONFLICTO CON LA LEY PENAL  FINCA SAN ANTONIO  ALDEA EL PLATANAR  SAN JOSE PINULA  GUATEMALA </t>
  </si>
  <si>
    <t>Secretaría de Bienestar Social</t>
  </si>
  <si>
    <t xml:space="preserve">INL      </t>
  </si>
  <si>
    <t>Proveer facilidades para la integración a la comunidad, la familia y la sociedad.</t>
  </si>
  <si>
    <t>a. Disminuir la reincidencia delictiva.b. Fomentar la integración familiar.c. Fomentar el desinterés en participación en grupos delictivos.d. Reducir la violencia.e. Formar parte de la fuerza laboral y de la sociedad económicamente activa.</t>
  </si>
  <si>
    <t>SIGEACI174</t>
  </si>
  <si>
    <t>SSCI_499</t>
  </si>
  <si>
    <t xml:space="preserve">Generación y Preparación de información para la formulación de propuestas de financiamiento para el sector AFOLU Agricultura  silvicultura y otros usos  por sus siglas en inglés  en Guatemala </t>
  </si>
  <si>
    <t>El Proyecto busca que el gobierno y el país cuente con mejor información para las políticas forestales nacionales, la planificación y el desarrollo sostenible, así como para generar estimados de gases efecto invernadero (GEI) del sector AFOLU, a través del arreglos institucionales, fortalecimiento de las capacidades y creación de las condiciones que permitan diseñar, implementar y evaluar las opciones para mejorar la acción climática en el sector AFOLU</t>
  </si>
  <si>
    <t>Contar con un mecanismo de coordinación interinstitucional para medir, informar y verificar en el sector AFOLU, Contar con tecnologías climáticas seleccionadas validadas para mitigación y adaptación evaluadas e incorporadas en los procesos de planificación y Contar con capacidades fortalecidas para monitoreo, medición e informes de progresos AFOLU</t>
  </si>
  <si>
    <t>SIGEACI175</t>
  </si>
  <si>
    <t>SSCI_501</t>
  </si>
  <si>
    <t xml:space="preserve"> Enfoque integrado de país ICA  por sus siglas en inglés  para impulsar empleos decentes para los jóvenes en el sistema agroalimentario </t>
  </si>
  <si>
    <t>Reforma  Fiscal Integral</t>
  </si>
  <si>
    <t>Reducir la pobreza rural y la migración por causas de vulnerabilidad económica de las mujeres y hombres jóvenes rurales mediante la reducción del desempleo y el subempleo.</t>
  </si>
  <si>
    <t>1. Objetivo I: Crear más empleos para la población rural, creando alternativas para reducir la migración.</t>
  </si>
  <si>
    <t>2. Objetivo II: Mejorar la calidad de los empleos existentes en las áreas rurales y en particular en el sector agrícola.</t>
  </si>
  <si>
    <t>SIGEACI176</t>
  </si>
  <si>
    <t>Implementación y desarrollo Expediente Electrónico en INACIF</t>
  </si>
  <si>
    <t>Instituto Nacional de Ciencias Forenses</t>
  </si>
  <si>
    <t>Implementar y desarrollar el Expediente Electrónico en INACIF, actualizando y fortaleciendo los procesos de gestión administrativo forense, lo cual permitirá reducir la mora forense y agilizar los procesos internos y externos en los que interviene, brindando mayor rapidez, seguridad, comodidad y transparencia mediante la recepción y remisión electrónica de solicitudes, el envío electrónico de informes periciales, y la implementación de la firma electrónica</t>
  </si>
  <si>
    <t>Optimizar las comunicaciones entre las diferente instituciones</t>
  </si>
  <si>
    <t>Optimizar los recursos</t>
  </si>
  <si>
    <t>Agilizar los procesos internos</t>
  </si>
  <si>
    <t>SIGEACI177</t>
  </si>
  <si>
    <t xml:space="preserve">Fortalecimiento institucional de la Secretaría de Planificación y Programación de la Presidencia en el Marco de la Agenda 2030. </t>
  </si>
  <si>
    <t>Las capacidades institucionales de SEGEPLAN y de los Ministerios y otras instituciones asesoradas por SEGEPLAN con responsabilidades de planificación y monitoreo de la implementación de las prioridades nacionales de desarrollo de la Agenda 2030 en Guatemala se ha fortalecido.</t>
  </si>
  <si>
    <t>50% de los Ministerios cuentan con una planificación operativa y financiera que refleja los aportes a las Prioridades Nacionales de Desarrollo.</t>
  </si>
  <si>
    <t>Los 14 Ministerios y aproximadamente 4 otras instituciones involucradas en la implementación de las Prioridades Nacionales de Desarrollo registran sus avances (a nivel local, nacional y donde sea razonable por género) en una plataforma virtual que sirve como instrumento de monitoreo estratégico.</t>
  </si>
  <si>
    <t>Se presentan dos informes sobre la implementación de las Prioridades Nacionales de Desarrollo con recomendaciones para la toma de decisiones estratégicas.</t>
  </si>
  <si>
    <t>SIGEACI178</t>
  </si>
  <si>
    <t>Mejoramiento, equipamiento y mobiliario del Salón del Antiguo Edificio de la Lotería Nacional.</t>
  </si>
  <si>
    <t>Empleo e Inversión</t>
  </si>
  <si>
    <t>Mejorar, equipar y amueblar el Salón del Antiguo Edificio de la Lotería Nacional, para brindar mejores ambientes y con calidad a los usuarios de la Secretaría de Planificación y Programación de la Presidencia.</t>
  </si>
  <si>
    <t>SIGEACI179</t>
  </si>
  <si>
    <t>SSCI_506</t>
  </si>
  <si>
    <t>Programa Integral para la Reinserción y Resocialización de Adolescentes en Conflicto con la Ley Penal con Sanciones no Privativas de Libertad en el Departamento de Chimaltenango</t>
  </si>
  <si>
    <t>Facilitar la reinsercion y resocializacion de las y los adolescentes en conflicto con la Ley Penal que residen en el Departamento de Chimaltenango, brindando una atención integral en la areas de psicología, pedagogia y trabajo social</t>
  </si>
  <si>
    <t>-matenimiento y reparacion de las instalaciones actuales -mejorar la atencion a traves del equipamento adecuado -dotar de herramientas al equipo multidisciplinarios -propiciar la participacion de los padres de familia en el proceso de reinsercion y resocializacion -reducir la reincidencia</t>
  </si>
  <si>
    <t>SIGEACI180</t>
  </si>
  <si>
    <t>SSCI_516</t>
  </si>
  <si>
    <t xml:space="preserve">Carta de Donación de Mobiliario y Equipo Suscrita entre la Superintendencia De Administración Tributaria SAT  de La República De Guatemala y la Agencia Internacional Para Asuntos Antinarcóticos y Aplicación de la Ley INL  por sus siglas en inglés  del Gobierno de los Estados Unidos de América </t>
  </si>
  <si>
    <t>Superintendencia de Administración Tributaria (SAT)</t>
  </si>
  <si>
    <t xml:space="preserve">  INL</t>
  </si>
  <si>
    <t>Objetivo estratégico número 3 del Plan Estratégico Institucional PEI 2018- 2023 de la SAT: Incrementar la eficiencia del servicio aduanero</t>
  </si>
  <si>
    <t>Objetivo 1. Adecuado resguardo de los documentos físicos de la Aduana Pedro de Alvarado;</t>
  </si>
  <si>
    <t>; Objetivo 2. Dotación de linternas a nivel nacional a las Divisiones de Aduanas de las cuatro Gerencias Regionales de la SAT</t>
  </si>
  <si>
    <t>; 3. Capacidad instalada de equipo de cómputo para el Departamento de Inteligencia Aduanera de la Intendencia de Aduanas, para para comunicar los análisis correspondientes a las diferentes aduanas del país.</t>
  </si>
  <si>
    <t>SIGEACI181</t>
  </si>
  <si>
    <t>Donación de vehículos</t>
  </si>
  <si>
    <t xml:space="preserve"> OSC</t>
  </si>
  <si>
    <t>Fortalecer la capacidad de movilidad de las compañías de reconocimiento del Ejército de Guatemala, a través de la dotación de camiones y vehículos para brindar una mayor respuesta al combate del crimen organizado y narcotráfico y el trasiego de armas en las fronteras del país, a través de la Segunda Brigada de Infantería "Capitán General Rafael Carrera", departamento de Zacapa; Tercera Brigada de Infantería “General Manuel Maximiliano Aguilar Santamaría”, departamento de Jutiapa; Brigada de Operaciones para Montaña “BOPM”, departamento de San Marcos y Brigada Especial de Operaciones de Selva “Teniente Coronel Víctor Augusto Quilo Ayuso”, departamento de Petén.</t>
  </si>
  <si>
    <t>SIGEACI182</t>
  </si>
  <si>
    <t>Donación de construcción de Centro de Operaciones y Barracas, un Taller de Mantenimiento de Vehículos para uso de la Fuerza de Tarea Interinstitucional Xinca, ubicado en la Tercera Brigada de Infantería "GMAS", departamento de Jutiapa.</t>
  </si>
  <si>
    <t>Mejorar la capacidad instalada de infraestructura del Ministerio de la Defensa Nacional, que le permita incrementar su efectividad en operaciones interinstitucionales de respuesta para el combate de actividades relacionadas con el tráfico ilícito y erradicar acciones criminales en toda la República, con énfasis en los departamentos de Jutiapa, Santa Rosa, Jalapa, Escuintla y parte sur de Chiquimula, especialmente en los municipios de Ipala, Quezaltepeque y Concepción las Minas.</t>
  </si>
  <si>
    <t>1: Construir un (1) Centro de Operaciones Tácticas y Barracas, un Taller de Mantenimiento para vehículos, durante los años 2017-2018, en la Tercera Brigada de Infantería “Gral. Manuel Aguilar Santamaría”, departamento de Jutiapa.</t>
  </si>
  <si>
    <t>2: Mejorar las capacidades de la Fuerza de Tarea Interinstitucional “XINCA” que se ubicará en la Tercera Brigada de Infantería “GMAS” y estará conformada por el Ministerio de la Defensa Nacional y el Ministerio de Gobernación, para el combate de actividades relacionadas con el tráfico ilícito y erradicación de acciones criminales en los municipios de Ipala, Quezaltepeque y Concepción las Minas.</t>
  </si>
  <si>
    <t>SIGEACI183</t>
  </si>
  <si>
    <t>SSCI_502</t>
  </si>
  <si>
    <t xml:space="preserve"> Donación de Equipo de Entrenamiento (Simulador de Tiro) y un Remolque Conteniendo un Generador de Energía para la Subdireccion General de Estudios y Doctrina de la Policía Nacional Civil.</t>
  </si>
  <si>
    <t>La donación representa una oportunidad de mejora en los servisios y funciones que desarrolla la Subdirección General de Estudios y Doctina de la Policia Nacional Civil al reducir costos de entrenamiento, aumentar la cantidad anual de personas entrenadas y aumenta la seguridad de los estrenadodres y de los alumnos, porque el equipo es virtual y no armamento real.</t>
  </si>
  <si>
    <t>SIGEACI184</t>
  </si>
  <si>
    <t>SSCI_507</t>
  </si>
  <si>
    <t>Donación de Chalecos antibalas para la Dirección General de la Policía Nacional Civil.</t>
  </si>
  <si>
    <t>Desarrollo policial, mejorar la capacidad de respuesta, cuya meta es fortalecer a la Policía Nacional Civil, para desarrollar la capacidad, para romper el ciclo de la delincuencia y restaurar el respeto a la ley</t>
  </si>
  <si>
    <t>Fortalecer la capacidad de respuesta de la Policía Nacional Civil en sus esfuerzos por prevenir y combatir el movimiento de drogas y otros productos ilícitos, contrabando y trasiego de personas, estableciendo con ello una presencia publica viable y permanente en sus fronteras, puertos y aeropuertos.</t>
  </si>
  <si>
    <t>SIGEACI185</t>
  </si>
  <si>
    <t>SSCI_526</t>
  </si>
  <si>
    <t xml:space="preserve">Apoyo a la Oficina Nacional de Servicio Civil para el mejoramiento de las capacidades y sistemas para la gestión de recursos humanos  incluyendo su pensionamiento </t>
  </si>
  <si>
    <t>Oficina Nacional de Servicio Civil</t>
  </si>
  <si>
    <t>Banco Internacional de Reconstrucción y Fomento</t>
  </si>
  <si>
    <t>Fortalecer a la Oficina Nacional de Servicio Civil para la rectoría la gestión de recursos humanos y la administración del régimen de clases pasivas civiles del Estado.</t>
  </si>
  <si>
    <t xml:space="preserve">Establecer mecanismos de control para la correcta gestión del recurso humano en las instituciones que se rigen por la Ley de Servicio Civil y su reglamento. </t>
  </si>
  <si>
    <t>Desarrollar sistemas informáticos para automatizar procesos administrativos que generen resultados eficientes con información oportuna y transparente para el servicio civil y el régimen de clases pasivas civiles del estado.</t>
  </si>
  <si>
    <t>3.Analizar la gestión de gestión de recursos por medio de la rectoría de la Oficina Nacional de Servicio Civil para identificar indicadores estratégicos, tácticos y operativos.</t>
  </si>
  <si>
    <t>SIGEACI186</t>
  </si>
  <si>
    <t>SSCI_536</t>
  </si>
  <si>
    <t>Donación de un Contenedor y Equipamiento para Fortalecer a la Dirección General de la Policía Nacional Civil  a través de la Subdirección General de Análisis de Información Antinarcótica del Ministerio de Gobernación de la República de Guatemala  en el Puerto Fronterizo Pedro de Alvarado  Moyuta  Jutiapa</t>
  </si>
  <si>
    <t>MOYUTA</t>
  </si>
  <si>
    <t>Aumentar la efectividad en los controles aduaneros previos, durante y post despacho aduanal, así como la prevención e investigación del tráfico ilícito de drogas.</t>
  </si>
  <si>
    <t xml:space="preserve">Brindar espacio adecuado que cumpla especialmente las funciones de dormitorio y comedor para el personal policial asignado en la Aduana Pedro de Alvarado. </t>
  </si>
  <si>
    <t xml:space="preserve">Fortalecer la presencia policial en la frontera,considerando personal de género femenino.  </t>
  </si>
  <si>
    <t>SIGEACI187</t>
  </si>
  <si>
    <t>SSCI_548</t>
  </si>
  <si>
    <t xml:space="preserve">Carta de Donación de Seis 6  Aeronaves No Tripuladas RPA  por sus siglas en inglés   con sus Respectivos Implementos  entre el Ministerio de Gobernación de la República de Guatemala y la Agencia Internacional para Asuntos Antinarcóticos y Aplicación de la Ley INL  por sus siglas en inglés  del Gobierno de los Estados Unidos de América </t>
  </si>
  <si>
    <t>NO SE EJECUTO</t>
  </si>
  <si>
    <t>SIGEACI188</t>
  </si>
  <si>
    <t>SSCI_551</t>
  </si>
  <si>
    <t xml:space="preserve">Carta de Donación de Cámaras Web Suscrita entre la Superintendencia de Administración Tributaria  SAT  y la Secretaría de Integración Económica Centroamericana SIECA  en el Marco de la Carta Convenio Número ATN OC 17122 RG del Banco Interamericano de Desarrollo BID </t>
  </si>
  <si>
    <t>M - Secretaría de Integración Económica Centroamericana -SIECA-</t>
  </si>
  <si>
    <t>Consejo de Ministros de la Integración Económica Centroamericana -COMIECO-</t>
  </si>
  <si>
    <t>Tener visualización permanente de los medios de trasporte que transitan por la Aduana Pedro de Alvarado, así como, para brindar información en tiempo real a los usuarios de dicho recinto aduanero</t>
  </si>
  <si>
    <t>Con la implementación de las cámaras web en la Aduana Pedro de Alvarado, se espera contar con un registro visual de las actividades que se realizan en el perímetro de la aduana, 24 horas al día los 365 días del año, esta medida permitirá implementar a la SAT nuevas estrategias relacionadas con la seguridad del puerto fronterizo, así como, establecer estadísticamente las tendencias de tráfico de la aduana, lo cual servirá para realizar una adecuada asignación del recurso humano, para atender satisfactoriamente demanda de este recinto aduanero.De igual forma, esta medida busca brindar una herramienta a los importadores y exportadores para poder visualizar por medio del Portal SAT, el estado real de las colas en la Aduana y así evitar que los transportistas incrementen sus costos de forma injustificada. Así mismo, les brindará la posibilidad de confirmar el paso de su mercadería por la Aduana de forma sencilla. Esto sin duda alguna mejorará la competitividad del sector importador y exportador del país</t>
  </si>
  <si>
    <t>SIGEACI189</t>
  </si>
  <si>
    <t>SSCI_544</t>
  </si>
  <si>
    <t>Donación de 1000 Toneladas Métricas de arroz blanco donado por la República de China Taiwán  al Gobierno de la República de Guatemala</t>
  </si>
  <si>
    <t>Atención de la población que se encuentra en situación de inseguridad alimentaria y nutricional -INSAN-</t>
  </si>
  <si>
    <t>SIGEACI190</t>
  </si>
  <si>
    <t>SSCI_553</t>
  </si>
  <si>
    <t xml:space="preserve">Donación del Gobierno de los Estados Unidos de América a través del Plan de Emergencias del Presidente de los estados Unidos de América para el Alivio del SIDA PEPFAR  de medicamento TLD </t>
  </si>
  <si>
    <t>PEPFAR</t>
  </si>
  <si>
    <t>Cumplir con lo establecido en la Guía de uso de los antirretrovirales en personas con VIH y su aplicación profiláctica Guatemala 2019, en el uso de TLD.</t>
  </si>
  <si>
    <t>Aumentar la adherencia de los pacientes viviendo con VIHAumentar la cobertura de pruebas de carga viral de VIH.Contar con el inventario disponible de TLD, para entregar a los pacientes estables.</t>
  </si>
  <si>
    <t>SIGEACI191</t>
  </si>
  <si>
    <t>Fortalecimiento de la estrategia TAES en el marco de la nueva estrategia detener la Tuberculosis; alto a la TB.</t>
  </si>
  <si>
    <t>Objetivo específico 1:Fortalecer la detección, diagnóstico y tratamiento precoz de la TB. sensible, sobre todo en grupos de alto riesgo.</t>
  </si>
  <si>
    <t>Objetivo específico 2:Fortalecer la detección, diagnóstico y tratamiento precoz de la TB-FR, sobre todo en grupos de alto riesgo</t>
  </si>
  <si>
    <t>Objetivo específico 3: Disminuir la carga de tuberculosis entre personas que viven con VIH y de VIH en afectados con tuberculosis.</t>
  </si>
  <si>
    <t>SIGEACI192</t>
  </si>
  <si>
    <t>Convenio Individual de Financiamiento No Reembolsable de la Facilidad de Financiamiento combinado para la Eliminación de la Malaria GRT/MM-17900-GU  GRT/MM-17901-GU</t>
  </si>
  <si>
    <t>Proyecto Regional Iniciativa de Eliminación de la Malaria en Mesoamerica y República Dominicana</t>
  </si>
  <si>
    <t>Contribuir a la eliminación de la malaria en Guatemala a través de la interrupción de la transmisión del parásito de humano a humano mejorando el diagnóstico y manejo de casos, el fortalecimiento del sistema de vigilancia epidemiológica del país para la notificación e investigación de casos y el manejo integrado de los vectores</t>
  </si>
  <si>
    <t>Objetivo específico 1 Fortalecimiento de las capacidades de diagnóstico, tratamiento e investigación de casos</t>
  </si>
  <si>
    <t>Objetivo específico 2 Fortalecimiento de la vigilancia y epidemiológica, entomológica y parasitológica</t>
  </si>
  <si>
    <t>Objetivo específico 3Fortalecimiento del manejo integrado de vectores</t>
  </si>
  <si>
    <t>SIGEACI193</t>
  </si>
  <si>
    <t>SSCI_527</t>
  </si>
  <si>
    <t xml:space="preserve"> Mejoramiento de las capacidades del Ministerio Público a través del fortalecimiento institucional referente a  1  Aumentar la persecución penal estratégica contra la narcoactividad  2  Aumentar la persecución penal estratégica contra la corrupción  3  Mejorar la efectividad del Ministerio Público  y  4  Ampliar la capacidad y presencia del Ministerio Público  </t>
  </si>
  <si>
    <t xml:space="preserve">ortalecer las capacidades institucionales del Ministerio Público para responder con efectividad y transparencia a la creciente demanda de acceso a la justicia, investigación y persecución penal de resolución de los hechos denunciados. </t>
  </si>
  <si>
    <t>Incrementar el desempeño de la Fiscalía contra la Narcoactividad y creación de una unidad de análisis con la capacidad de construir casos complejos contra estructuras criminales organizadas dedicadas al narcotráfico.</t>
  </si>
  <si>
    <t>Generar capacidad fiscal para definir la teoría del caso al inicio de la investigación, utilización de herramientas de investigación modernas, y desarrollo de estrategias de litigio previo al juicio oral y público.</t>
  </si>
  <si>
    <t xml:space="preserve">Reforzar procesos de recursos humanos para un mejor reclutamiento, evaluación y gestión del personal, incrementando la confianza pública en el sector justicia. </t>
  </si>
  <si>
    <t>SIGEACI194</t>
  </si>
  <si>
    <t>SSCI_530</t>
  </si>
  <si>
    <t xml:space="preserve">Apoyo al Ministerio de Finanzas Públicas para el mejoramiento de los sistemas de gestión de recursos humanos en todas sus etapas hasta su pensionamiento </t>
  </si>
  <si>
    <t>Apoyar al Ministerio de Finanzas Públicas a través de propuesta de mejoras de los sistemas de recursos humanos específicamente de Guatenóminas para la modernización del sistema de contabilidad y pago de pensiones del régimen de clases pasivas del Estado</t>
  </si>
  <si>
    <t>1. Diseñar la estrategia para la actualización tecnológica de Guatenóminas.</t>
  </si>
  <si>
    <t>2. Diseñar, desarrollar procesos y conceptualizar estratégicamente un nuevo sistema de contabilidad y pago de pensiones del régimen de clases pasivas del Estado</t>
  </si>
  <si>
    <t>3. Diseñar y desarrollar indicadores estratégicos, tácticos y operativos para la gestión administrativa financiera del recurso humano hasta su pensionamiento</t>
  </si>
  <si>
    <t>SIGEACI195</t>
  </si>
  <si>
    <t>SSCI_529</t>
  </si>
  <si>
    <t>CARTA DE DONACIÓN DE EQUIPAMIENTO DE PUESTOS MÓVILES PARA CONTROLES ADUANEROS ENTRE LA SUPERINTENDENCIA DE ADMINISTRACIÓN TRIBUTARIA DE LA REPÚBLICA DE GUATEMALA Y LA AGENCIA INTERNACIONAL PARA ASUNTOS ANTINARCÓTICOS Y APLICACIÓN DE LA LEY INL  POR SUS SIGLAS EN INGLÉS  DEL GOBIERNO DE LOS ESTADOS UNIDOS DE AMÉRICA</t>
  </si>
  <si>
    <t>IZABAL</t>
  </si>
  <si>
    <t>Objetivo estratégico número 3 del Plan Estratégico Institucional PEI 2018- 2023 de la SAT: Incrementar la eficiencia del servicio aduanero.</t>
  </si>
  <si>
    <t>La donación tiene como meta brindar la capacidad para que al mes de diciembre del año 2020, se haya incrementado en 30_ el número de operativos interinstitucionales en carretera. Asimismo, la incautación de contrabando aumentara en un 30_ tomando como línea base la información disponible de SAT correspondiente al 2019. Se proyecta un incremento de un 10_ para el año 2021</t>
  </si>
  <si>
    <t>SIGEACI196</t>
  </si>
  <si>
    <t>SSCI_563</t>
  </si>
  <si>
    <t xml:space="preserve">CONTRIBUCION EN ESPECIE DEL GOBIERNO DE LOS ESTADOS UNIDOS DE AMÉRICA A TRAVÉS DE LA AGENCIA DE LOS ESTADOS UNIDOS PARA EL DESARROLLO INTERNACIONAL USAID   DE 50 VENTILADORES Y PAQUETE DE INICIO DE BIENES Y SERVICIOS PARA EL MANEJO DE PACIENTES CRÍTICOS CON COVID 19  EN HOSPITALES NACIONALES SELECCIONADOS </t>
  </si>
  <si>
    <t>USAID</t>
  </si>
  <si>
    <t>Dar una respuesta oportuna a la emergencia generada por COVID-19, brindando cuidado integral a aquellas personas en condiciones críticas de salud, generada por COVID-19 y salvar vidas.</t>
  </si>
  <si>
    <t xml:space="preserve">Fortaleciendo progresivo de los servicios de salud, para la atención oportuna de los pacientes que necesiten ventilación mecánica.Capacidad de respuesta oportuna para la atención de los pacientes COVID-19.Todas las áreas donde se atiendan pacientes COVID-19 deberán estar totalmente equipadas para la atención oportuna de los pacientes. </t>
  </si>
  <si>
    <t>SIGEACI197</t>
  </si>
  <si>
    <t>SSCI_531</t>
  </si>
  <si>
    <t xml:space="preserve"> Construir la cohesión social de las comunidades que reciben jóvenes retornados como un puente hacia una reintegración pacífica y efectiva </t>
  </si>
  <si>
    <t>TACANA</t>
  </si>
  <si>
    <t>Contribuir a la construcción de una cultura de paz en los municipios de Tacaná y Concepción Tutuapa del departamento de San Marcos, respondiendo a las necesidades educativas, sociales, culturales, económicas y políticas de los jóvenes retornados.</t>
  </si>
  <si>
    <t>Fortalecer las capacidades estatales para integrar a los jóvenes retornados a nivel nacional y municipal. - Crear espacios sociales y económicos en las comunidades receptoras que permitan la reintegración de los jóvenes retornados como agentes locales de cambio. - Fomentar el intercambio significativo, la cooperación y la coexistencia pacífica entre los jóvenes retornados y los miembros de la comunidad.</t>
  </si>
  <si>
    <t>SIGEACI198</t>
  </si>
  <si>
    <t>SSCI_500</t>
  </si>
  <si>
    <t xml:space="preserve">Afianzando capacidades del Ministerio Público en la lucha contra la impunidad </t>
  </si>
  <si>
    <t>UE</t>
  </si>
  <si>
    <t>Contribuir al fortalecimiento del modelo de gestión de la Fiscalía Especial contra la Impunidad -FECI- con calidad de Fiscalía de Sección, que en lo sucesivo se llamará FECI, con el objeto de asegurar y afianzar las capacidades del Ministerio Público en la lucha contra la  impunidad.</t>
  </si>
  <si>
    <t>Fortalecido el modelo de gestión de la Fiscalía Especial contra la Impunidad -FECI- del Ministerio Público.</t>
  </si>
  <si>
    <t>SIGEACI199</t>
  </si>
  <si>
    <t>SSCI_591</t>
  </si>
  <si>
    <t>SEGMENTO GUATEMALTECO DE LA CONEXIÓN FERROVIARIA DE CARGA EN CENTRO AMÉRICA</t>
  </si>
  <si>
    <t>Elaborar estudios de prefactibilidad del Proyecto Segemento Guatemalteco con conexión de Carga Ferroviaria en Centroamérica</t>
  </si>
  <si>
    <t>Elaborar un diagnóstico en la línea 1A, tramo ferroviario de Tecún Uman a EScuintla.Elaborar un estudio de prefactibilidad en la línea 1A, ramo ferroviario de Tecún Uman a Escuintla para evaluar la viabilidad del proyecto.</t>
  </si>
  <si>
    <t>SIGEACI200</t>
  </si>
  <si>
    <t>SSCI_567</t>
  </si>
  <si>
    <t xml:space="preserve">Creando nuevas avenidas de resiliencia para sostener la paz </t>
  </si>
  <si>
    <t>Potenciar el liderazgo del Organismo Judicial en la respuesta a las tácticas emergentes y continuadas de violencia política, económica y social contra las mujeres relacionadas con el conflicto y postconflicto, incluyendo la violencia cibernética y la habilitada por internet</t>
  </si>
  <si>
    <t>1. Desarrollar estrategias que responden a las tácticas emergentes y continuadas de violencia contra las mujeres relacionadas con el conflicto y postconflicto incluyendo la violencia cibernética y la habilitada por internet.</t>
  </si>
  <si>
    <t>2. Coordinar con la Policía Nacional Civil y el Ministerio Público para el desarrollo de plataformas tecnológicas, herramientas y programas que fortalezcan la investigación, persecución penal, sanción y reparación transformadora de la violencia contra las mujeres relacionada con el conflicto y el postconflicto, las desapariciones, la violencia cibernética y la habilitada por internet.</t>
  </si>
  <si>
    <t>.3. Planificar estratégicamente mecanismos de asociación entre el Organismo Judicial, las otras instituciones estatales de la Mesa Interinstitucional sobre Mujeres, Paz y Seguridad, MIMPAZ, y las mujeres participantes de esta iniciativa para una respuesta informada a las tácticas emergentes y continuas de violencia contra las mujeres relacionada con el conflicto y el postconflicto incluyendo la violencia cibernética y la habilitada por internet.</t>
  </si>
  <si>
    <t>SIGEACI201</t>
  </si>
  <si>
    <t>SSCI_559</t>
  </si>
  <si>
    <t xml:space="preserve">Carta de Donación de Equipo y Mobiliario para la Comisión Presidencial Contra la Corrupción  entre la Secretaría General de la Presidencia de la República y la Agencia Internacional para Asuntos Antinarcóticos y Aplicación de la Ley INL  por sus siglas en inglés  del Gobierno de los Estados Unidos de América </t>
  </si>
  <si>
    <t>Secretaría General de la Presidencia de la República</t>
  </si>
  <si>
    <t>Establecer un fondo de apoyo para proporcionar a la Presidencia de la República de Guatemala, en el marco del Proyecto.</t>
  </si>
  <si>
    <t>Dotar de suministros.Dotar de equipo.</t>
  </si>
  <si>
    <t>SIGEACI202</t>
  </si>
  <si>
    <t>SSCI_564</t>
  </si>
  <si>
    <t xml:space="preserve">Carta de Donación de Equipo y Mobiliario para la Comisión Presidencial de Centro de Gobierno  entre la Secretaría General de la Presidencia de la República y la Agencia Internacional para Asuntos Antinarcóticos y Aplicación de la Ley INL  por sus siglas en inglés del Gobierno de los Estados Unidos de América </t>
  </si>
  <si>
    <t>Establecer un fondo de apoyo para proporcionar a la Presidencia de la República de Guatemala, específicamente a la Comisión Presidencial de Centro de Gobierno</t>
  </si>
  <si>
    <t>Dotar de equipo.Dotar de mobiliario.</t>
  </si>
  <si>
    <t>SIGEACI203</t>
  </si>
  <si>
    <t>SSCI_568</t>
  </si>
  <si>
    <t xml:space="preserve">Apoyo a la Comisión Presidencial de Gobierno Abierto y Electrónico en la elaboración de la Estrategia de Transformación Digital,  para apoyar el proceso de diseño y elaboración de una Agenda Digital orientada a mejorar los servicios digitales ciudadanos. </t>
  </si>
  <si>
    <t>COMISIÓN PRESIDENCIAL DE GOBIERNO ABIERTO Y ELECTRÓNICO</t>
  </si>
  <si>
    <t>Apoyar a la Comisión Presidencial de Gobierno Abierto y Electrónico a través de propuestas y asistencia para la elaboración de la estrategia de transformación digital</t>
  </si>
  <si>
    <t>1.Objetivo I: Diagnosticar la situación actual de los servicios electrónicos en las dependencias del Estado</t>
  </si>
  <si>
    <t>2.Objetivo II: Diseñar la estrategia para la transformación digital del Organismo Ejecutivo.</t>
  </si>
  <si>
    <t>SIGEACI204</t>
  </si>
  <si>
    <t>SSCI_586</t>
  </si>
  <si>
    <t xml:space="preserve">Donación en especie para el fortalecimiento en equipo para la Atención a la Niñez y Adolescencia Migrante No Acompañada en Contexto Migratorio y su prevención en la Victimización por Tráfico y Trata </t>
  </si>
  <si>
    <t>Procuraduría General de la Nación</t>
  </si>
  <si>
    <t>B - Chile</t>
  </si>
  <si>
    <t>AGCID</t>
  </si>
  <si>
    <t>Incrementar la capacidad operativa de los equipos de respuesta de Procuraduría General de la Nación para la Atención a la Niñez y Adolescencia Migrante No Acompañada en Contexto Migratorio y su prevención en la Victimización por Tráfico y Trata.</t>
  </si>
  <si>
    <t>- Contar con el equipo tecnológico adecuado para que el recurso humano de la Procuraduría General de la Nación brinde atención a la Niñez y Adolescencia Migrante No Acompañada en Contexto Migratorio y su prevención en la Victimización por Tráfico y Trata.- Proveer de herramientas tecnológicas al recurso humano de la Procuraduría General de la Nación que le permitan realizar acciones de seguimiento que prevengan la reincidencia en la migración irregular a Nivel Nacional y la victimización de la niñez y adolescencia por tráfico y trata.</t>
  </si>
  <si>
    <t>SIGEACI205</t>
  </si>
  <si>
    <t>SSCI_552</t>
  </si>
  <si>
    <t>CONSOLIDACIÓN DEL SISTEMA GUATEMALTECO DE ÁREAS PROTEGIDAS  LIFE WEB II</t>
  </si>
  <si>
    <t>ACATENANGO</t>
  </si>
  <si>
    <t>15. Vida de ecosistemas terrestres</t>
  </si>
  <si>
    <t>Establecer una red de áreas protegidas que conservan la diversidad biológica y los recursos naturales vinculados a ella en la Cadena Volcánica del Altiplano Central y Occidental.</t>
  </si>
  <si>
    <t>SIGEACI206</t>
  </si>
  <si>
    <t>SSCI_511</t>
  </si>
  <si>
    <t xml:space="preserve">Programa Fomento de la Seguridad Ciudadana Integral y Transformación de Conflictos Sociales FOSIT III </t>
  </si>
  <si>
    <t>La difusión e implementación de los enfoques intersectoriales probados de prevención de la violencia, fomento del diálogo, transformación de conflictos y transparencia, en los departamentos seleccionados y a nivel nacional, han mejorado.</t>
  </si>
  <si>
    <t>Aportar en la creación de las condiciones para la utilización de los enfoques y medidas desarrollados y probados en la prevención de la violencia, el fomento del diálogo, la transformación de conflictos y la transparencia;</t>
  </si>
  <si>
    <t>Contribuir al fortalecimiento de los mecanismos de financiamiento para la implementación de las políticas municipales de prevención de la violencia;</t>
  </si>
  <si>
    <t>Brindar asistenca técnica en la formulación e implementación de las estrategias departamentales para la atención de los conflictos ambientales y sociales, con el involucramiento de actores de la sociedad civi;</t>
  </si>
  <si>
    <t>SIGEACI207</t>
  </si>
  <si>
    <t>SSCI_582</t>
  </si>
  <si>
    <t xml:space="preserve">Carta de Donación entre el Ministerio de Gobernación de la República de Guatemala y la Agencia Internacional para Asuntos Antinarcóticos y Aplicación de la Ley INL  por sus siglas en inglés  del Gobierno de los Estados  Estados Unidos de América  que ampara la donación de  un Muro Perimetral para la Subdirección General de Análisis de Información Antinarcótica de la Policía Nacional Civil </t>
  </si>
  <si>
    <t>Mejorar el sistema de seguridad del Complejo de Precursores, ubicado en la finca Estanzuela  y Navajas, del municipio de San José del Golfo, departamento de Guatemala.</t>
  </si>
  <si>
    <t>Contener mediante una barrera artificial las amenazas y vulnerabilidades de tipo natural que puedan afectar al personal y las instalaciones del complejo.</t>
  </si>
  <si>
    <t>Contener mediante la barrera artificial las amenazas y vulnerabilidades de tipo antrópico que puedan afectar al personal y las instalaciones del complejo.</t>
  </si>
  <si>
    <t>Implementar el sistema de seguridad que permita garantizar que en todo momento el personal que labora dentro del complejo de precursores, servidores públicos e instalaciones del complejo cumplan con la labor de incautación y destrucción de precursores químicos de uso ilícito.</t>
  </si>
  <si>
    <t>SIGEACI208</t>
  </si>
  <si>
    <t>SSCI_540</t>
  </si>
  <si>
    <t xml:space="preserve">Gestión Ambiental Integral de la Cuenca del Río Motagua </t>
  </si>
  <si>
    <t>PACHALUM</t>
  </si>
  <si>
    <t>Mejorar la gestión integrada de la Cuenca del río Motagua y reducir las fuentes terrestres de contaminación y emisiones de contaminantes orgánicos persistentes producidos no intencionalmente (COPs no intencionales) para mitigar los impactos en los ecosistemas marinos costeros y los medios de subsistencia de la población local</t>
  </si>
  <si>
    <t>SIGEACI209</t>
  </si>
  <si>
    <t>SSCI_600</t>
  </si>
  <si>
    <t>Fortalecimiento de la Dirección de Preinversión para atender la demanda de asesoría en formulación de proyectos de reconstrucción de infraestructura vial  dañada por los fenómenos tropicales Eta e Iota</t>
  </si>
  <si>
    <t>Fortalecer la capacidad institucional de SEGEPLAN para atender la emergente demanda de asesoría en los procesos de formulación de perfiles de proyectos de reconstrucción de infraestructura vial, dañada por los recientes fenómenos tropicales Eta e Iota.</t>
  </si>
  <si>
    <t>. Agilizar el proceso de elaboración de perfiles de proyectos identificados a partir de la evaluación de daños y pérdidas, para la reconstrucción de la infraestructura vial afectada por los fenómenos tropicales Eta e Iota. 2. Garantizar la calidad y cumplimiento de las normas SNIP en los perfiles de proyectos formulados para la reconstrucción de infraestructura vial afectada por los fenómenos tropicales Eta e Iota.</t>
  </si>
  <si>
    <t>SIGEACI210</t>
  </si>
  <si>
    <t>SSCI_578</t>
  </si>
  <si>
    <t xml:space="preserve"> Fortalecimiento de mecanismos de atención y protección a personasmigrantes en retorno  víctimas de trata de personas y personas objetode tráfico ilícito de migrantes en los países del triángulo del norte deCentroamérica  Fase II  </t>
  </si>
  <si>
    <t>Relaciones Exteriores</t>
  </si>
  <si>
    <t>Velar por la protección incluyendo la salud de las personas migrantes, a
víctimas de la trata de personas, personas objeto del tráfico ilícito de
migrantes y a niños, niñas y adolescentes, una atención integral y
restitución de sus derechos humanos frente a la crisis sanitaria que se
está atravesando a nivel mundial..</t>
  </si>
  <si>
    <t>Brindar atención, recepción y repatriación de personas que han sido
víctimas del delito de la trata de personas, personas objeto del tráfico
ilícito de migrantes y de niñas, niños y adolescentes acompañados y no
acompañados, es necesario darles a las personas migrantes todos los
insumos sanitarios necesarios para evitar la propagación del virus.</t>
  </si>
  <si>
    <t>Realizar los protocolos sanitarios adecuados con cada uno de los
connacionales migrantes que visitan los Consulados Generales de
Guatemala en el exterior</t>
  </si>
  <si>
    <t>SIGEACI211</t>
  </si>
  <si>
    <t>SSCI_555</t>
  </si>
  <si>
    <t xml:space="preserve">Donación de un 1  Bote de patrullaje Boston Whaler de 37 pies con remolque  por parte del Gobierno de Estados Unidos de América a través de la Oficina de Cooperación en Seguridad OSC  de los Estados Unidos de América en Guatemala  para uso del Comando de Fuerza Especial Naval de la Marina de la Defensa Nacional </t>
  </si>
  <si>
    <t>Potenciar las Capacidades del Estado de Guatemala a través de las Marina de la Defensa Nacional, para velar por el cumplimiento de las leyes nacionales e internacionales y el respeto a los derechos de la República sobre sus espacios acuáticos, soberanos y jurisdiccionales. Así como, la protección de los recursos naturales y vivos del lecho y subsuelo marítimo.</t>
  </si>
  <si>
    <t>Coadyuvar a los esfuerzos del Estado, para hacer cumplir las Leyes Nacionales e Internacionales y el respeto a los derechos de la República de Guatemala sobre sus espacios acuáticos, soberanos y jurisdiccionales, la protección de los recursos naturales y vivos del lecho  y subsuelo marítimo y potenciar las capacidades de la Marina de la Defensa Nacional.</t>
  </si>
  <si>
    <t>SIGEACI212</t>
  </si>
  <si>
    <t>SSCI_562</t>
  </si>
  <si>
    <t xml:space="preserve">Donación de una 1  Ambulancia Ford CTV usada y una 1  camilla  por parte del Gobierno de los Estados Unidos de América a través de la Oficina de Cooperación en Seguridad OSC  de los Estados Unidos de América en Guatemala  para uso del Centro Médico Militar Hospital Militar   del Ministerio de la Defensa Nacional </t>
  </si>
  <si>
    <t>Fortalecer los servicios de salud del personal del Ministerio de la Defensa Nacional con el fin de mejorar su calidad de vida.</t>
  </si>
  <si>
    <t xml:space="preserve">Coadyuvar a los esfuerzos del Estado, de proteger el derecho a la salud de sus ciudadanos. Brindar traslados confiables manteniendo los estándares en el cuidado de la salud del personal. Potenciar las capacidades del parque de ambulancias del Ministerio de la Defensa Nacional. </t>
  </si>
  <si>
    <t>SIGEACI213</t>
  </si>
  <si>
    <t>SSCI_554</t>
  </si>
  <si>
    <t xml:space="preserve">Donación de una 1  embarcación Metal Shark  modelo Relentless de 33 pies de eslora  por parte del Gobierno de los Estados Unidos de América a través de la Oficina de Cooperación en Seguridad OSC  de los Estados Unidos de América en Guatemala  para uso del Comando de Fuerza Especial Naval  de la Marina de la Defensa Nacional </t>
  </si>
  <si>
    <t>Potenciar las Capacidades del Estado de Guatemala a través de la Marina de la Defensa Nacional, para velar por el cumplimiento de las leyes nacionales e internacionales y el respeto a los derechos de la República sobre sus espacios acuáticos, soberanos y jurisdiccionales. Así como la protección de los recursos naturales y vivos del lecho y subsuelo marítimo.</t>
  </si>
  <si>
    <t>SIGEACI214</t>
  </si>
  <si>
    <t>SSCI_525</t>
  </si>
  <si>
    <t>Apoyo a la estrategia REDD  para consolidar el abordaje de agentes de deforestación</t>
  </si>
  <si>
    <t>Apoyar al Gobierno de Guatemala en la elaboración de propuestas que permitan acceder a financiamiento climático para la implementación de actividades que aborden los factors claves de la deforestación.</t>
  </si>
  <si>
    <t>SIGEACI215</t>
  </si>
  <si>
    <t>SSCI_560</t>
  </si>
  <si>
    <t>Carta de Donación de Equipamiento para fortalecer las actividades de reducción de la demanda de drogas en Guatemala entre la Secretaria Ejecutiva de la Comisión Contra las Adicciones y el Tráfico Ilícito de Drogas de la República de Guatemala y la Agencia Internacional para Asuntos Antinarcóticos y Aplicación de la Ley INL por sus siglas en Inglés  del Gobierno de los Estados Unidos de América</t>
  </si>
  <si>
    <t>Secretaría Ejecutiva Comisión Contra las Adicciones y el Tráfico Ilícito de Drogas (SECATID)</t>
  </si>
  <si>
    <t>Implementar acciones orientadas a la reducción de la demanda y oferta de drogas con enfoque de Salud Pública y Derechos Humanos, dirigidas a niñas, niños, adolescentes y adultos, durante el periodo 2019-2030.</t>
  </si>
  <si>
    <t>Diseñar mecanismos anuales de colaboración, cooperación y coordinación interinstitucionales en el tema de las drogas y las adicciones, que permitan la implementación de estrategias y planes nacionales en la materia en los diferentes niveles de gestión, ámbito y territorios con un enfoque integral, inclusivo y de Derecho Humanos.Desarrollar anualmente acciones de prevención, tratamiento, rehabilitación y re-inserción encaminadas a lograr calidad de vida en el ámbito escolar, familiar, laboral y comunitario, con un enfoque integral y de Salud Pública, con participación multidisciplimaria y miltisectorial, basadas en la evidencia científica</t>
  </si>
  <si>
    <t>SIGEACI216</t>
  </si>
  <si>
    <t>UN ENFOQUE DE MÚLTIPLES PARTES INTERESADAS PARA APOYAR LA IMPLEMENTACIÓN DE ESTRATEGIAS NACIONALES PARA LOGRAR LA ELIMINACIÓN DE LA MALARIA EN GUATEMALA PARA EL 2022.</t>
  </si>
  <si>
    <t>Eliminar la transmisión de la malaria autóctona por Plasmodium vivax para el 2022 y continuar eliminando su transmisión por Plasmodium falciparum.</t>
  </si>
  <si>
    <t>Objetivo I: Contribuir a la implementación de intervenciones y actividades planificadas relacionadas con la gestión integrada de vectores basada en la estratificación del riesgo de transmisión de la malaria, que se complementará y extenderá a las áreas locales, tal como se establece en la estrategia operativa de prueba, tratamiento, investigación y respuesta.</t>
  </si>
  <si>
    <t>Objetivo II: Cooperar en la implementación de la estrategia y las intervenciones y actividades prioritarias para mejorar y optimizar la detección y el manejo de casos, con especial énfasis en detección pasiva y activa de casos, diagnóstico parasitológico y tratamiento adecuado según la estrategia operativa de prueba, tratamiento, investigación y respuesta</t>
  </si>
  <si>
    <t>Objetivo III: Contribuir a la implementación del sistema de vigilancia para eliminar la malaria a nivel nacional, departamental y local a través de la capacitación del personal, permitiéndole realizar búsqueda activas y pasivas de casos e investigar casos y ubicaciones de brote.</t>
  </si>
  <si>
    <t>SIGEACI217</t>
  </si>
  <si>
    <t>Apoyo al desarrollo del turismo sostenible a través de la normalización y la reactivación de la actividad turística durante y post pandemia del Covid-19</t>
  </si>
  <si>
    <t>Desarrollar actividades de apoyo y fortalecimiento en el sector turismo de Guatemala, con estándares de calidad y sostenibilidad reconocidos a nivel nacional e internacional, así como la aplicación de buenas prácticas sanitarias que prioricen la salud y seguridad en los servicios que ofrecen los prestadores de servicios turísticos.</t>
  </si>
  <si>
    <t>SIGEACI218</t>
  </si>
  <si>
    <t>SSCI_595</t>
  </si>
  <si>
    <t xml:space="preserve"> Prevención y control de la epidemia del Covid 19 en los Niños  Niñas y Adolescentes NNA  migrantes no acompañados  bajo la protección de la Secretaría de Bienestar Social </t>
  </si>
  <si>
    <t>Salud y Asistencia Social - Educación</t>
  </si>
  <si>
    <t>Prevenir la exposición y contribuir en la disminución de la propagación del Covid-19 en los albergues Casas Nuestras raíces, sede Quetzaltenango y sede Guatemala a través de brindar equipo de Tecnología de la información y comunicación (TIC) y alimentos saludables que favorezcan una adecuada alimentación y estado nutricional en los NNA migrantes no acompañado</t>
  </si>
  <si>
    <t>Prevenir y reducir la transmisión entre empleados y NNA migrantes no acompañados. c.Mantener medidas sanitarias en las actividades que se realizan para los NNA migrantes. d. Propiciar un entorno de trabajo saludable.e.Fortalecer las tecnologías de información y la comunicación (TIC) en apoyo al control de la epidemia f.Dotar de un Kits de alimentos saludables que fortalezca el sistema inmunológico en los NNA migrantes no acompañados.</t>
  </si>
  <si>
    <t>SIGEACI219</t>
  </si>
  <si>
    <t>SSCI_583</t>
  </si>
  <si>
    <t>Mejoramiento en la recepción y atención a unidades familiares migrantes retornadas de México y Estados Unidos vía aérea y terrestre</t>
  </si>
  <si>
    <t>Garantizar la atención y recepción de las unidades Familiares. Migrantes retornadas vía aérea y terrestre según las  recomendaciones de la Organización Mundial de la Salud y el Ministerio de Salud Pública y Asistencia Social de la República de Guatemala.</t>
  </si>
  <si>
    <t>SIGEACI220</t>
  </si>
  <si>
    <t>SSCI_592</t>
  </si>
  <si>
    <t>Donación de Construcción de una (1) Torre de Entrenamiento, por parte del Gobierno de los Estados Unidos de América a través de la Oficina de Cooperación en Seguridad -OSC- de los Estados Unidos de América en Guatemala, para uso del Batallón Humanitario de Rescate (Unidad Humanitaria de Búsqueda y Rescate), del Ministerio de la Defensa Nacional.</t>
  </si>
  <si>
    <t>Fortalecer el entrenamiento y la capacitación del personal que integra el Batallón Humanitario de Rescate (Unidad Humanitaria de Búsqueda y Rescate) del Ministerio de la Defensa Nacional, con el fin de incrementar su capacidad de respuesta hacia la población ante situaciones de emergencia o desastre.</t>
  </si>
  <si>
    <t>onstruir una (1) Torre de Entrenamiento en el interior de las instalaciones de la Primera Brigada de Infantería “Mariscal Zavala, para entrenamiento del Batallón Humanitario de Rescate.</t>
  </si>
  <si>
    <t xml:space="preserve">Potenciar las capacidades de apoyo en casos de desastres naturales o antropogénicos del personal que integra el Batallón Humanitario de Rescate (Unidad Humanitaria de Búsqueda y Rescate) del Ministerio de la Defensa Nacional. </t>
  </si>
  <si>
    <t xml:space="preserve">Brindar respuesta inmediata a la población que sea afectada en diferentes emergencias, calamidades y desastres naturales que puedan azotar el territorio nacional. </t>
  </si>
  <si>
    <t>SIGEACI221</t>
  </si>
  <si>
    <t>SSCI_599</t>
  </si>
  <si>
    <t xml:space="preserve">Carta de Donación de Equipamiento de Puestos Móviles para Controles Aduaneros de la Superintendencia de Administración Tributaria SAT  </t>
  </si>
  <si>
    <t>Objetivo estratégico número 3 del Plan Estratégico Institucional PEI 2018-2023 de la SAT: Incrementar la eficiencia del servicio aduanero</t>
  </si>
  <si>
    <t>Implementar cuatro (4) Puestos Móviles para Controles Aduaneros.</t>
  </si>
  <si>
    <t xml:space="preserve">Realizar 300 acciones interinstitucionales contra el contrabando y la defraudación adunera durante el año 2021.  </t>
  </si>
  <si>
    <t>Registro y analizar la información de los operativos realizados.</t>
  </si>
  <si>
    <t>SIGEACI222</t>
  </si>
  <si>
    <t>Fortaleciendo la arquitectura Financiera para la financiación de la Gran Cruzada Nacional por la Nutrición de Guatemala</t>
  </si>
  <si>
    <t>UNICEF Y PNUD</t>
  </si>
  <si>
    <t>Apoyar la mejora de las finanzas públicas de Guatemala con base en la propuesta del bloque de Evaluación y Diagnóstico que integra los Marcos Nacionales de Financiación Integrados (INFFs, por sus siglas en inglés), para favorecer la sostenibilidad en el mediano plazo de la estrategia nacional de combate a la desnutrición crónica, denominada «Gran Cruzada Nacional por la Nutrición» (GCNN), que fue anunciada por el Gobierno de Guatemala a inicios de 2020. Esta estrategia propone cinco líneas de acción basadas en evidencia científica y tiene como población objetivo:(i) niñez menor de cinco años, (ii) niñas y mujeres; y, (iii) población rural e indígena en pobreza y pobreza extrem</t>
  </si>
  <si>
    <t>Determinar el costo de la GCNN, incluyendo todos los programas, subprogramas, actividades e intervenciones que la integran, a través de trabajo conjunto con los ministerios de línea y gobiernos locales de municipios priorizados por la GCNN</t>
  </si>
  <si>
    <t>Identificar la brecha de financiamiento de la GCNN en línea con el período del Plan Estratégico de Seguridad Alimentaria y Nutricional (PESAN) 2021 - 2025</t>
  </si>
  <si>
    <t>Elaborar recomendaciones con base en el ejercicio de costeo que permitan identificar escenarios para la movilización de recursos financieros públicos y privados, así como el establecimiento de alianzas.</t>
  </si>
  <si>
    <t>SIGEACI223</t>
  </si>
  <si>
    <t>Proyecto de Fortalecimiento a la MIPYME a través del establecimiento de Incubación de Emprendimientos en Guatemala</t>
  </si>
  <si>
    <t>Fortalecer la capacidad de apoyo a la incubación y el emprendimiento, integrando recursos privados, académicos y de gobierno</t>
  </si>
  <si>
    <t>Implementar un mecanismo de asesoramiento para empresas MIPYME y emprendedores sobre la aplicación de la innovación</t>
  </si>
  <si>
    <t>Disponer recursos privados, académicos y de gobierno para apoyar al desarrollo de nuevos productos y egocios, por medio de la innovación</t>
  </si>
  <si>
    <t>SIGEACI224</t>
  </si>
  <si>
    <t>SSCI_594</t>
  </si>
  <si>
    <t>Integrando el manejo local del paisaje en los ecosistemas priorizados de la Costa Sur de Guatemala  para la mitigación y adaptación a los Efectos del Cambio Climático</t>
  </si>
  <si>
    <t>IZTAPA</t>
  </si>
  <si>
    <t>Fortalecer la capacidad de adaptación a los efectos del cambio climático, a través de la restauración, conservación, aumento de la capacidad de almacenamiento de carbono y disponibilidad de servicios ambientales en 8 municipios de la Costa Sur de Guatemala.</t>
  </si>
  <si>
    <t>1.Acciones, practicas e inversiones en conservación y restauración del paisaje implementados en 3,000 hectáreas de los ecosistemas forestales estratégicos priorizados</t>
  </si>
  <si>
    <t>2.Áreas de bosque o cobertura forestal cuentan con acciones de monitoreo, control y vigilancia para la protección de la biodiversidad en al menos 3,000 hectáreas en los ecosistemas forestales estratégicos priorizados.</t>
  </si>
  <si>
    <t>3.Mejora de la provisión de servicios ecosistémicos (carbono y agua) a través de mecanismos de PSA (mecanismo de compensación por servicios ecosistémicos y ambientales asociados a los bosques) (PSA)</t>
  </si>
  <si>
    <t>SIGEACI225</t>
  </si>
  <si>
    <t>SSCI_608</t>
  </si>
  <si>
    <t>Carta para la Implementación del Proyecto Número Uno entre la Oficina Internacional para Asuntos Antinarcóticos y Aplicación de la Ley y la Comisión Presidencial Contra la Corrupción por conducto de la Secretaría General de la Presidencia de la República</t>
  </si>
  <si>
    <t>Fortalecer las capacidades institucionales de la Comisión Presidencial Contra la Corrupción para responder con efectividad a la gestión de compromisos en la prevención y la lucha contra la corrupción.</t>
  </si>
  <si>
    <t>Establecer las actividades específicas, metas, objetivos y requerimientos de recursos derivados del proyecto.Proveer recursos en especie a la Comisión Presidencial Contra la Corrupción, como parte del Proyecto</t>
  </si>
  <si>
    <t>SIGEACI226</t>
  </si>
  <si>
    <t>SSCI_492</t>
  </si>
  <si>
    <t>PROGRAMA NACIONAL DE ESCUELAS TALLER DE GUATEMALA</t>
  </si>
  <si>
    <t>Propiciar la empleabilidad de los Jóvenes hombres y mujeres de 16 a 29 años, en situación de vulnerabilidad, a través de la formación laboral y certificación en oficios y a través de actividades vinculadas al desarrollo de los municipios, como herramienta generadora de desarrollo social económico y cultural</t>
  </si>
  <si>
    <t>Fortalecier el Programa Nacional de Escuelas Taller y Talleres de Empleo del Ministerio de Trabajo y Previsión Social de Guatemala para implementar una Red Nacional de Centros de Formación para el Empleo</t>
  </si>
  <si>
    <t>SIGEACI227</t>
  </si>
  <si>
    <t xml:space="preserve">Estandarización de Procesos de Recolección de Información en las Dependencias del a Dirección </t>
  </si>
  <si>
    <t>M - Organización Internacional para las Migraciones (OIM)</t>
  </si>
  <si>
    <t>OIM</t>
  </si>
  <si>
    <t>Completar Información objetivos</t>
  </si>
  <si>
    <t>SIGEACI228</t>
  </si>
  <si>
    <t>SSCI_579</t>
  </si>
  <si>
    <t>DigiGob</t>
  </si>
  <si>
    <t>Apoyar a la Comisión de Gobierno Abierto y Electrónico en la implementación del Mercado Digital para Soluciones de Gobierno Electrónico a través de la herramienta DigiGob; como una estrategia de transformación digital para el gobierno de Guatemala.</t>
  </si>
  <si>
    <t>1.Diseñar e implementar un ambiente de producción con el aprovechamiento de la herramienta DigiGob en las dependencias del Organismo Ejecutivo</t>
  </si>
  <si>
    <t>SIGEACI229</t>
  </si>
  <si>
    <t>SSCI_620</t>
  </si>
  <si>
    <t>Donación de 200 sillas de ruedas otorgadas por el Gobierno de la República de China (Taiwán)</t>
  </si>
  <si>
    <t>Crear oportunidades de integración y participación en la sociedad Guatemalteca para las personas con discapacidad, mediante la dotación de sillas de ruedas A niñas y niños y adultos con capacidades especiales o discapacidad que viven en situación de pobreza y pobreza extrema</t>
  </si>
  <si>
    <t>SIGEACI230</t>
  </si>
  <si>
    <t>SSCI_515</t>
  </si>
  <si>
    <t xml:space="preserve">Donación de Dos 2  Dispositivos Electrónicos Portátiles Analizadores de Drogas TruNarc  por parte de la Oficina de Naciones Unidas contra la Droga  y el Delito para Centroamérica y el Caribe UNODC ROPAN </t>
  </si>
  <si>
    <t>M - Oficina de las Naciones Unidas contra la Droga y el Delito (UNDOC)</t>
  </si>
  <si>
    <t>UNODC-ROPAN</t>
  </si>
  <si>
    <t>Contribuir al cumplimiento de los objetivos institucionales en el combate al narcotráfico en todas sus formas y actividades conexas, el mantenimiento del orden público, la seguridad de las personas y sus bienes.</t>
  </si>
  <si>
    <t>Contar con personal debidamente capacitado y actualizado en el uso de los equipos donados.  Contar con personal altamente capacitado para el análisis e identificación de sustancias químicas simultáneamente en los diferentes laboratorios clandestinos, puestos fronterizos, puertos y aeropuertos.</t>
  </si>
  <si>
    <t>SIGEACI231</t>
  </si>
  <si>
    <t>SSCI_571</t>
  </si>
  <si>
    <t xml:space="preserve">Donación de un Contenedor para Fortalecer a la Dirección General de la Policía Nacional Civil del Ministerio de Gobernación de la República de Guatemala  en su Delegación del Aeropuerto Internacional La Aurora  de la Dirección General de Aeronáutica Civil   Ciudad de Guatemala </t>
  </si>
  <si>
    <t>SIGEACI232</t>
  </si>
  <si>
    <t>Fortalecimiento de los procesos nacionales de planificación para la adaptación al cambio climático en Guatemala</t>
  </si>
  <si>
    <t>M - UNOPS</t>
  </si>
  <si>
    <t>Alianza para los Bosques</t>
  </si>
  <si>
    <t>Fortalecer la capacidad institucional del GdeG para evaluar la información sobre vulnerabilidad del cc y llevar a cabo una planificación de adaptación participativa a nivel nacional y departamental.</t>
  </si>
  <si>
    <t>Realizar los procesos inclusivos para el intercambio de información, la comunicación y la gestión del conocimiento sobre el cambio climático-cc</t>
  </si>
  <si>
    <t xml:space="preserve">Aumentar la capacidad de los sectores público y privado para solicitar financiación relacionada con el clima e invertir en la planificación y ejecución de la adaptación. </t>
  </si>
  <si>
    <t xml:space="preserve">Grdtionsr  el proyecto </t>
  </si>
  <si>
    <t>SIGEACI233</t>
  </si>
  <si>
    <t>SSCI_619</t>
  </si>
  <si>
    <t>CARTA DE COOPERACIÓN ENTRE EL MINISTERIO DE SALUD PÚBLICA Y ASISTENCIA SOCIAL DE LA REPÚBLICA DE GUATEMALA Y LA EMBAJADA DE LA REPÚBLICA DE CHINA TAIWÁN  EN LA REPÚBLICA DE GUATEMALA PARA LA EJECUCIÓN CONJUNTA DEL PROYECTO DE CONSTRUCCIÓN DEL HOSPITAL NACIONAL DE CHIMALTENANGO</t>
  </si>
  <si>
    <t>EL TEJAR</t>
  </si>
  <si>
    <t>SIGEACI234</t>
  </si>
  <si>
    <t>Programa de apoyo al sistema de atención primaria en salud (APS) para la reducción de la desnutrición crónica en Guatmeala"</t>
  </si>
  <si>
    <t>M - Organización Panamericana de la Salud (OPS)</t>
  </si>
  <si>
    <t>Programa de Apoyo al Sistema de Atención Primaria en Salud -APS- para la reducción de la desnutrición crónica en Guatemala</t>
  </si>
  <si>
    <t>SIGEACI235</t>
  </si>
  <si>
    <t>SSCI_646</t>
  </si>
  <si>
    <t>FORTALECIMIENTO AL CENTRO DE MONITOREO DE CAMARAS DE LA MUNICIPALIDAD DE CIUDAD VIEJA</t>
  </si>
  <si>
    <t>Municipalidad de Ciudad Vieja</t>
  </si>
  <si>
    <t>CIUDAD VIEJA</t>
  </si>
  <si>
    <t>Fortalecer el centro de monitoreo de camaras de la Municipalidad de Ciudad Vieja Sacatepequez para que se pueda reducir la ocurrencia de hechos delincuenciales y de transito que actualmente acosan a los vecinos de dicha municipalidad</t>
  </si>
  <si>
    <t>IMPLIMENTAR UN SISTEMA DE IDENTIFICACION DE PLACAS DE
CIRCULACION, ATRAVEZ D ELAS IMAGENES DE VIDEO DE LAS
CAMARAS, PARA INDIVIDUALIZAR EFECTIVAMENTE A LOS
INFRANTORES Y FORTALECER LA PRUEBA QUE SE APORTA A LOS
ORGANOS JURIDICCIONALES</t>
  </si>
  <si>
    <t>AUMENTAR LAS ESTACIONES DE
TRABAJO PARA INCORPORAR MAS OPERADORES Y
SUPERVISORES AL CENTRO DE MONITORIO DE CAMARAS DE LA
MUNICIPALIDAD DE CIUDAD VIEJA SACATEPEQUEZ</t>
  </si>
  <si>
    <t xml:space="preserve"> AUMENTAR
LA CANTIDAD DE PANTALLAS DE MONITOREO PARA MEJORAR LA
CAPACIDAD DEL CENTRO DE VIGILAR LAS CÁMARAS CON LAS QUE
CUENTA</t>
  </si>
  <si>
    <t>SIGEACI236</t>
  </si>
  <si>
    <t>SSCI_629</t>
  </si>
  <si>
    <t xml:space="preserve">Asistencia de emergencia para rehabilitar los sistemas productivos de familias afectadas por los huracanes ETA e IOTA en la región del Polochic del Departamento Alta Verapaz </t>
  </si>
  <si>
    <t>PANZOS</t>
  </si>
  <si>
    <t>Apoyar al Gobierno de Guatemala en la recuperación de la población afectada por los huracanes ETA y IOTA de la región del Polochic del departamento de Alta Verapaz</t>
  </si>
  <si>
    <t>SIGEACI237</t>
  </si>
  <si>
    <t>SSCI_631</t>
  </si>
  <si>
    <t xml:space="preserve">Fortalecimiento del INAB para la reactivación de las MiPYMES agroforestales afectadas por el impacto del COVID 19 </t>
  </si>
  <si>
    <t>Apoyar al Gobierno de Guatemala en la adopción de mecanismos que sirven de apoyo a pymes y productores forestales para acceder a programas de asistencia técnica y financiera, disponibles en la política pública, dinamizando economías rurales afectadas por COVID 19, basadas en el uso y transformación sostenible y legal de productos agro forestales</t>
  </si>
  <si>
    <t>Fortalecer las capacidades técnicas y operativas del INAB, para mejorar el acceso de Pymes (Agro) Forestales a programas de créditos blandos gubernamentales, bancos, cooperativas de ahorro y crédito y financieras y programas de asistencia técnica mejorando su vinculación mercados locales y regionalesFortalecer las TIC`s y la transferencia tecnológica del INAB para mejorar el desarrollo de negocios y mercados en línea, basados en agregación de valor y diversificación de productos agroforestales, así como los procesos automatizados para la emisión de los certificados de los proyectos de incentivos forestales validado y fortalecido.</t>
  </si>
  <si>
    <t>SIGEACI238</t>
  </si>
  <si>
    <t>SSCI_640</t>
  </si>
  <si>
    <t>Asistencia Técnica para la elaboración de un Protocolo para la prevención y atención de casos de acoso sexual en el ámbito laboral del Ministerio de Finanzas Públicas.</t>
  </si>
  <si>
    <t>5. Igualdad de genero</t>
  </si>
  <si>
    <t>Contribuir al fortalecimiento Institucional del Ministerio de Finanzas Públicas, en la elaboración de un Protocolo para la prevención y atención de casos de acoso sexual en el ámbito laboral, así como su ruta de atención-derivación de los casos detectados.</t>
  </si>
  <si>
    <t>1. Elaborar un diagnóstico relativo a la problemática del acoso sexual en el ámbito laboral del Ministerio de Finanzas Públicas</t>
  </si>
  <si>
    <t>2. Formular una propuesta de protocolo de prevención y atención de casos de acoso sexual en el ámbito laboral para el Ministerio de Finanzas Públicas, que incluye una ruta de atención-derivación, previa socialización y validación.</t>
  </si>
  <si>
    <t xml:space="preserve"> 3. Elaboración de una propuesta de Acuerdo Ministerial para la aprobación de la propuesta de protocolo de prevención y atención de casos de acoso sexual en el ámbito laboral en el Ministerio de Finanzas Públicas</t>
  </si>
  <si>
    <t>SIGEACI239</t>
  </si>
  <si>
    <t>SSCI_635</t>
  </si>
  <si>
    <t>Transformación digital para un mejor acceso a la justicia penal de las poblaciones en condiciones de vulnerabilidad en el Organismo Judicial de Guatemala</t>
  </si>
  <si>
    <t>Dotar al Organismo Judicial de herramientas que le permitan garantizar la prestación de servicios de justicia penal a la población guatemalteca de manera efectiva, en particular a pueblos indígenas.</t>
  </si>
  <si>
    <t>1. Incorporar medios tecnológicos seguros y disponibles en la realización de diligencias procesales para garantizar el funcionamiento continuo y permanente de juzgados de primera instancia a través de la interconexión con juzgados de paz.</t>
  </si>
  <si>
    <t>2. Facilitar herramientas, lineamientos y guías a los jueces para viabilizar las audiencias virtuales en los despachos judiciales.</t>
  </si>
  <si>
    <t>3. Fortalecer las capacidades técnicas de intérpretes y traductores de idiomas indígenas del Centro de Interpretación del Organismo Judicial de manera que los usuarios puedan acceder a servicios de justicia en su propio idioma.</t>
  </si>
  <si>
    <t>SIGEACI240</t>
  </si>
  <si>
    <t>SSCI_636</t>
  </si>
  <si>
    <t xml:space="preserve">Donación de una 1  máquina de micro percusión  modelo KM 64  marca Kwik Mark Inc  por parte de la Organización de los Estados Americanos  a través del Departamento de Seguridad Pública  al Gobierno de Guatemala  por medio del Ministerio de la Defensa Nacional  para uso de la Dirección General de Control de Armas y Municiones DIGECAM   departamento de Guatemala  </t>
  </si>
  <si>
    <t xml:space="preserve">M - Organización de Estados Americanos </t>
  </si>
  <si>
    <t>Departamento de Seguridad Pública</t>
  </si>
  <si>
    <t>SIGEACI241</t>
  </si>
  <si>
    <t>SSCI_664</t>
  </si>
  <si>
    <t xml:space="preserve">DONACION DE IMPRESORAS PARA PASAPORTES  POR LA EMBAJADA DE COREA  ACREDITADA EN GUATEMALA </t>
  </si>
  <si>
    <t>Instituto Guatemalteco de Migración</t>
  </si>
  <si>
    <t>Contar con equipo funcionando simultáneamente en actual centro de emisión de pasaportes atendiendo eficientemente la demanda de los guatemaltecos</t>
  </si>
  <si>
    <t>Aumentar el número de impresoras con las que cuenta el IGM. Reducir el tiempo de espera en la obtención del pasaporte.</t>
  </si>
  <si>
    <t>SIGEACI242</t>
  </si>
  <si>
    <t>SSCI_659</t>
  </si>
  <si>
    <t>Asistencia Técnica para la transición hacia una economía verde en Guatemala a través de políticas fiscales y económicas verdes</t>
  </si>
  <si>
    <t>Programa Conjunto con PNUMA, UNITAR, ONUDI y OIT</t>
  </si>
  <si>
    <t>Fomentar la prosperidad a largo plazo y el crecimiento económico de Guatemala, inspirando, informando y facilitando la orientación de las políticas fiscales y económicas de Guatemala hacia la sostenibilidad, generando ingresos y empleos, reduciendo la pobreza y la desigualdad y fortaleciendo las bases ecológicas de la economía.</t>
  </si>
  <si>
    <t xml:space="preserve">a. Reforzar e integrar las metas y objetivos de la economía verde inclusiva en la planificación económica, fiscal y de desarrollo nacional de acuerdo con los Objetivos de Desarrollo Sostenible mediante la colaboración con múltiples actores. </t>
  </si>
  <si>
    <t xml:space="preserve">b. Implementar reformas sectoriales y temáticas basadas en la evidencia de acuerdo con las prioridades nacionales de la economía verde inclusiva. </t>
  </si>
  <si>
    <t>c. Fortalecer las capacidades individuales, institucionales y de planificación para implementar las medidas de la economía verde inclusiva.</t>
  </si>
  <si>
    <t>SIGEACI243</t>
  </si>
  <si>
    <t>SSCI_585</t>
  </si>
  <si>
    <t xml:space="preserve">La transformación digital del gobierno como herramienta para enfrentar el contexto post COVID-19 </t>
  </si>
  <si>
    <t>Apoyar los esfuerzos de Guatemala para acelerar la transformación digital de la administración pública para enfrentar el contexto post COVID-19</t>
  </si>
  <si>
    <t>1.Apoyar a la GAE como encargada de la transformación digital del gobierno, en la ejecución de actividades y productos conducentes a identificar brechas que obstaculizan la implantación del gobierno digital;2.Fortalecer la gobernanza digital;3.Ampliar las capacidades de los equipos digitales;4.Digitalizar procesos críticos en el contexto post COVID19.</t>
  </si>
  <si>
    <t>SIGEACI244</t>
  </si>
  <si>
    <t>SSCI_673</t>
  </si>
  <si>
    <t xml:space="preserve">Proyecto de donación  Vacuna AstraZeneca fabricada por mAbxience Argentina  y envasada por Laboratorios Liomont México </t>
  </si>
  <si>
    <t>B - México</t>
  </si>
  <si>
    <t>Secretaría de Salud de los Estados Unidos Mexicanos</t>
  </si>
  <si>
    <t>SIGEACI245</t>
  </si>
  <si>
    <t>SSCI_602</t>
  </si>
  <si>
    <t>Programa Integral Para la Reinserción y Resocialización de Adolecentes en Conflicto con la Ley Penal con Sanciones no Privativas de Libertad  Departamento de Escuintla</t>
  </si>
  <si>
    <t>SIGEACI246</t>
  </si>
  <si>
    <t>SSCI_617</t>
  </si>
  <si>
    <t>Donación de 2 000 dos mil  toneladas métricas de arroz blanco otorgado por la República de China Taiwán  al Gobierno de la República de Guatemala 2021</t>
  </si>
  <si>
    <t>SIGEACI247</t>
  </si>
  <si>
    <t>Proyecto de asistencia técnica: “Fortalecimiento del funcionamiento del Sistema de Consejos de Desarrollo para el seguimiento de políticas públicas como instrumentos de gestión y desarrollo territorial”</t>
  </si>
  <si>
    <t>Fortalecer el rol de la Secretaría de Coordinación Ejecutiva de la Presidencia en su función de Dirección Ejecutiva del CONADUR, COREDUR y CODEDE, a fin de impulsar el funcionamiento del Sistema de Consejos de Desarrollo mediante instrumentos y herramientas de gestión que permitan organizar y coordinar de manera efectiva y eficiente las acciones interinstitucionales, multisectoriales y multinivel, en respuesta a las necesidades de los territorios, alineados a las prioridades y metas del país</t>
  </si>
  <si>
    <t>Fortalecer el funcionamiento del Sistema de Consejos de Desarrollo</t>
  </si>
  <si>
    <t>Contar con instrumentos y herramientas para la gestión del desarrollo integral, con enfoque territorial</t>
  </si>
  <si>
    <t>SIGEACI248</t>
  </si>
  <si>
    <t>SSCI_671</t>
  </si>
  <si>
    <t>Proyeto de Cooperación en especie no reembolsable-Vacuna Moderna Covid-19</t>
  </si>
  <si>
    <t>HHS</t>
  </si>
  <si>
    <t>SIGEACI249</t>
  </si>
  <si>
    <t>SSCI_672</t>
  </si>
  <si>
    <t>Programa Espacio Público, Equipamiento y Formación para el Empoderamiento y la Promoción de la Prevención de la Violencia de Género en la ciudad de Guatemala</t>
  </si>
  <si>
    <t>Contribuir a la prevención de la violencia contra mujeres a través de la recuperación de espacios públicos y promover su autonomía económica.</t>
  </si>
  <si>
    <t>Recuperar espacios públicos, estratégicos, inclusivos, seguros y sostenibles para la prevención de la violencia contra las mujeres y niñas.</t>
  </si>
  <si>
    <t>Fomentar el cambio de actitudes y comportamientos basados en la igualdad de género para la prevención de la violencia contra mujeres y niñas.</t>
  </si>
  <si>
    <t>Prevenir la violencia contra las mujeres a través del fomento de su autonomía económica.</t>
  </si>
  <si>
    <t>SIGEACI250</t>
  </si>
  <si>
    <t>SSCI_662</t>
  </si>
  <si>
    <t>Proyecto de Cooperación en Especie No Reembolsable  Vacuna Moderna COVID 19</t>
  </si>
  <si>
    <t>SIGEACI251</t>
  </si>
  <si>
    <t>SSCI_670</t>
  </si>
  <si>
    <t xml:space="preserve">Fortalecer la capacidad de la autoridad de la Administración Tributaria para identificar  prevenir y disuadir el incumplimiento tributario mediante la mejora de los instrumentos de controles de cumplimiento tributario </t>
  </si>
  <si>
    <t>Aumentar la recaudación de manera sostenida: Fortalecer la capacidad de la Superintendencia de Administración Tributaria para identificar, prevenir y disuadir el incumplimiento tributario</t>
  </si>
  <si>
    <t>Fortalecer los instrumentos y controles de cumplimiento tributario</t>
  </si>
  <si>
    <t>SIGEACI252</t>
  </si>
  <si>
    <t>SSCI_660</t>
  </si>
  <si>
    <t>Apoyo en la prevención al contagio del recurso humano y atención primaria de la Secretaría de Planificación y Programación de la Presidencia de Guatemala SEGEPLAN  en el marco de la Pandemia COVID 19</t>
  </si>
  <si>
    <t>M - Secretaría General Iberoamericana -SEGIB-</t>
  </si>
  <si>
    <t>Programa Iberoaméricano para el Fortalecimento de la Coperación Sur-Sur</t>
  </si>
  <si>
    <t>Minimizar el riesgo de contagio del recurso humano de la Secretaría de Planificación y Programación de la Presidencia -SEGEPLAN- mediante la dotación de insumos, equipo de protección y atención temprana de los casos positivos de COVID-19</t>
  </si>
  <si>
    <t>Dotar a la institución de insumos y equipo de protección personal para disminuir la probabilidad de contagios y para la atención temprana y oportuna a las personas que muestren síntomas leves por haber resultado contagiadas con el virus. 2. Capacitar a la Brigada de Atención de Emergencia en temas de primeros auxilios y protocolo de atención de personal durante la pandemia COVID-19</t>
  </si>
  <si>
    <t>SIGEACI253</t>
  </si>
  <si>
    <t>SSCI_695</t>
  </si>
  <si>
    <t>PROGRAMA FORTALECIMIENTO DE LAS CAPACIDADES INSTITUCIONALES DEL MINISTERIO DE GOBERNACIÓN A TRAVÉS DE LA DIRECCIÓN GENERAL DE LA POLICÍA NACIONAL CIVIL EN LAS ÁREAS FRONTERIZAS DE GUATEMALA CON EL SALVADOR  HONDURAS Y MÉXICO (IRON GATE)</t>
  </si>
  <si>
    <t>Fortalecer las capacidades institucionales del MINGOB a través de las Subdirecciones Generales de la PNC para mejorar la efectividad de la seguridad de las fronteras guatemaltecas.</t>
  </si>
  <si>
    <t>Incrementar la presencia estratégica de la PNC a través de DIPAFRONT, SGAIA, en los diferentes puestos fronterizos.</t>
  </si>
  <si>
    <t>Mejorar la movilidad de las unidades - DIPAFRONT, SGAIA, para el control efectivo de las fronteras y sus límites fronterizos</t>
  </si>
  <si>
    <t>Mejorar las condiciones, los procedimientos, y dotar del equipamiento necesario, en los puestos fronterizos para agilizar los ingresos y mejorar las inspecciones</t>
  </si>
  <si>
    <t>SIGEACI254</t>
  </si>
  <si>
    <t>SSCI_648</t>
  </si>
  <si>
    <t>CARTA DE DONACIÓN ENTRE EL MINISTERIO DE GOBERNACION DE LA REPÚBLICA DE GUATEMALA Y  LA AGENCIA INTERNACIONAL PARA ASUNTOS ANTINARCÓTICOS Y APLICACIÓN DE LA LEY (INL),  POR SUS SIGLAS EN INGLÉS  DEL GOBIERNO DE LOS ESTADOS UNIDOS DE AMÉRICA, DE EQUIPO, MOBILIARIO Y VEHÍCULOS PARA LA DIRECCIÓN GENERAL DE LA POLICÍA NACIONAL CIVIL.</t>
  </si>
  <si>
    <t>16. Justicia e Instituciones solidas</t>
  </si>
  <si>
    <t xml:space="preserve">Revitalizar el trabajo de la PNC, fortaleciendo su institucionalidad al ampliar su cobertura, dotándolo de herramientas que permitirán que la misma sea más efectiva, coadyuvando así al acceso de una justicia pronta y cumplida y a una verdadera paz social.  </t>
  </si>
  <si>
    <t>SIGEACI255</t>
  </si>
  <si>
    <t>SSCI_680</t>
  </si>
  <si>
    <t xml:space="preserve">Apoyo a la Respuesta del Gobierno para Mitigar el Impacto de la Pandemia COVID-19 en la Población Vulnerable </t>
  </si>
  <si>
    <t>El objetivo general de esta CT es el apoyar con niveles mínimos de ingreso a personas que viven en situación de vulnerabilidad, pobreza o pobreza extrema por medio del fortalecimiento de la capacidad del MIDES, para la gestión de los programas de protección social en el país.</t>
  </si>
  <si>
    <t>Apoyar el fortalecimiento de la plataforma tecnológica desarrollada por el MIDES para la identificación, registro, seguimiento y control de beneficiarios de programas de protección social</t>
  </si>
  <si>
    <t>Apoyar la realización de una evaluación para analizar el impacto en los beneficiarios de los programas sociales que ejecuta MIDES</t>
  </si>
  <si>
    <t>SIGEACI256</t>
  </si>
  <si>
    <t>SSCI_665</t>
  </si>
  <si>
    <t>Respuesta Trinacional para una Movilidad Humana Digna, Pacífica e Inclusiva en el Norte de Centro América</t>
  </si>
  <si>
    <t>ESQUIPULAS</t>
  </si>
  <si>
    <t>Fortalecer las capacidades de los gobiernos y de la sociedad civil en Guatemala, El Salvador, y Honduras para mejorar el abordaje de los retos para la paz presentes en el fenómeno de la movilidad humana en la subregión, especialmente en relación con el desplazamiento forzado, la migración irregular, y la protección y reintegración de migrantes retornados. El proyecto trabajará al nivel trinacional, nacional y local, promoviendo el fortalecimiento de conocimientos y capacidades en cada nivel, y mayor coordinación entre cada nivel.</t>
  </si>
  <si>
    <t>Aumentar la coordinación entre las instituciones socias de Guatemala con las respectivas socias del Proyecto en Honduras y El Salvador, para el abordaje de los retos para la paz presentes en el fenómeno de la movilidad humana, en la subregión, mediante el establecimiento y facilitación de un espacio de intercambio periódico, estudios conjuntos que aportan evidencia y análisis para contribuir a la toma de decisiones, y campañas de comunicación y sensibilización coordinadas</t>
  </si>
  <si>
    <t>Mejorar las capacidades de las instituciones nacionales socias del Ministerio de Trabajo y Previsión Social, y el Instituto Guatemalteco de Migración, en particular, para la atención del desplazamiento forzado, la migración irregular y la protección y reintegración sostenible de personas que integran moviemientos mixtos, mediante la operativización y reglamentación del Código Migratorio, así como la institucionalización y uso del Sistema Nacional de Referenciación para Migrantes (SINAREM_OportuGuate). Se apoyará asimismo las organización de sociedad civil articuladas en la Red Nacional de Protección y sus once albergues que brindan servicios claves para la protección, información y asistencia humanitaria</t>
  </si>
  <si>
    <t>Implementar mecanismos efectivos de protección y reintegración sostenible en los municipios priorizados (Esquipulas, San Mateo y Quetzaltenango cabecera), para personas que integran movimientos mixtos, con el fin de contribuir a generar arraigo en la población local mediante el desarrollo de oportunidades socioeconómicas y reducción de la violencia, la protección y asistencia de personas migrantes y refugiadas en tránsito y la atención y reintegración de personas migrantes retornadas o personas refugiadas de una manera sostenible, generando alianzas con diferentes sectores para mejorar las oportunidades educativas y de empleo para esta población, asegurando un enfoque de género y el empoderamiento de las mujeres</t>
  </si>
  <si>
    <t>SIGEACI257</t>
  </si>
  <si>
    <t>SSCI_691</t>
  </si>
  <si>
    <t>Escuela Taller Norte de Guatemala</t>
  </si>
  <si>
    <t>Mejorar las condiciones de vida de jóvenes, de ambos sexos, en situación de vulnerabilidad, mediante la capacitación e inserción productiva en oficios ligados a la construcción que tengan como fin previsto contribuir a la mejora socio económica y cultural de la población de Guatemala.</t>
  </si>
  <si>
    <t>Formar y certificar a jóvenes en especialidades vinculadas a la construcción y facilitar su inserción en el mercado laboral. (Fase 1)</t>
  </si>
  <si>
    <t>Capacitar a 150 jóvenes hombres y mujeres siendo 50 beneficiarios para cada área: Obra y construcción, herrería y electricidad. (fase 2)</t>
  </si>
  <si>
    <t>Abrir tres talleres técnico laboral en los oficios de construcción en: Obra y Construcción, Herrería y Electricidad en Escuela Taller Norte de Guatemala.</t>
  </si>
  <si>
    <t>SIGEACI258</t>
  </si>
  <si>
    <t>SSCI_715</t>
  </si>
  <si>
    <t xml:space="preserve">Mejora del Espacio Público del Parque Centenario con enfoque de prevención de violencia de género </t>
  </si>
  <si>
    <t>Mejorar las condiciones urbanas y de habitabilidad de los espacios públicos para promover la prevención y disminución de la violencia de género para el beneficio de los habitantes y usuarios del Centro Histórico de la Ciudad de Guatemala.</t>
  </si>
  <si>
    <t>Mejorar las Condiciones físicas del Parque Centenario en el Centro Histórico de la zona 1, mediante el diseño, planificación y ejecución de un proyecto que contribuya al mejoramiento de la conectividad, seguridad y accesibilidad para las mujeres y niñas que hacen uso de este espacio público.</t>
  </si>
  <si>
    <t>SIGEACI259</t>
  </si>
  <si>
    <t>SSCI_700</t>
  </si>
  <si>
    <t>Apoyo en la creación de un sistema para preparar y dar seguimiento al proceso de evaluación de proyectos cooperación internacional reembolsable y no reembolsable y proyectos de inversión pública</t>
  </si>
  <si>
    <t>Fortalecer las capacidades técnicas de SEGEPLAN para la mejora continua en la gestión por resultados en el proceso de: Emisión de Opinión o Dictamen Técnico en los casos de Cooperación Internacional reembolsable y no reembolsable y el proceso de evaluación de proyectos por parte del SNIP, mediante la implementación y certificación de un Sistema de Gestión de Calidad bajo la Norma ISO 9001:2015</t>
  </si>
  <si>
    <t>Afinar la implementación del Sistema de Gestión de Calidad en dos procesos sustantivos (emisión de opinión técnica a proyectos y programas de cooperación reembolsable y no reembolsable y a proyectos de inversión) y cinco procesos de apoyo (mejora continua, gestión de la información documentada, gestión del talento humano, gestión de sistemas de la información, compras)</t>
  </si>
  <si>
    <t>Certificar el Sistema de Gestión de Calidad bajo la norma ISO 9001:2015</t>
  </si>
  <si>
    <t>SIGEACI260</t>
  </si>
  <si>
    <t>SSCI_711</t>
  </si>
  <si>
    <t xml:space="preserve">Apoyo para el Manejo de las Inversiones del Instituto Guatemalteco de Seguridad Social IGSS </t>
  </si>
  <si>
    <t>Instituto Guatemalteco de Seguridad Social (IGSS)</t>
  </si>
  <si>
    <t>División de Mercados Laborales</t>
  </si>
  <si>
    <t xml:space="preserve">Evaluar los fondos de reserva técnica y financiera del IGSS a fin de identificar alternativas para mejorar su desempeño y asegurar la sostenibilidad financiera de los programas de seguridad social en el corto, mediano y largo plazo en beneficio de los derechohabientes protegidos por el Instituto. </t>
  </si>
  <si>
    <t>Evaluar el modelo de gestión utilizado actualmente para la administración de los fondos de reserva del IGSS.</t>
  </si>
  <si>
    <t>Identificar nuevas modalidades para la inversión de los fondos de reserva del Instituto, bajo las condiciones de seguridad, rendimiento y liquidez.</t>
  </si>
  <si>
    <t xml:space="preserve">Revisar la estructura organizativa interna y los procesos administrativos utilizados actualmente para la administración de los fondos de reserva del Instituto y proponer un rediseño de los mismos para disponer de un nuevo modelo más ágil, eficiente y oportuno. </t>
  </si>
  <si>
    <t>SIGEACI261</t>
  </si>
  <si>
    <t>SSCI_717</t>
  </si>
  <si>
    <t xml:space="preserve">Apoyo a la Ejecución del Programa de Fortalecimiento de la Red Institucional de Servicios de Salud PRORISS </t>
  </si>
  <si>
    <t>Contribuir a la reducción de la mortalidad materno e infantil principalmente en los departamentos de Huehuetenango y San Marcos.</t>
  </si>
  <si>
    <t xml:space="preserve">mejorar la gobernanza del proyecto a través del fortalecimiento de la UEPPS y su coordinación con las unidades técnicas del MSPAS; </t>
  </si>
  <si>
    <t xml:space="preserve">apoyar la capacidad  técnica de la UEPPS y otros equipos técnicos del MSPAS en planificación de redes, prefactibilidad de establecimientos de salud, infraestructura verde de atención primaria y equipamiento médico; </t>
  </si>
  <si>
    <t xml:space="preserve">apoyar el desarrollo de la estrategia de interculturalidad del proyecto y la pertinencia cultural de las intervenciones; y apoyar la planificación de la estrategia para la incorporación de tecnologías de información y comunicaciones. </t>
  </si>
  <si>
    <t>SIGEACI262</t>
  </si>
  <si>
    <t>SSCI_692</t>
  </si>
  <si>
    <t xml:space="preserve">CONVENIO DE COOPERACION FINANCIERA NO REEMBOLSABLE ENTRE EL BANCO CENTROAMERICANO DE INTEGRACION ECONOMICA Y LA REPUBLICA DE GUATEMALA A TRAVES DEL MINISTERIO DE SALUD PUBLICA Y ASISTENCIA SOCIAL </t>
  </si>
  <si>
    <t>Contribuir a minimizar el impacto de la emergencia derivada de la pandemia COVID-19 de la República de Guatemala, a través del Convenio de Cooperación Financiera No Reembolsable del BCIE</t>
  </si>
  <si>
    <t>Enfrentar la emergencia que se presenta en la República de Guatemala por motivo de la expansión del virus COVID-19 (Coronavirus), con base en la declaración de pandemia emitida por la Organización Mundial de la Salud (OMS) en el mes de marzo de 2020</t>
  </si>
  <si>
    <t>SIGEACI263</t>
  </si>
  <si>
    <t>SSCI_255</t>
  </si>
  <si>
    <t xml:space="preserve">Fomento de la Seguridad Ciudadana Integral y Transformación de Conflictos Sociales FOSIT II </t>
  </si>
  <si>
    <t>Ayuda Humanitaria</t>
  </si>
  <si>
    <t>SANTA CRUZ DEL QUICHE</t>
  </si>
  <si>
    <t>3. Gobernabilidad y seguridad en desarrollo</t>
  </si>
  <si>
    <t>SIGEACI264</t>
  </si>
  <si>
    <t xml:space="preserve">Implementación de modelo de gestión en el Juzgado Segundo Pluripersonal de Ejecución Penal del departamento de Quetzaltenango y en el Juzgado Tercero Pluripersonal de Ejecución Penal del departamento de Chiquimula. </t>
  </si>
  <si>
    <t>Establecer los lineamientos y condiciones sobre las cuales se ejecutará el proyecto de “Implementación de modelo de gestión en el Juzgado Segundo Pluripersonal de Ejecución Penal del departamento de Quetzaltenango y en el Juzgado Tercero Pluripersonal de Ejecución Penal del departamento de Chiquimula</t>
  </si>
  <si>
    <t>Replicar la estrategia del modelo de gestión del Juzgado Primero Pluripersonal de Ejecución Penal del departamento de Guatemala en los Juzgados Beneficiarios.</t>
  </si>
  <si>
    <t>SIGEACI265</t>
  </si>
  <si>
    <t>SSCI_732</t>
  </si>
  <si>
    <t xml:space="preserve">Proyecto de Mejoramiento de Nutrición Materno Infantil a través de la Atención Primaria en Salud acordado entre el Ministerio de Salud Pública y Asistencia Social del Gobierno de la República de Guatemala y la Agencia de Cooperación Internacional del Japón JICA </t>
  </si>
  <si>
    <t>2. Desarrollo social</t>
  </si>
  <si>
    <t>SIGEACI266</t>
  </si>
  <si>
    <t>Donación en especie de maquinaria y equipo de perforación de pozos mecánicos para la reconstrucción por los daños ocasionados por las depresiones tropicales ETA e IOTA</t>
  </si>
  <si>
    <t>Embajada del Japón en Guatemala</t>
  </si>
  <si>
    <t>YEN JAPONES</t>
  </si>
  <si>
    <t>SIGEACI267</t>
  </si>
  <si>
    <t>”Ambient/Acciones” “Gestión local sustentable, transparente, y con enfoque de gobernanza, aperturando la participación de las osc, para garantizar mejores condiciones de vida y de participación de la población de la Metrópoli de los Altos.”.</t>
  </si>
  <si>
    <t>Mancomunidad Los Altos</t>
  </si>
  <si>
    <t>Promover una gestión de gobernanza transparente, responsable y compartida, mediante la formulación e implementación de políticas públicas para el desarrollo sostenible del territorio a través de la participación activa de las Organizaciones de la Sociedad Civil y población en los procesos de toma de decisiones</t>
  </si>
  <si>
    <t>Fomentar la participación activa de la sociedad civil de los municipios de la Mancomunidad Metrópoli de los altos capacitando a las OSC en procesos de participación e incidencia en la toma de decisiones y estableciendo espacios de diálogo entre la osc y autoridades locales para una adecuada gobernanza</t>
  </si>
  <si>
    <t>Formular, implementar, monitorear y difundir políticas públicas para el desarrollo local sostenible, con especial atención al desarrollo rural, el uso y gestión del agua, la soberanía alimentaria y las necesidades de los grupos sociales más vulnerables (mujeres, comunidades indígenas, niños y niñas</t>
  </si>
  <si>
    <t>SIGEACI268</t>
  </si>
  <si>
    <t>Estrategia de mejora de la accesibilidad universal al patrimonio cultural de Guatemala</t>
  </si>
  <si>
    <t>Consejo Nacional para la Atención de las Personas con Discapacidad (Conadi)</t>
  </si>
  <si>
    <t>CHICHE</t>
  </si>
  <si>
    <t>SIGEACI269</t>
  </si>
  <si>
    <t>SSCI_744</t>
  </si>
  <si>
    <t>PROGRAMA FORTALECIMIENTO INSTITUCIONAL DE LA POLICÍA NACIONAL CIVIL DE GUATEMALA PARA IMPLEMENTAR ESTRATEGIAS DE SEGURIDAD CIUDADANA A NIVEL NACIONAL.</t>
  </si>
  <si>
    <t>SIGEACI270</t>
  </si>
  <si>
    <t>SSCI_708</t>
  </si>
  <si>
    <t xml:space="preserve">Fortalecimiento de la Infraestructura y Adecuación de Oficinas de la Dirección General de Empleo </t>
  </si>
  <si>
    <t>ACNUR</t>
  </si>
  <si>
    <t>4. Estado responsable, transparente y efectivo</t>
  </si>
  <si>
    <t>SIGEACI271</t>
  </si>
  <si>
    <t>SSCI_720</t>
  </si>
  <si>
    <t xml:space="preserve"> PROYECTO DE DESARROLLO DE LA CAPACIDAD DE LA UCI UTILIZANDO LA TELEMEDICINA BAJO LA PANDEMIA COVID 19  ACORDADO ENTRE LA AGENCIA DE COOPERACIÓN INTERNACIONAL DEL JAPÓN Y EL MINISTERIO DE SALUD PÚBLICA Y ASISTENCIA SOCIAL DE LA REPÚBLICA DE GUATEMALA </t>
  </si>
  <si>
    <t>SIGEACI272</t>
  </si>
  <si>
    <t>SSCI_550</t>
  </si>
  <si>
    <t>Programa Nacional de Escuelas Taller de Guatemala Fase V</t>
  </si>
  <si>
    <t>4. Educación de calidad</t>
  </si>
  <si>
    <t>SIGEACI273</t>
  </si>
  <si>
    <t>SSCI_743</t>
  </si>
  <si>
    <t xml:space="preserve">Programa de Respuesta a los efectos del COVID 19 en Guatemala  Fortaleciendo las capacidades de las instituciones públicas e incrementando los ingresos rurales   Número de decisión CRIS  LA 2020 042 436  </t>
  </si>
  <si>
    <t>SIGEACI274</t>
  </si>
  <si>
    <t>SSCI_737</t>
  </si>
  <si>
    <t xml:space="preserve">Cooperacion técnica no reembolsable cinr  para  la revisión  validación de los estudios y modelo de financiamiento del proyecto  ampliación carretera a cuatro carriles de la ruta ca 9 norte  tramo  el rancho el progreso   santa cruz teculutan   santa cruz  mayuelas zacapa   puerto barrios izabal   longitud aproximada 207 05 kilometros    </t>
  </si>
  <si>
    <t>ZACAPA</t>
  </si>
  <si>
    <t>USUMATLAN</t>
  </si>
  <si>
    <t>1. Economía, competitividad y prosperidad</t>
  </si>
  <si>
    <t>SIGEACI275</t>
  </si>
  <si>
    <t>SSCI_740</t>
  </si>
  <si>
    <t>Fortalecimiento de la Secretaría Ejecutiva de la Comisión Contra las Adicciones y el Tráfico Ilícito de Drogas para implementar estrategias de prevención y actividades de atención que contribuyan en la reducción de la demanda de drogas en Guatemala</t>
  </si>
  <si>
    <t>SIGEACI276</t>
  </si>
  <si>
    <t>SSCI_681</t>
  </si>
  <si>
    <t>FORTALECIMIENTO AL SISTEMA DE VISAS EN  FORMA Y DISEÑO UNIFICADO DE VISAS GUATEMALTECAS</t>
  </si>
  <si>
    <t>5. Relaciones con el mundo</t>
  </si>
  <si>
    <t>SIGEACI277</t>
  </si>
  <si>
    <t>SSCI_748</t>
  </si>
  <si>
    <t>Apoyo al Plan de Desarrollo Integral para Centroamérica en el marco de la respuesta global de la Unión Europea al COVID 19</t>
  </si>
  <si>
    <t>FAO 
(Plan de Desarrollo Integral)</t>
  </si>
  <si>
    <t>SAN MIGUEL IXTAHUACAN</t>
  </si>
  <si>
    <t>SIGEACI278</t>
  </si>
  <si>
    <t>SSCI_722</t>
  </si>
  <si>
    <t>MEJORA DE LA CAPACIDAD DEL ESTADO DE GUATEMALA EN LA INVESTIGACIÓN CRIMINAL CONTRA LA TRATA DE PERSONAS Y TRÁFICO ILÍCITO DE PERSONAS A NIVEL NACIONAL</t>
  </si>
  <si>
    <t>SIGEACI279</t>
  </si>
  <si>
    <t>SSCI_768</t>
  </si>
  <si>
    <t xml:space="preserve">Fortalecimiento de la Marina de la Defensa Nacional y del Comando de Fuerza Especial Naval para mejorar las capacidades que le permitan combatir las amenazas transnacionales en los espacios marítimos  lacustres  fluviales y ribereños  así garantizar la seguridad y el desarrollo a nivel nacional </t>
  </si>
  <si>
    <t>SIGEACI280</t>
  </si>
  <si>
    <t>SSCI_728</t>
  </si>
  <si>
    <t xml:space="preserve">Perfil de donación de canecas de cloro desinfectante para superficie  por parte de la Oficina de Cooperación de Seguridad de la Embajada de los Estados Unidos de América </t>
  </si>
  <si>
    <t>SIGEACI281</t>
  </si>
  <si>
    <t>SSCI_719</t>
  </si>
  <si>
    <t xml:space="preserve">Perfl de donación mascarillas KN 95  en caja de 20 unidades  por parte de la Oficina de Cooperación en Seguridad de la Embajada de los Estados Unidos de América </t>
  </si>
  <si>
    <t>SIGEACI282</t>
  </si>
  <si>
    <t>SSCI_756</t>
  </si>
  <si>
    <t>Fortalecimiento de la resiliencia de los hogares en el corredor seco de Guatemala para vivir mejor  Aumento de capacidades para la seguridad hídrica y alimentaria</t>
  </si>
  <si>
    <t>SIGEACI283</t>
  </si>
  <si>
    <t>SSCI_735</t>
  </si>
  <si>
    <t>Apoyo institucional al Ministerio de Agricultura  Ganadería y Alimentación MAGA  en el marco de la iniciativa Mano de la Mano</t>
  </si>
  <si>
    <t>SIGEACI284</t>
  </si>
  <si>
    <t>SSCI_751</t>
  </si>
  <si>
    <t>Impulsar la resiliencia de los pequeños agricultores más vulnerables para una recuperación transformadora de COVID 19 en Malí  Myanmar y Guatemala</t>
  </si>
  <si>
    <t>EL ESTOR</t>
  </si>
  <si>
    <t>SIGEACI285</t>
  </si>
  <si>
    <t>SSCI_782</t>
  </si>
  <si>
    <t>Proyecto de asistencia a la recuperación económica y empoderamiento de las mujeres de América Latina y Caribe en etapa post COVID19 Empleo y emprendimiento de mujeres y asistencia técnica de finanza inclusiva  Guatemala</t>
  </si>
  <si>
    <t>Embajada de la Rpública de China (Taiwán) en Guatemala</t>
  </si>
  <si>
    <t>SIGEACI286</t>
  </si>
  <si>
    <t>Apoyo a la implementación de la estrategia Nacional para la Prevención Crónica en Guatemala -ENPDC-"</t>
  </si>
  <si>
    <t>Agencia Andaluza de Cooperación para el Desarrollo -AACID-</t>
  </si>
  <si>
    <t>SIGEACI287</t>
  </si>
  <si>
    <t>SSCI_784</t>
  </si>
  <si>
    <t xml:space="preserve">Donación de sillas de ruedas  andadores  bastones y muletas provenientes del Gobierno de la República de China Taiwán  </t>
  </si>
  <si>
    <t>SIGEACI288</t>
  </si>
  <si>
    <t>SSCI_702</t>
  </si>
  <si>
    <t xml:space="preserve">Donación de Dron con sensores térmicos para monitoreo volcánico  por parte de la Agencia de Cooperación Internacional del Japón  JICA  a la CONRED  </t>
  </si>
  <si>
    <t>Agencia de Cooperación Internacional del Japón -JICA-</t>
  </si>
  <si>
    <t>SIGEACI289</t>
  </si>
  <si>
    <t>SSCI_785</t>
  </si>
  <si>
    <t xml:space="preserve">Donación de 126 sillas de ruedas para adulto  108 sillas de ruedas para niños y 33 aparatos para la movilidad asistida proveniente de la República de China Taiwán </t>
  </si>
  <si>
    <t>SIGEACI290</t>
  </si>
  <si>
    <t>SSCI_797</t>
  </si>
  <si>
    <t>FORTALECIMIENTO DE LAS CAPACIDADES INSTITUCIONALES DE LA SUPERINTENDENCIA DE ADMINISTRACIÓN TRIBUTARIA SAT  EN LOS PUESTOS DE CONTROL INTERINSTITUCIONALES PCI  Y LAS ADUANAS UBICADAS EN PUESTOS FRONTERIZOS TERRESTRES EN EL TERRITORIO DE GUATEMALA</t>
  </si>
  <si>
    <t>Agencia Internacional para Asuntos Antinarcóticos y Aplicación de la Ley -INL-</t>
  </si>
  <si>
    <t>SIGEACI291</t>
  </si>
  <si>
    <t>SSCI_792</t>
  </si>
  <si>
    <t xml:space="preserve">Capacitaciones Dirigidas a Adolescentes y Jóvenes que se Encuentran en Situación de Riesgo y Vulnerabilidad por su Condición de Pobreza  en cuatro Municipios del Departamento de Guatemala </t>
  </si>
  <si>
    <t>Deutsche Gesellschaft für Internationale Zusammenarbeit -GIZ-</t>
  </si>
  <si>
    <t>SIGEACI292</t>
  </si>
  <si>
    <t>SSCI_777</t>
  </si>
  <si>
    <t>Fortalecimiento de las capacidades de la Contraloría General de Cuentas  en materia de fiscalización y control gubernamental  para potenciar el cumplimiento de sus atribuciones de lucha contra la corrupción</t>
  </si>
  <si>
    <t>Contraloria General de Cuentas</t>
  </si>
  <si>
    <t>SIGEACI293</t>
  </si>
  <si>
    <t>SSCI_804</t>
  </si>
  <si>
    <t xml:space="preserve">Convenio de Ejecución "Fortalecimiento a la Independencia Judicial en Guatemala" </t>
  </si>
  <si>
    <t>SIGEACI294</t>
  </si>
  <si>
    <t xml:space="preserve">Convenio de Ejecución entre el Organismo Judicial y Deutschen Gesellschaft für Internationale Zusammenarbeit GIZ  Fortalecimiento a la Independencia Judicial en Guatemala </t>
  </si>
  <si>
    <t>n</t>
  </si>
  <si>
    <t>SIGEACI295</t>
  </si>
  <si>
    <t xml:space="preserve">(DUPLICADO) Convenio de Ejecución entre el Organismo Judicial y Deutschen Gesellschaft für Internationale Zusammenarbeit GIZ  Fortalecimiento a la Independencia Judicial en Guatemala </t>
  </si>
  <si>
    <t>SIGEACI296</t>
  </si>
  <si>
    <t>SSCI_806</t>
  </si>
  <si>
    <t xml:space="preserve">Donación de Equipo  para el fortalecimiento de la Coordinadora Nacional para la Reducción de Desastres de Origen Natural o Provocado CONRED   por parte de la Agencia de Cooperación Internacional del Japón JICA  </t>
  </si>
  <si>
    <t>SIGEACI297</t>
  </si>
  <si>
    <t>SSCI_838</t>
  </si>
  <si>
    <t xml:space="preserve">Fortalecimiento de la institucionalidad local y nacional para mejorar el desarrollo rural integral del Altiplano Marquense  San Marcos  Guatemala  PC FIDAM </t>
  </si>
  <si>
    <t>SIPACAPA</t>
  </si>
  <si>
    <t>SIGEACI298</t>
  </si>
  <si>
    <t>SSCI_802</t>
  </si>
  <si>
    <t>Consolidando infraestructuras para sostener la paz</t>
  </si>
  <si>
    <t>SIGEACI299</t>
  </si>
  <si>
    <t xml:space="preserve">(DUPLICADO) Consolidando infraestructuras para sostener la paz </t>
  </si>
  <si>
    <t>SIGEACI300</t>
  </si>
  <si>
    <t>SSCI_837</t>
  </si>
  <si>
    <t xml:space="preserve">Programa Conjunto de Desarrollo Rural Integral Sostenible en Ixil  Quiché PCDRIS </t>
  </si>
  <si>
    <t>CHAJUL</t>
  </si>
  <si>
    <t>SIGEACI301</t>
  </si>
  <si>
    <t>SSCI_803</t>
  </si>
  <si>
    <t>Promoviendo la gestión del entorno social  político e institucional para contribuir a disminuir la conflictividad agraria en el Valle del Polochic</t>
  </si>
  <si>
    <t>TUCURU</t>
  </si>
  <si>
    <t>SIGEACI302</t>
  </si>
  <si>
    <t>SSCI_696</t>
  </si>
  <si>
    <t>ACUERDO DE DONACIÓN DE INSUMOS POR PARTE DE LA OFICINA DE LAS NACIONES UNIDAS CONTRA LA DROGA Y EL DELITO PARA CENTROAMÉRICA Y EL CARIBE UNODC ROPAN  Y EL MINISTERIO DE GOBERNACIÓN MINGOB   A TRAVÉS DE LA UNIDAD ESPECIAL ANTINARCÓTICOS UNESA   PARA USO DE LAS UNIDADES DE CONTROL CONJUNTO NACIONAL DE CONTENEDORES UCC  DE GUATEMALA  EN EL MARCO DEL MEMORANDO DE ENTENDIMIENTO ENTRE EL GOBIERNO DE LA REPÚBLICA DE GUATEMALA Y LAS NACIONES UNIDAS PARA LA IMPLEMENTACIÓN DEL PROGRAMA DE CONTROL DE C</t>
  </si>
  <si>
    <t>Oficina de las Naciones Unidas contra la Droga y el Delito (UNDOC)</t>
  </si>
  <si>
    <t>ODS VERIFICADO POR ESPECIALISTA</t>
  </si>
  <si>
    <t>METAS PGG VERIFICADO ESPECIALISTA</t>
  </si>
  <si>
    <t>METAS PGG VERFIICADO ESPECIALISTA</t>
  </si>
  <si>
    <t>ALEJANDRO</t>
  </si>
  <si>
    <t>4. Empleo e inversión</t>
  </si>
  <si>
    <t>5. Seguridad alimentaria y nutricional</t>
  </si>
  <si>
    <t xml:space="preserve">2. Acceso a servicios de salud </t>
  </si>
  <si>
    <t xml:space="preserve"> Fortalecimiento de mecanismos de atención y protección a personas migrantes en retorno  víctimas de trata de personas y personas objeto de tráfico ilícito de migrantes en los países del triángulo del norte deCentroamérica  Fase II  </t>
  </si>
  <si>
    <t>||</t>
  </si>
  <si>
    <t>Acuerdo de donación de insumos por parte de la Oficina de las Naciones Unidas Contra la Droga y el Delito para Centroamérica y el Caribe UNODC ROPAN y el Ministerio de Gobernación MINGOB   a través de la unidad especial antinarcóticos UNESA   para uso de las unidades de control conjunto nacional de contenedores UCC de Guatemala en el marco del memorando de entendimiento entre el gobierno de la República de Guatemala y las Naciones Unidas para la implementación del programa de control de c</t>
  </si>
  <si>
    <t>SIGEACI303</t>
  </si>
  <si>
    <t>Fortalecimiento de la resiliencia climática para zonas rurales vulnerables Quiche y Guatemala</t>
  </si>
  <si>
    <t>CHAJUL, SAN JUAN COTZAL, NEBAJ</t>
  </si>
  <si>
    <t>SIGEACI304</t>
  </si>
  <si>
    <t xml:space="preserve">Fortalecimiento de las capacidades de jueces y magistrados para una justicia independiente </t>
  </si>
  <si>
    <t xml:space="preserve">ODS 16: Paz, justicia e instituciones solidas </t>
  </si>
  <si>
    <t>SIGEACI305</t>
  </si>
  <si>
    <t>SIGEACI306</t>
  </si>
  <si>
    <t>Policía Comunitaria Fase II</t>
  </si>
  <si>
    <t>SIGEACI307</t>
  </si>
  <si>
    <t xml:space="preserve">Donación de veintiocho 28  camiones para tropa y para carga  treinta y cinco 35  pick ups y treinta y dos 32  motocicletas  que otorga la Oficina de Cooperación en Seguridad del Gobierno de los Estados Unidos de América al Gobierno de Guatemala  a través del Ministerio de la Defensa Nacional  para uso de diferentes Brigadas Militares del Ejército de Guatemala </t>
  </si>
  <si>
    <t>SIGEACI308</t>
  </si>
  <si>
    <t xml:space="preserve">Mejoramiento del Hospital General San Juan de Dios  Área de Neonatología  Guatemala  Guatemala </t>
  </si>
  <si>
    <t>SIGEACI309</t>
  </si>
  <si>
    <t xml:space="preserve">Donación de equipo de bodega de computación y mobiliario de oficina para el funcionamiento de la bodega departamental de Cobán Alta Verapaz  de la Coordinadora Nacional para la Reducción de Desastres de Origen Natural o Provocado CONRED   A través  de la Oficina de Cooperación en Seguridad de la Embajada de los Estados Unidos de América   </t>
  </si>
  <si>
    <t>SIGEACI310</t>
  </si>
  <si>
    <t xml:space="preserve">Donación de equipo de bodega de computación y mobiliario de oficina para el buen funcionamiento de bodega departamental de Huehuetenango  de la Coordinadora Nacional  para  la  Reducción de  Desastres de  Origen Natural o Provocado CONRED   por parte del la Oficina de Cooperación en Seguridad de la Embajada de Estados Unidos de América </t>
  </si>
  <si>
    <t>SIGEACI311</t>
  </si>
  <si>
    <t xml:space="preserve">MOBILIARIO Y EQUIPO PARA EL DEPARTAMENTO DE CENTROS DE ATENCIÓN MIGRATORIA DEL INSTITUTO GUATEMALTECO DE MIGRACIÓN AUSPICIADO POR LA ORGANIZACIÓN INTERNACIONAL PARA LAS MIGRACIONES OIM </t>
  </si>
  <si>
    <t>SIGEACI312</t>
  </si>
  <si>
    <t>SIGEACI313</t>
  </si>
  <si>
    <t>EQUIPAMIENTO PARA LA IMPLEMENTACIÓN DEL SISTEMA INTEGRADO DE REGISTRO DE ALBERGUES PARA EL INSTITUTO GUATEMALTECO DE MIGRACIÓN</t>
  </si>
  <si>
    <t>SIGEACI314</t>
  </si>
  <si>
    <t>Programa tuberculosis</t>
  </si>
  <si>
    <t>PETEN, CHIQUIMULA</t>
  </si>
  <si>
    <t>SIGEACI315</t>
  </si>
  <si>
    <t>APOYO EN SERVICIOS E INFORMACIÓN PARA RETORNADOS OTORGADO POR EL ALTO COMISIONADO DE LAS NACIONES UNIDAS PARA LOS REFUGIADOS ACNUR  A FAVOR DEL INSTITUTO GUATEMALTECO DE MIGRACIÓN</t>
  </si>
  <si>
    <t>SIGEACI316</t>
  </si>
  <si>
    <t>FORTALECIMIENTO DEL DEPARTAMENTO DE RECONOCIMIENTO DE ESTATUS DE REFUGIADO DRER  OTORGADO POR LA AGENCIA DE LA ONU PARA LOS REFUGIADOS A FAVOR DEL INSTITUTO GUATEMALTECO DE MIGRACIÓN</t>
  </si>
  <si>
    <t>SIGEACI317</t>
  </si>
  <si>
    <t>Convenio de Donación de Objetivo de Desarrollo</t>
  </si>
  <si>
    <t>SIGEACI318</t>
  </si>
  <si>
    <t xml:space="preserve">Donación de un 1  vehículo taller  Jeep J8  que el Gobierno de los Estados Unidos de América a través de la Oficina de Cooperación en Seguridad adjunta a su Embajada en Guatemala  otorga al Gobierno de la República de Guatemala a través del Ministerio de la Defensa Nacional  para uso del Servicio de Material de Guerra  </t>
  </si>
  <si>
    <t>SIGEACI319</t>
  </si>
  <si>
    <t>SIGEACI320</t>
  </si>
  <si>
    <t xml:space="preserve">Infraestructura de la Calidad para la protección del medio ambiente y del clima  fase II </t>
  </si>
  <si>
    <t>COATEPEQUE, SALCAJA</t>
  </si>
  <si>
    <t>SIGEACI321</t>
  </si>
  <si>
    <t>DONACIÓN DE VEHÍCULO OTORGADO POR LA OFICINA DEL ALTO COMISIONADO DE LAS NACIONES UNIDAS PARA LOS REFUGIADOS ACNUR  A FAVOR DEL INSTITUTO GUATEMALTECO DE MIGRACIÓN</t>
  </si>
  <si>
    <t>SIGEACI322</t>
  </si>
  <si>
    <t>Fortalecimiento de las capacidades Institucionales de la Superintendencia de Administración Tributaria SAT  en la Aduana El Ceibo</t>
  </si>
  <si>
    <t>LA LIBERTAD</t>
  </si>
  <si>
    <t>SIGEACI323</t>
  </si>
  <si>
    <t xml:space="preserve">Donación de 2 MSU Mobile Storage Unit   bodega portátil  para el buen funcionamiento de la Coordinadora Nacional para la Reducción de Desastres de Origen Natural o Provocado CONRED  por parte del Programa Mundial de Alimentos </t>
  </si>
  <si>
    <t>M - Programa Mundial de Alimentos (PMA)</t>
  </si>
  <si>
    <t>SIGEACI324</t>
  </si>
  <si>
    <t>Modernización del Sistema Electrónico de Despacho Aduanero de Guatemala</t>
  </si>
  <si>
    <t>9. Reforma Fiscal Integral</t>
  </si>
  <si>
    <t>SIGEACI325</t>
  </si>
  <si>
    <t>Programa Fortalecimiento del Modelo de Gestión Juvenil de la Secretaría de Bienestar Social de la Presidencia de la República para el remozamiento de las distintas áreas de atención para las y los adolescentes en conflicto con la ley penal  sujetos a medidas privativas y no privativas de libertad  destinados al mejoramiento y cumplimiento de las sanciones de forma digna y adecuada para la reinserción y resocialización</t>
  </si>
  <si>
    <t>SIGEACI327</t>
  </si>
  <si>
    <t>Apoyo a la población afectada por el paso de la Depresión Tropical ETA</t>
  </si>
  <si>
    <t>CHIQUIMULA, PETEN, GUATEMALA</t>
  </si>
  <si>
    <t xml:space="preserve">ODS 8: Trabajo decente y crecimiento económico </t>
  </si>
  <si>
    <t>SIGEACI328</t>
  </si>
  <si>
    <t xml:space="preserve">Programa de Mejora de Espacio Público del conjunto monumental de la Catedral Metropolitana  zona 1  con enfoque de prevención de la violencia de género  en la Ciudad de Guatemala </t>
  </si>
  <si>
    <t>SIGEACI329</t>
  </si>
  <si>
    <t>Escuela Taller Norte de Guatemala  Fase II</t>
  </si>
  <si>
    <t>SIGEACI330</t>
  </si>
  <si>
    <t>Programa de impulso al trabajo decente en Guatemala</t>
  </si>
  <si>
    <t>SIGEACI331</t>
  </si>
  <si>
    <t>Donación de dos kits de unidades de Drones DJI Mavic Prob 2 con sus accesorios y doce computadoras usadas Portátiles marca Dell Latitude E6440 por parte del Programa Mundial de Alimentos PMA para la Coordinadora Nacional para la Reducción de Desastres de Origen Natural o Provocado CONRED</t>
  </si>
  <si>
    <t>SIGEACI332</t>
  </si>
  <si>
    <t>DONACION DE 50 TABLETS EMBAJADA DE LA REPUBLICA DE CHINA TAIWÁN</t>
  </si>
  <si>
    <t>SIGEACI333</t>
  </si>
  <si>
    <t>Donación de Alimento Complementario Fortificado en el Marco de la Gran Cruzada Nacional por la Nutrición entre el Programa Mundial de Alimentos PMA y el Ministerio de Desarrollo Social MIDES</t>
  </si>
  <si>
    <t>SIGEACI334</t>
  </si>
  <si>
    <t>PLAN MAESTRO DE MOVILIDAD Y ESTUDIO DE FACTIBILIDAD PARA UNA CARRETERA PERIMETRAL PARA MITIGAR LA CONGESTIÓN VEHICULAR EN EL ÁREA METROPOLITANA DE GUATEMALA</t>
  </si>
  <si>
    <t>MAZATENANGO</t>
  </si>
  <si>
    <t>SIGEACI335</t>
  </si>
  <si>
    <t>Buena Gobernanza Financiera para una Recuperación Verde e Inclusiva</t>
  </si>
  <si>
    <t>VILLA CANALES</t>
  </si>
  <si>
    <t>SIGEACI336</t>
  </si>
  <si>
    <t>Apoyo Técnico para la evaluación de la situación actual y la formulación de un plan de acción para la modernización y fortalecimiento del archivo físico y digital de la Dirección de Crédito Público del Ministerio de Finanzas Públicas</t>
  </si>
  <si>
    <t>M - Banco Interamericano de Desarrollo (BID)</t>
  </si>
  <si>
    <t>SIGEACI337</t>
  </si>
  <si>
    <t>Transferencia de título y propiedad del equipo no fungible HP DL360 G9 1U Rack Server del proyecto GTM 00090095 Programa Conjunto Desarrollo Rural Ixil al Ministerio de Trabajo y Previsión Social</t>
  </si>
  <si>
    <t>SIGEACI338</t>
  </si>
  <si>
    <t>Carta de Implementación del Programa entre la Agencia Internacional para asuntos Antinarcóticos y Aplicación a a la Ley (INL) de la embajada de los Estados Unidos de América en Guatemala, Programa de "Fortalecimiento de las Capacidades Instituciones para Combatir el Narcotráfico y Delitos Conexos en el Territorio Nacional, en el Ministerio de Gobernación a través de la Dirección General de la Policía Nacional Civil por medio de la Subdirección General de Análisis de Información Antinarcótica"</t>
  </si>
  <si>
    <t>SIGEACI339</t>
  </si>
  <si>
    <t>Fortalecimiento de la capacidad de la autoridad de la administración tributaria para aumentar la movilización de recursos propios mediante la mejora del cumplimiento tributario voluntario y el fortalecimiento de la gobernabilidad y transparencia en la administración de impuestos</t>
  </si>
  <si>
    <t>SIGEACI340</t>
  </si>
  <si>
    <t>PROGRAMA FORTALECIMIENTO DE LAS CAPACIDADES INSTITUCIONALES DEL MINISTERIO DE GOBERNACIÓN A TRAVÉS DE LA UNIDAD DEL NUEVO MODELO DE GESTIÓN PENITENCIARIA Y LA DIRECCIÓN GENERAL DEL SISTEMA PENITENCIARIO PARA LA IMPLEMENTACIÓN DE LA REFORMA PENITENCIARIA Y LA ESTABILIZACIÓN DEL SISTEMA PENITENCIARIO CARTA DE IMPLEMENTACIÓN DE PROGRAMA ENTRE LA AGENCIA INTERNACIONAL PARA ASUNTOS ANTINARCÓTICOS Y APLICACIÓN DE LA LEY INL DE LA EMBAJADA DE LOS EEUU EN GUATEMALA Y EL MINGOB</t>
  </si>
  <si>
    <t>sigeaci6</t>
  </si>
  <si>
    <t>CÓDIGO</t>
  </si>
  <si>
    <t>ESTADO</t>
  </si>
  <si>
    <t>GERENTE</t>
  </si>
  <si>
    <t>CORREO ELECTRÓNICO</t>
  </si>
  <si>
    <t>TELEFONO</t>
  </si>
  <si>
    <t>CONTRAPARTIDA</t>
  </si>
  <si>
    <t>FISICA</t>
  </si>
  <si>
    <t>FINANCIERA</t>
  </si>
  <si>
    <t>DEPARTAMENTO</t>
  </si>
  <si>
    <t>Ing. Orlando Roberto Monzón Girón</t>
  </si>
  <si>
    <t>omonzon@ine.gob.gt</t>
  </si>
  <si>
    <t>23154717</t>
  </si>
  <si>
    <t>Licda. Magda Evelin Marcos Gonzalez</t>
  </si>
  <si>
    <t>direccionejecutiva@demi.gob.gt</t>
  </si>
  <si>
    <t>22329916 ext. 123 y 113</t>
  </si>
  <si>
    <t>PUERTO BARRIOS</t>
  </si>
  <si>
    <t>SALAMA</t>
  </si>
  <si>
    <t>COBAN</t>
  </si>
  <si>
    <t>POPTUN</t>
  </si>
  <si>
    <t xml:space="preserve">Lic. Sergio Omar Arana Estrada  </t>
  </si>
  <si>
    <t>sarana@minex.gob.gt</t>
  </si>
  <si>
    <t>2410-0000 Ext. 3193</t>
  </si>
  <si>
    <t>FRANCISCO JAVIER POLANCO SOLIS</t>
  </si>
  <si>
    <t>Francisco.polanco@radiotgw.gob.gt</t>
  </si>
  <si>
    <t>2323-8282</t>
  </si>
  <si>
    <t>Silvia Carolina Montepeque Moncrieff</t>
  </si>
  <si>
    <t>silvia.montepeque@segeplan.gob.gt</t>
  </si>
  <si>
    <t>25044530</t>
  </si>
  <si>
    <t>M. Sc. Ingrid Sucely De León Piedrasanta de Díaz</t>
  </si>
  <si>
    <t>ideleon@mineduc.gob.gt</t>
  </si>
  <si>
    <t>2411-9595 ext. 1386</t>
  </si>
  <si>
    <t>JALAPA</t>
  </si>
  <si>
    <t>Elder Antonio González Colocho</t>
  </si>
  <si>
    <t>elgonzalez@mingob.gob.gt</t>
  </si>
  <si>
    <t>2413-8888 ext. 4101</t>
  </si>
  <si>
    <t xml:space="preserve">Arlette Ruiz Ramirez </t>
  </si>
  <si>
    <t>abruiz@mspas.gob.gt</t>
  </si>
  <si>
    <t>40365682-40363530 y 24447474 Ext. 1545</t>
  </si>
  <si>
    <t>Lourdes del Rosario Escobedo López</t>
  </si>
  <si>
    <t>lescobedol@hotmail.com</t>
  </si>
  <si>
    <t>2422-6700</t>
  </si>
  <si>
    <t>Claudia Beatriz González Aguilar</t>
  </si>
  <si>
    <t>cbgonzalez@minfin.gob.gt</t>
  </si>
  <si>
    <t>2322-8888 Ext. 10812</t>
  </si>
  <si>
    <t>Ana Loyda Hesse Lopez</t>
  </si>
  <si>
    <t>ahesse@mspas.gob.gt</t>
  </si>
  <si>
    <t>24750837</t>
  </si>
  <si>
    <t>Dra. Gloria Gricelda Girón González</t>
  </si>
  <si>
    <t>gloria.giron@mspas.gob.gt</t>
  </si>
  <si>
    <t>23228383</t>
  </si>
  <si>
    <t xml:space="preserve">MSc. Héctor Aníbal De León Polanco </t>
  </si>
  <si>
    <t>hdeleon@seij.gob.gt</t>
  </si>
  <si>
    <t>22477500</t>
  </si>
  <si>
    <t>Gregorio Saúl Perez Arana Director a.i. de Cambio Climatico</t>
  </si>
  <si>
    <t>sperez@marn.gob.gt</t>
  </si>
  <si>
    <t>24230500</t>
  </si>
  <si>
    <t>Jose Luis Hernández Caceros</t>
  </si>
  <si>
    <t>jlhernandez@marn.gob.gt</t>
  </si>
  <si>
    <t>2423-0500</t>
  </si>
  <si>
    <t>José David Prado Vásquez</t>
  </si>
  <si>
    <t>jd.prado@upcv.gob.gt</t>
  </si>
  <si>
    <t>24128800</t>
  </si>
  <si>
    <t>Ofelia Beatriz Arriaza Gudiel</t>
  </si>
  <si>
    <t>ofelia.arriaza@sesan.gob.gt</t>
  </si>
  <si>
    <t>2411-1900</t>
  </si>
  <si>
    <t>Lic. Alex Waldemar Cal Cal</t>
  </si>
  <si>
    <t>awcal@mides.gob.gt</t>
  </si>
  <si>
    <t>22084848</t>
  </si>
  <si>
    <t>Rudy Gálvez Gálvez</t>
  </si>
  <si>
    <t>rgalvez@mineco.gob.gt</t>
  </si>
  <si>
    <t>22098600</t>
  </si>
  <si>
    <t>MINFIN 2322-8888 11371 MEM 24196464  1510</t>
  </si>
  <si>
    <t>Sr. Leonel Arizpe Carrión</t>
  </si>
  <si>
    <t>larizpe@gmail.com</t>
  </si>
  <si>
    <t>Ingeniero Alex Montenegro Quintana</t>
  </si>
  <si>
    <t>montenegroas@gmail.com</t>
  </si>
  <si>
    <t>66409323</t>
  </si>
  <si>
    <t>José Ramiro Hernández Alvarez</t>
  </si>
  <si>
    <t>jhernandez@minfin.gob.gt</t>
  </si>
  <si>
    <t>23228888 Ext. 10826</t>
  </si>
  <si>
    <t>Daniel Humberto Sosa Casasola</t>
  </si>
  <si>
    <t>diprodu@diprodu.gob.gt</t>
  </si>
  <si>
    <t>66409335</t>
  </si>
  <si>
    <t>Jimmy Alexander Navarro Ramírez</t>
  </si>
  <si>
    <t>janavarro@marn.gob.gt</t>
  </si>
  <si>
    <t xml:space="preserve">24230500 </t>
  </si>
  <si>
    <t>Dra. Aida Mirtala Véliz Sierra</t>
  </si>
  <si>
    <t>aveliz@mspas.gob.gt</t>
  </si>
  <si>
    <t>30449829</t>
  </si>
  <si>
    <t>23228888 Ext. 10812</t>
  </si>
  <si>
    <t>Ing. Agr. Alex Sarael Montenegro Quintana</t>
  </si>
  <si>
    <t>66409323, 78397463</t>
  </si>
  <si>
    <t>Morey Enevil Zuleta García</t>
  </si>
  <si>
    <t>moreyzu1105@gmail.com</t>
  </si>
  <si>
    <t>23228200</t>
  </si>
  <si>
    <t>Ing. Gustavo Adolfo Rodas Ceballos</t>
  </si>
  <si>
    <t>gustavo.rodas@caminos.gob.gt</t>
  </si>
  <si>
    <t>502 2472-1414    Y 502 440-0771</t>
  </si>
  <si>
    <t>SAN AGUSTIN ACASAGUASTLAN</t>
  </si>
  <si>
    <t>GUASTATOYA</t>
  </si>
  <si>
    <t>Edy Rolando Ruíz García</t>
  </si>
  <si>
    <t>eruiz@conred.org.gt</t>
  </si>
  <si>
    <t>502 23240800 ext 1309</t>
  </si>
  <si>
    <t>Licenciado Samuel Rolando Herrera García</t>
  </si>
  <si>
    <t>srherrera@renap.gob.gt</t>
  </si>
  <si>
    <t>24161900  Extension 1758</t>
  </si>
  <si>
    <t>María José Morales Quezada</t>
  </si>
  <si>
    <t>mjmorales@secretariaprivada.gob.gt</t>
  </si>
  <si>
    <t>25026363</t>
  </si>
  <si>
    <t>Marco Antonio Monzón Ruiz</t>
  </si>
  <si>
    <t>marco.monzon@sesan.gob.gt</t>
  </si>
  <si>
    <t>24111900 ext  104</t>
  </si>
  <si>
    <t>Rolando Enrique Tobar Figueroa</t>
  </si>
  <si>
    <t>acmetobar@hotmail.com</t>
  </si>
  <si>
    <t>6640-9317</t>
  </si>
  <si>
    <t>Ing. Agr. Manfred Alberto Melgar Padilla</t>
  </si>
  <si>
    <t>dicorermagazona1@gmail.com</t>
  </si>
  <si>
    <t xml:space="preserve">22211309 - 22211310 </t>
  </si>
  <si>
    <t>Ing. Edwin Adonay Cajas Maldonado</t>
  </si>
  <si>
    <t>adocajas@gmail.com</t>
  </si>
  <si>
    <t>22211309</t>
  </si>
  <si>
    <t>Edgar Francisco Mendoza Santamaría</t>
  </si>
  <si>
    <t>direccionejecutiva.prodenorte@gmail.com</t>
  </si>
  <si>
    <t>79510456</t>
  </si>
  <si>
    <t>RAXRUHA</t>
  </si>
  <si>
    <t>RABINAL</t>
  </si>
  <si>
    <t>CUBULCO</t>
  </si>
  <si>
    <t>PURULHA</t>
  </si>
  <si>
    <t>TAMAHU</t>
  </si>
  <si>
    <t>SENAHU</t>
  </si>
  <si>
    <t>SAN PEDRO CARCHA</t>
  </si>
  <si>
    <t>SAN JUAN CHAMELCO</t>
  </si>
  <si>
    <t>LANQUIN</t>
  </si>
  <si>
    <t>CAHABON</t>
  </si>
  <si>
    <t>CHISEC</t>
  </si>
  <si>
    <t>FRAY BARTOLOME DE LAS CASAS</t>
  </si>
  <si>
    <t>SANTA CATALINA LA TINTA</t>
  </si>
  <si>
    <t>SAN MIGUEL CHICAJ</t>
  </si>
  <si>
    <t>Lic. Jaime Alberto Montenegro Guerra (Director Ejecutivo en Funciones)</t>
  </si>
  <si>
    <t>jmontenegro@infom.gob.gt</t>
  </si>
  <si>
    <t>24754598 / 24752651</t>
  </si>
  <si>
    <t>MSc. Héctor Aníbal De León Polanco</t>
  </si>
  <si>
    <t>+(502) 2317-4747</t>
  </si>
  <si>
    <t>Lic. Julio Roberto Dávila Letona</t>
  </si>
  <si>
    <t>jdavila@sib.gob.gt</t>
  </si>
  <si>
    <t>(502)2204-5300, ext. 4346</t>
  </si>
  <si>
    <t>Guillermo Arias Calduch</t>
  </si>
  <si>
    <t>guillermo.calduch@gmail.com</t>
  </si>
  <si>
    <t>2285-8950 al 52</t>
  </si>
  <si>
    <t>JUAN MANUEL VEGA</t>
  </si>
  <si>
    <t>jmvegae@gmail.com</t>
  </si>
  <si>
    <t>22858803</t>
  </si>
  <si>
    <t>Daniel Adrian Ponce Aldana</t>
  </si>
  <si>
    <t>dponce@muniguate.com</t>
  </si>
  <si>
    <t>225-34453</t>
  </si>
  <si>
    <t xml:space="preserve">Ing. Edward Enrique Fuentes López </t>
  </si>
  <si>
    <t>efuentes@mem.gob.gt</t>
  </si>
  <si>
    <t>2419-6363</t>
  </si>
  <si>
    <t>Claudia Guadalupe Trujillo Portillo</t>
  </si>
  <si>
    <t>claudia.trujillo@seprem.gob.gt</t>
  </si>
  <si>
    <t>(502) 22079400</t>
  </si>
  <si>
    <t>Erick Roberto Aguilar Juarez</t>
  </si>
  <si>
    <t>erick.aguilar@segeplan.gob.gt</t>
  </si>
  <si>
    <t>(502) 2504-4444</t>
  </si>
  <si>
    <t>Walter Antonio Hernández Meyer</t>
  </si>
  <si>
    <t>walter.hernandez@segeplan.gob.gt</t>
  </si>
  <si>
    <t>2504-4444</t>
  </si>
  <si>
    <t>Lic. Edwin Portillo Portillo</t>
  </si>
  <si>
    <t>eportillo@ine.gob.gt</t>
  </si>
  <si>
    <t>Licenciada Lucrecia Edith Martinez López</t>
  </si>
  <si>
    <t>lemartinez@ine.gob.gt</t>
  </si>
  <si>
    <t>María Eugenia Gonzalez Argueta</t>
  </si>
  <si>
    <t>egonzalez.maga@gmail.com</t>
  </si>
  <si>
    <t>24137000 ext 7072</t>
  </si>
  <si>
    <t>Lic. Carlos Ernesto Chacón Lemus</t>
  </si>
  <si>
    <t>cchacon@maga.gob.gt</t>
  </si>
  <si>
    <t>24137412</t>
  </si>
  <si>
    <t>QUESADA</t>
  </si>
  <si>
    <t>CONGUACO</t>
  </si>
  <si>
    <t>JALPATAGUA</t>
  </si>
  <si>
    <t>EL ADELANTO</t>
  </si>
  <si>
    <t>ZAPOTITLAN</t>
  </si>
  <si>
    <t>ATESCATEMPA</t>
  </si>
  <si>
    <t>Lic. Fausto Vinicio Córdova Díaz</t>
  </si>
  <si>
    <t>fcordova@mp.gob.gt</t>
  </si>
  <si>
    <t>24119191 ext.  17204</t>
  </si>
  <si>
    <t>Lieschen Indiana Eger Aguilar</t>
  </si>
  <si>
    <t>leger@pronacom.org</t>
  </si>
  <si>
    <t>24212464</t>
  </si>
  <si>
    <t>Carlos Enrique Godoy Liere</t>
  </si>
  <si>
    <t>carlos.godoy@conap.gob.gt</t>
  </si>
  <si>
    <t>502+2422 6700 EXT 1506</t>
  </si>
  <si>
    <t>40363530 24447474 Ext. 1545</t>
  </si>
  <si>
    <t>SAN GASPAR IXCHIL</t>
  </si>
  <si>
    <t>TAJUMULCO</t>
  </si>
  <si>
    <t>IXCHIGUAN</t>
  </si>
  <si>
    <t>SAN JOSE OJETENAM</t>
  </si>
  <si>
    <t>SAN PEDRO NECTA</t>
  </si>
  <si>
    <t>SAN ILDEFONSO IXTAHUACAN</t>
  </si>
  <si>
    <t>SANTA BARBARA</t>
  </si>
  <si>
    <t>SAN MIGUEL ACATAN</t>
  </si>
  <si>
    <t>MALACATAN</t>
  </si>
  <si>
    <t>SAN MATEO IXTATAN</t>
  </si>
  <si>
    <t>SANTA CATARINA IXTAHUACAN</t>
  </si>
  <si>
    <t>SAN ANTONIO PALOPO</t>
  </si>
  <si>
    <t>SANTA CRUZ LA LAGUNA</t>
  </si>
  <si>
    <t>SAN ANTONIO ILOTENANGO</t>
  </si>
  <si>
    <t>SAN PEDRO JOCOPILAS</t>
  </si>
  <si>
    <t>CUNEN</t>
  </si>
  <si>
    <t>JOYABAJ</t>
  </si>
  <si>
    <t>SAN ANDRES SAJCABAJA</t>
  </si>
  <si>
    <t>SAN BARTOLOME JOCOTENANGO</t>
  </si>
  <si>
    <t>CHICAMAN</t>
  </si>
  <si>
    <t>TODOS SANTOS CUCHUMATAN</t>
  </si>
  <si>
    <t>SAN JUAN ATITAN</t>
  </si>
  <si>
    <t>COLOTENANGO</t>
  </si>
  <si>
    <t>SAN SEBASTIAN HUEHUETENANGO</t>
  </si>
  <si>
    <t>SAN RAFAEL PETZAL</t>
  </si>
  <si>
    <t>Ana Guadalupe Catalina Diéguez Solano</t>
  </si>
  <si>
    <t>adieguez@inguat.gob.gt</t>
  </si>
  <si>
    <t>24212800 Ext. 2335</t>
  </si>
  <si>
    <t xml:space="preserve">Vivian Lemus Rodríguez </t>
  </si>
  <si>
    <t>vlemus@minfin.gob.gt</t>
  </si>
  <si>
    <t>2322-8888, Extensión 10804</t>
  </si>
  <si>
    <t>Licda. Sandy Sorayda Cano Lemus</t>
  </si>
  <si>
    <t>scano@mspas.gob.gt</t>
  </si>
  <si>
    <t>24723924</t>
  </si>
  <si>
    <t>Irma Rodas</t>
  </si>
  <si>
    <t>irmarodas@muniguate.com</t>
  </si>
  <si>
    <t>22858077</t>
  </si>
  <si>
    <t xml:space="preserve">Licda. Claudia Caterina Maselli Loaiza </t>
  </si>
  <si>
    <t>cmaselli@pdh.org.gt</t>
  </si>
  <si>
    <t>24241725</t>
  </si>
  <si>
    <t>25044444</t>
  </si>
  <si>
    <t>Carlos Francisco Marin Arriola</t>
  </si>
  <si>
    <t>cfmarin1058@gmail.com</t>
  </si>
  <si>
    <t>56840660</t>
  </si>
  <si>
    <t>24230500 ext-2127</t>
  </si>
  <si>
    <t>Laura Veronica López</t>
  </si>
  <si>
    <t>lvlopez@marn.gob.gt</t>
  </si>
  <si>
    <t>2423-0500 EXT:2710</t>
  </si>
  <si>
    <t>Lic. Aldo Arnoldo Castillo Caridi</t>
  </si>
  <si>
    <t>acastillo@udevipo.gob.gt</t>
  </si>
  <si>
    <t>24126969, 24794441, 58117171</t>
  </si>
  <si>
    <t>2423-0500 ext 2123, 2124</t>
  </si>
  <si>
    <t>2423-0500  Ext. 2123 y 2124</t>
  </si>
  <si>
    <t>Marco  Tulio Alvarez Escobar</t>
  </si>
  <si>
    <t>mtalvareze@mineco.gob.gt</t>
  </si>
  <si>
    <t>24120281</t>
  </si>
  <si>
    <t xml:space="preserve">Julio Cesar Zabaleta Méndez </t>
  </si>
  <si>
    <t>za_rizz@hotmail.com</t>
  </si>
  <si>
    <t>502 23228295  y 23228200</t>
  </si>
  <si>
    <t>23105061</t>
  </si>
  <si>
    <t>Luis Eduardo Ochoa Díaz</t>
  </si>
  <si>
    <t>gerencia@metropolidelosaltos.org</t>
  </si>
  <si>
    <t>77658690</t>
  </si>
  <si>
    <t>SAN MATEO</t>
  </si>
  <si>
    <t>LA ESPERANZA</t>
  </si>
  <si>
    <t>SAN CRISTOBAL TOTONICAPAN</t>
  </si>
  <si>
    <t>SIBILIA</t>
  </si>
  <si>
    <t>SALCAJA</t>
  </si>
  <si>
    <t>OLINTEPEQUE</t>
  </si>
  <si>
    <t>SAN CARLOS SIJA</t>
  </si>
  <si>
    <t>Stuart Romeo Villatoro Perdomo</t>
  </si>
  <si>
    <t>stuart.villatoro@segeplan.gob.gt</t>
  </si>
  <si>
    <t xml:space="preserve"> 2504 4444</t>
  </si>
  <si>
    <t xml:space="preserve"> Stuart Romeo Villatoro Perdomo</t>
  </si>
  <si>
    <t xml:space="preserve">Lic. Omar Eduardo Morán González </t>
  </si>
  <si>
    <t>direccionpatrimonio2014@gmail.com</t>
  </si>
  <si>
    <t xml:space="preserve"> 22690628 y 22690629</t>
  </si>
  <si>
    <t>JOCOTAN</t>
  </si>
  <si>
    <t>CAMOTAN</t>
  </si>
  <si>
    <t>OLOPA</t>
  </si>
  <si>
    <t>SAN JUAN ERMITA</t>
  </si>
  <si>
    <t>CONCEPCION LAS MINAS</t>
  </si>
  <si>
    <t>IPALA</t>
  </si>
  <si>
    <t>QUEZALTEPEQUE</t>
  </si>
  <si>
    <t>SAN JACINTO</t>
  </si>
  <si>
    <t>SAN JOSE LA ARADA</t>
  </si>
  <si>
    <t xml:space="preserve">Claudinne Ogaldes Cruz </t>
  </si>
  <si>
    <t>cogaldes@mintrabajo.gob.gt</t>
  </si>
  <si>
    <t>24222504</t>
  </si>
  <si>
    <t>Bertha Leonor Falla Alonzo</t>
  </si>
  <si>
    <t>bfalla@seprem.gob.gt</t>
  </si>
  <si>
    <t>22079400</t>
  </si>
  <si>
    <t>Luis Roberto Rodas Ruíz</t>
  </si>
  <si>
    <t>cooperacionmindef@gmail.com</t>
  </si>
  <si>
    <t>44974243</t>
  </si>
  <si>
    <t xml:space="preserve">Antonio Guoron </t>
  </si>
  <si>
    <t>antonio.guoron@inab.gob.gt</t>
  </si>
  <si>
    <t>23214600</t>
  </si>
  <si>
    <t>24226700 extensión 1609</t>
  </si>
  <si>
    <t>2247500</t>
  </si>
  <si>
    <t>Emilio Vargas Díaz</t>
  </si>
  <si>
    <t>e.vargas@urbanistica.org.gt</t>
  </si>
  <si>
    <t>2285-8953</t>
  </si>
  <si>
    <t>Ricardo de la Torre Gimeno</t>
  </si>
  <si>
    <t>gerentemunicipal@muniguate.com</t>
  </si>
  <si>
    <t>22534453</t>
  </si>
  <si>
    <t>Vivian Lemus Rodríguez</t>
  </si>
  <si>
    <t>vlemus@minfin.GOB.GT</t>
  </si>
  <si>
    <t>23743000</t>
  </si>
  <si>
    <t>Juan Luis Yol Patzán</t>
  </si>
  <si>
    <t>jyol@mineco.gob.gt</t>
  </si>
  <si>
    <t>24120200 ext. 2400, 2407</t>
  </si>
  <si>
    <t xml:space="preserve">Susana María de León Gil </t>
  </si>
  <si>
    <t>sudeleon@muniguate.com</t>
  </si>
  <si>
    <t>59231749</t>
  </si>
  <si>
    <t xml:space="preserve">Ciriaco Antonio Urrutia </t>
  </si>
  <si>
    <t>caurrutia@marn.gob.gt</t>
  </si>
  <si>
    <t>Claudia González Aguilar</t>
  </si>
  <si>
    <t>2374-3000 Ext. 10804</t>
  </si>
  <si>
    <t>SAN CRISTOBAL VERAPAZ</t>
  </si>
  <si>
    <t>USPANTAN</t>
  </si>
  <si>
    <t>CHINIQUE</t>
  </si>
  <si>
    <t>Ing. Oscar Scott Ordoñez Castro</t>
  </si>
  <si>
    <t>oordonez@saa.gob.gt</t>
  </si>
  <si>
    <t>231212000 Ext.2002</t>
  </si>
  <si>
    <t xml:space="preserve">WILSON ERASMO DÍAZ PINEDA  </t>
  </si>
  <si>
    <t>Secretaria.sged@hotmail.com</t>
  </si>
  <si>
    <t>30053448</t>
  </si>
  <si>
    <t>44974234</t>
  </si>
  <si>
    <t xml:space="preserve">Herberth Douglas Morales Lima  </t>
  </si>
  <si>
    <t>hmorales@mp.gob.gt</t>
  </si>
  <si>
    <t>24119191, ext. 17109</t>
  </si>
  <si>
    <t>Arq. Emilio Vargas Díaz</t>
  </si>
  <si>
    <t>22858953</t>
  </si>
  <si>
    <t>Lic. Marco Antonio Mejia Villatoro</t>
  </si>
  <si>
    <t>mmejia@ine.gob.gt</t>
  </si>
  <si>
    <t>MSc. Franco Martínez Mont</t>
  </si>
  <si>
    <t>ffmartinez@oj.gob.gt</t>
  </si>
  <si>
    <t>2327 6373</t>
  </si>
  <si>
    <t>SAN ANTONIO SACATEPEQUEZ</t>
  </si>
  <si>
    <t>Maynor Estrada</t>
  </si>
  <si>
    <t>Maynor.estrada@fao.org</t>
  </si>
  <si>
    <t>5962-1931</t>
  </si>
  <si>
    <t>Jesús Gómez</t>
  </si>
  <si>
    <t>jesus.gomezgomez@yahoo.com</t>
  </si>
  <si>
    <t>Lcda. María Jennee Rubio Hidalgo</t>
  </si>
  <si>
    <t>jennee_rubio@copredeh.gob.gt</t>
  </si>
  <si>
    <t>23269800</t>
  </si>
  <si>
    <t>23824051</t>
  </si>
  <si>
    <t>Fredy Antonio Chiroy Barreno</t>
  </si>
  <si>
    <t>fachiroy@marn.gob.gt</t>
  </si>
  <si>
    <t>23158200</t>
  </si>
  <si>
    <t>M.A. Ingrid Sucely De León Piedrasanta de Díaz</t>
  </si>
  <si>
    <t>24119595</t>
  </si>
  <si>
    <t xml:space="preserve">Jessica Anayanci Solano Divas </t>
  </si>
  <si>
    <t>jsolano@mides.gob.gt</t>
  </si>
  <si>
    <t>23005400</t>
  </si>
  <si>
    <t>Dr. Jorge Luis Borrayo Reyes</t>
  </si>
  <si>
    <t>Jorge_borrayo@copredeh.gob.gt</t>
  </si>
  <si>
    <t>Ing. Oscar Fernando Argueta Mayorga</t>
  </si>
  <si>
    <t>oscar.argueta@seij.gob.gt</t>
  </si>
  <si>
    <t>23174747.</t>
  </si>
  <si>
    <t>Herberth Douglas Morales Lima</t>
  </si>
  <si>
    <t>morales.herberth@gmail.com</t>
  </si>
  <si>
    <t>2384-3100</t>
  </si>
  <si>
    <t>Dr. Mario Oliverio García Chenal</t>
  </si>
  <si>
    <t>coordinacionhospitales@mspas.gob.gt</t>
  </si>
  <si>
    <t>66443500</t>
  </si>
  <si>
    <t xml:space="preserve">Herberth Douglas Morales Lima </t>
  </si>
  <si>
    <t>2411-9191 ext 17109</t>
  </si>
  <si>
    <t>Ingrid Elizabeth de Leon Flores</t>
  </si>
  <si>
    <t>Ideleon@sosep.gob.gt</t>
  </si>
  <si>
    <t>2327 6000</t>
  </si>
  <si>
    <t xml:space="preserve">Walter Gómez </t>
  </si>
  <si>
    <t>wgomez@mides.gob.gt</t>
  </si>
  <si>
    <t xml:space="preserve">Ogden Rodas Camas </t>
  </si>
  <si>
    <t>ogden.rodas@fao.org</t>
  </si>
  <si>
    <t>23030400</t>
  </si>
  <si>
    <t>Sara Eugenia López Gálvez</t>
  </si>
  <si>
    <t>Sgalvez@sosep.gob.gt</t>
  </si>
  <si>
    <t>23276000</t>
  </si>
  <si>
    <t xml:space="preserve">Claudia González Aguilar </t>
  </si>
  <si>
    <t>2374-3000,  Extensión 10804</t>
  </si>
  <si>
    <t>Claudinne Ogaldes Cruz</t>
  </si>
  <si>
    <t>22905959 Extensión 8249</t>
  </si>
  <si>
    <t>Franco Domenicos Martinez Mont</t>
  </si>
  <si>
    <t>franco.martinez@segeplan.gob.gt</t>
  </si>
  <si>
    <t>2504 4548</t>
  </si>
  <si>
    <t>2327-6000</t>
  </si>
  <si>
    <t>Otto René Sierra Solís</t>
  </si>
  <si>
    <t>Direcciondifoproco2@gmail.com</t>
  </si>
  <si>
    <t>2413-7000</t>
  </si>
  <si>
    <t xml:space="preserve">Carlos Alberto Morales Velásquez </t>
  </si>
  <si>
    <t>carlos.morales@segeplan.gob.gt</t>
  </si>
  <si>
    <t>2504-4539</t>
  </si>
  <si>
    <t>22096400 extensión 8246</t>
  </si>
  <si>
    <t>Licenciada Karen Betzabeth Cobos Bran</t>
  </si>
  <si>
    <t>Kcobos@oj.gob.gt</t>
  </si>
  <si>
    <t>22096400 Extensión 8249</t>
  </si>
  <si>
    <t>24222500 ext. 7028</t>
  </si>
  <si>
    <t>Marcia Priscila Oropin Segura</t>
  </si>
  <si>
    <t>poropin@pronacom.org</t>
  </si>
  <si>
    <t>2423 0500</t>
  </si>
  <si>
    <t xml:space="preserve">Oscar Guillermo Sierra Pacay </t>
  </si>
  <si>
    <t>osierra@ucee.gob.gt</t>
  </si>
  <si>
    <t>2245 1212</t>
  </si>
  <si>
    <t>SANTA MARIA VISITACION</t>
  </si>
  <si>
    <t>SANTA CLARA LA LAGUNA</t>
  </si>
  <si>
    <t>CONCEPCION</t>
  </si>
  <si>
    <t>SAN ANDRES SEMETABAJ</t>
  </si>
  <si>
    <t>PANAJACHEL</t>
  </si>
  <si>
    <t>SANTA CATARINA PALOPO</t>
  </si>
  <si>
    <t>SAN LUCAS TOLIMAN</t>
  </si>
  <si>
    <t>SAN PABLO LA LAGUNA</t>
  </si>
  <si>
    <t>SAN MARCOS LA LAGUNA</t>
  </si>
  <si>
    <t>SAN JUAN LA LAGUNA</t>
  </si>
  <si>
    <t>SAN PEDRO LA LAGUNA</t>
  </si>
  <si>
    <t>NAHUALA</t>
  </si>
  <si>
    <t>Jennifer Waleska Zamora Arenales</t>
  </si>
  <si>
    <t>jwzamora@marn.gob.gt</t>
  </si>
  <si>
    <t>22960810</t>
  </si>
  <si>
    <t>NUEVO PROGRESO</t>
  </si>
  <si>
    <t>EL TUMBADOR</t>
  </si>
  <si>
    <t>SAN PABLO</t>
  </si>
  <si>
    <t>LA REFORMA</t>
  </si>
  <si>
    <t>SAN CRISTOBAL CUCHO</t>
  </si>
  <si>
    <t>ESQUIPULAS PALO GORDO</t>
  </si>
  <si>
    <t>SANTA MARIA DE JESUS</t>
  </si>
  <si>
    <t>SAN MIGUEL DUEÑAS</t>
  </si>
  <si>
    <t>ALOTENANGO</t>
  </si>
  <si>
    <t>SAN PEDRO YEPOCAPA</t>
  </si>
  <si>
    <t>SIQUINALA</t>
  </si>
  <si>
    <t>PALIN</t>
  </si>
  <si>
    <t>SAN VICENTE PACAYA</t>
  </si>
  <si>
    <t>ANTIGUA GUATEMALA</t>
  </si>
  <si>
    <t>SAN MARTIN SACATEPEQUEZ</t>
  </si>
  <si>
    <t>ZUNIL</t>
  </si>
  <si>
    <t>COLOMBA</t>
  </si>
  <si>
    <t>EL PALMAR</t>
  </si>
  <si>
    <t>SAN FRANCISCO ZAPOTITLAN</t>
  </si>
  <si>
    <t>ZUNILITO</t>
  </si>
  <si>
    <t>PUEBLO NUEVO</t>
  </si>
  <si>
    <t>Dra. Thelma Cristina Aguilar Barrientos</t>
  </si>
  <si>
    <t>tcaguilar@mspas.gob.gt</t>
  </si>
  <si>
    <t xml:space="preserve"> 23689069</t>
  </si>
  <si>
    <t>Francisca Candelaria Barrera</t>
  </si>
  <si>
    <t>fbarrera@maga.gob.gt</t>
  </si>
  <si>
    <t>78397855</t>
  </si>
  <si>
    <t>Marco Tulio Álvarez</t>
  </si>
  <si>
    <t>2412-0200</t>
  </si>
  <si>
    <t>SUMPANGO</t>
  </si>
  <si>
    <t>SANTO DOMINGO XENACOJ</t>
  </si>
  <si>
    <t>SANTIAGO SACATEPEQUEZ</t>
  </si>
  <si>
    <t>SAN LUCAS SACATEPEQUEZ</t>
  </si>
  <si>
    <t>SAN ANTONIO AGUAS CALIENTES</t>
  </si>
  <si>
    <t>JOCOTENANGO</t>
  </si>
  <si>
    <t>Adilis Marisol Cú Pop</t>
  </si>
  <si>
    <t>acu@pdh.org.gt</t>
  </si>
  <si>
    <t>2424-1717</t>
  </si>
  <si>
    <t>Mimia de Yamira Cuellar Estrada de Iriarte</t>
  </si>
  <si>
    <t>mimia.cuellar@senabed.gob.gt</t>
  </si>
  <si>
    <t>24950600</t>
  </si>
  <si>
    <t>Francisca Candelaria Barrera Orellana</t>
  </si>
  <si>
    <t>51363031</t>
  </si>
  <si>
    <t>Pablo Alexander Pineda Morales</t>
  </si>
  <si>
    <t>ppineda@mineco.gob.gt</t>
  </si>
  <si>
    <t>22472600</t>
  </si>
  <si>
    <t>Carlos Morales</t>
  </si>
  <si>
    <t>cmorales@maga.gob.gt</t>
  </si>
  <si>
    <t>2208 4747</t>
  </si>
  <si>
    <t>2207-9400 Ext. 1026</t>
  </si>
  <si>
    <t xml:space="preserve">Ruth Julissa Pérez Gómez </t>
  </si>
  <si>
    <t>ruth.perez@inees.gob.gt</t>
  </si>
  <si>
    <t>2496-2900</t>
  </si>
  <si>
    <t>Marco Tulio Alvarez Escobar</t>
  </si>
  <si>
    <t>José Daniel Fuentes Ureta</t>
  </si>
  <si>
    <t>daniel.fuentes@sbs.gob.gt</t>
  </si>
  <si>
    <t>24143535  extensión 3540</t>
  </si>
  <si>
    <t>Doctor Ingrid Johana Romero Escribá</t>
  </si>
  <si>
    <t>iromero@inacif.gob.gt</t>
  </si>
  <si>
    <t>23273100</t>
  </si>
  <si>
    <t>Manuel Augusto Alonzo Araujo</t>
  </si>
  <si>
    <t>manuel.alonzo@segeplan.gob.gt</t>
  </si>
  <si>
    <t xml:space="preserve">(502) 2504-4444 </t>
  </si>
  <si>
    <t>(502) 2505-4444</t>
  </si>
  <si>
    <t>Dora Aracely Vivas Pérez</t>
  </si>
  <si>
    <t>davivape@sat.gob.gt</t>
  </si>
  <si>
    <t>2329-7070 ext 3133</t>
  </si>
  <si>
    <t xml:space="preserve">luis Roberto Rodas Ruiz  </t>
  </si>
  <si>
    <t>44974234   44974250</t>
  </si>
  <si>
    <t>WILSON ERASMO DIAZ PINEDA</t>
  </si>
  <si>
    <t xml:space="preserve">24299901 </t>
  </si>
  <si>
    <t>José Antonio Tzúban Goméz/ Director General de la Policia Nacional Civil</t>
  </si>
  <si>
    <t>s.planificacion@pnc.gob.gt</t>
  </si>
  <si>
    <t>53191429</t>
  </si>
  <si>
    <t>Licenciada Karla Argentina Gómez Rivera</t>
  </si>
  <si>
    <t>karla.gomez@onsec.gob.gt</t>
  </si>
  <si>
    <t>23214800</t>
  </si>
  <si>
    <t>Héctor Leonel Hernández Mendoza</t>
  </si>
  <si>
    <t>planificacion@sgaia.gob.gt</t>
  </si>
  <si>
    <t>46706938</t>
  </si>
  <si>
    <t>2329-7070 extensión 3133</t>
  </si>
  <si>
    <t>Licenciado Alex Waldemar Cal Cal</t>
  </si>
  <si>
    <t>Sandy Sorayda Cano lemus</t>
  </si>
  <si>
    <t>24447474</t>
  </si>
  <si>
    <t>Victorina Lizzette Benítez Romero</t>
  </si>
  <si>
    <t>vbenitez@mspas.gob.gt</t>
  </si>
  <si>
    <t>2374-3000 ext. 10214</t>
  </si>
  <si>
    <t>23743000 Ext: 10804</t>
  </si>
  <si>
    <t>59621931</t>
  </si>
  <si>
    <t>Fausto Vinicio Córdova Díaz</t>
  </si>
  <si>
    <t>502 2384 3100 ext. 1128</t>
  </si>
  <si>
    <t>Max Arturo Marroquín Ruiz</t>
  </si>
  <si>
    <t>mmarroquin@fegua.gob.gt</t>
  </si>
  <si>
    <t>2208-4747</t>
  </si>
  <si>
    <t>22905987</t>
  </si>
  <si>
    <t>Flor de María Tistoj Santiago</t>
  </si>
  <si>
    <t>fmtistoj@sgp.gob.gt</t>
  </si>
  <si>
    <t>23184600</t>
  </si>
  <si>
    <t>Enrique Cossich Mérida</t>
  </si>
  <si>
    <t>enrique.cossich@transparencia.gob.gt</t>
  </si>
  <si>
    <t>22205383</t>
  </si>
  <si>
    <t>Pedro Estuardo Paz Pérez</t>
  </si>
  <si>
    <t>pedro.pazp@pgn.gob.gt</t>
  </si>
  <si>
    <t>24148787 ex 1002</t>
  </si>
  <si>
    <t>SAN JOSE POAQUIL</t>
  </si>
  <si>
    <t>CONCEPCION CHIQUIRICHAPA</t>
  </si>
  <si>
    <t>CANTEL</t>
  </si>
  <si>
    <t>Eversson Augusto Ordóñez Aguirre</t>
  </si>
  <si>
    <t>eaordonez@marn.gob.gt</t>
  </si>
  <si>
    <t>ESTANZUELA</t>
  </si>
  <si>
    <t>LOS AMATES</t>
  </si>
  <si>
    <t>Marco Tulio Leonardo Bailón</t>
  </si>
  <si>
    <t>mleonardo@segeplan.gob.gt</t>
  </si>
  <si>
    <t>2504 4444</t>
  </si>
  <si>
    <t>Julia Arabella Woolfolk C. de Chinchilla</t>
  </si>
  <si>
    <t>caguilar@minex.gob.gt</t>
  </si>
  <si>
    <t>2410-0000</t>
  </si>
  <si>
    <t>Mario Hugo Miranda Fuentes</t>
  </si>
  <si>
    <t>subsecretario@seccatid.gob.gt</t>
  </si>
  <si>
    <t>25046000</t>
  </si>
  <si>
    <t>24447474 Ext. 1545</t>
  </si>
  <si>
    <t>24143535</t>
  </si>
  <si>
    <t>directordigepolmdn@mindef.mil.gt</t>
  </si>
  <si>
    <t>44974126</t>
  </si>
  <si>
    <t xml:space="preserve">Dora Aracely Vivas Pérez </t>
  </si>
  <si>
    <t xml:space="preserve">2411-1900 </t>
  </si>
  <si>
    <t xml:space="preserve">Hugo Leonel Flores </t>
  </si>
  <si>
    <t>hflores@inab.gob.gt</t>
  </si>
  <si>
    <t>(502) 23212626</t>
  </si>
  <si>
    <t>SAN JOSE</t>
  </si>
  <si>
    <t>SIPACATE</t>
  </si>
  <si>
    <t>TAXISCO</t>
  </si>
  <si>
    <t>GUAZACAPAN</t>
  </si>
  <si>
    <t>CHIQUIMULILLA</t>
  </si>
  <si>
    <t xml:space="preserve">Flor de María Tistoj Santiago </t>
  </si>
  <si>
    <t>+(502)2422-2504</t>
  </si>
  <si>
    <t>PATZICIA</t>
  </si>
  <si>
    <t>Luz Mariana Pérez</t>
  </si>
  <si>
    <t>lperez@scep.gob.gt</t>
  </si>
  <si>
    <t>24104141</t>
  </si>
  <si>
    <t xml:space="preserve">Enrique Cossich Mérida </t>
  </si>
  <si>
    <t>Cindy Yadira Lara Elías de Solórzano</t>
  </si>
  <si>
    <t>cylara@unesa.gob.gt</t>
  </si>
  <si>
    <t>50185282</t>
  </si>
  <si>
    <t>CLEMENTE FEDERICO ARTURO BETHANCOURT SANCHEZ</t>
  </si>
  <si>
    <t>fbethancourt@municiudadvieja.gob.gt</t>
  </si>
  <si>
    <t>78315016 - 78886728</t>
  </si>
  <si>
    <t xml:space="preserve">José Gilberto Cifuentes Barrientos </t>
  </si>
  <si>
    <t>gcifuentes@inab.gob.gt</t>
  </si>
  <si>
    <t>(502) 23212626 ext. 4590</t>
  </si>
  <si>
    <t>23743000 Ext: 10801</t>
  </si>
  <si>
    <t>22905959  ext. 8252</t>
  </si>
  <si>
    <t>Jessica Margaret Orellana Díaz</t>
  </si>
  <si>
    <t>cooperacionmigracion@gmail.com</t>
  </si>
  <si>
    <t>24112411 Ext 6010</t>
  </si>
  <si>
    <t>2220-5383</t>
  </si>
  <si>
    <t>Mariana Pérez</t>
  </si>
  <si>
    <t>Elder Emilio Vargas Díaz</t>
  </si>
  <si>
    <t>22853573</t>
  </si>
  <si>
    <t>2329-7070 ext 3136</t>
  </si>
  <si>
    <t>2504 4397</t>
  </si>
  <si>
    <t>planificacion.sgal@pnc.gob.gt</t>
  </si>
  <si>
    <t>24222579</t>
  </si>
  <si>
    <t>2253-8337</t>
  </si>
  <si>
    <t>Francisco José Lemus Miranda</t>
  </si>
  <si>
    <t>francisco.lemus@igssgt.org</t>
  </si>
  <si>
    <t>24121013</t>
  </si>
  <si>
    <t>Victorina Lizzette Benítez Romero de Cardama</t>
  </si>
  <si>
    <t>2444-7474</t>
  </si>
  <si>
    <t>24447474 ext. 1115</t>
  </si>
  <si>
    <t xml:space="preserve">José David Prado Vásquez </t>
  </si>
  <si>
    <t>Licda. Karen Betzabeth Cobos Bran</t>
  </si>
  <si>
    <t>kcobos@oj.gob.gt</t>
  </si>
  <si>
    <t>22903809</t>
  </si>
  <si>
    <t>Erick Vinicio Yllescas Hurtarte</t>
  </si>
  <si>
    <t>eyllescas@infom.gob.gt</t>
  </si>
  <si>
    <t>2498-9191 Ext. 160</t>
  </si>
  <si>
    <t>Dania Lucrecia Moscoso Sarceño</t>
  </si>
  <si>
    <t>direcciongeneral@conadi.gob.gt</t>
  </si>
  <si>
    <t>25016800</t>
  </si>
  <si>
    <t xml:space="preserve">24222591 </t>
  </si>
  <si>
    <t xml:space="preserve">COOPERACION TÉCNICA NO REEMBOLSABLE CINR  PARA  LA REVISIÓN  VALIDACIÓN DE LOS ESTUDIOS Y MODELO DE FINANCIAMIENTO DEL PROYECTO  AMPLIACIÓN CARRETERA A CUATRO CARRILES DE LA RUTA CA 9 NORTE  TRAMO  EL RANCHO EL PROGRESO   SANTA CRUZ TECULUTAN   SANTA CRUZ  MAYUELAS ZACAPA   PUERTO BARRIOS IZABAL   LONGITUD APROXIMADA 207 05 KILOMETROS    </t>
  </si>
  <si>
    <t>CABAÑAS</t>
  </si>
  <si>
    <t>SAN CRISTOBAL ACASAGUASTLAN</t>
  </si>
  <si>
    <t>EL JICARO</t>
  </si>
  <si>
    <t>TECULUTAN</t>
  </si>
  <si>
    <t>MORALES</t>
  </si>
  <si>
    <t>RIO HONDO</t>
  </si>
  <si>
    <t>GUALAN</t>
  </si>
  <si>
    <t>Mario Hugo Miranda</t>
  </si>
  <si>
    <t>subdespacho@seccatid.gob.gt</t>
  </si>
  <si>
    <t>46182411</t>
  </si>
  <si>
    <t>CUILCO</t>
  </si>
  <si>
    <t>LA DEMOCRACIA</t>
  </si>
  <si>
    <t>planificacion.sgic@pnc.gob.gt</t>
  </si>
  <si>
    <t>23290000</t>
  </si>
  <si>
    <t>SAN LUIS JILOTEPEQUE</t>
  </si>
  <si>
    <t>SAN PEDRO PINULA</t>
  </si>
  <si>
    <t>2295-2301</t>
  </si>
  <si>
    <t>VILLA NUEVA</t>
  </si>
  <si>
    <t>MIXCO</t>
  </si>
  <si>
    <t>SAN JUAN COTZAL</t>
  </si>
  <si>
    <t>NEBAJ</t>
  </si>
  <si>
    <t xml:space="preserve">Carta de Donación entre el Ministerio de Gobernación de la República de Guatemala y la Agencia Internacional para Asuntos Antinarcóticos y Aplicación de la Ley INL  por sus siglas en inglés  del Gobierno de los Estados  Unidos de América  que ampara la donación de  un Muro Perimetral para la Subdirección General de Análisis de Información Antinarcótica de la Policía Nacional Civil </t>
  </si>
  <si>
    <t xml:space="preserve"> </t>
  </si>
  <si>
    <t>SIGEACI341</t>
  </si>
  <si>
    <t>SIGEACI342</t>
  </si>
  <si>
    <t>SIGEACI343</t>
  </si>
  <si>
    <t>SIGEACI344</t>
  </si>
  <si>
    <t>SIGEACI345</t>
  </si>
  <si>
    <t>SIGEACI346</t>
  </si>
  <si>
    <t>SIGEACI347</t>
  </si>
  <si>
    <t>SIGEACI348</t>
  </si>
  <si>
    <t>SIGEACI349</t>
  </si>
  <si>
    <t>SIGEACI350</t>
  </si>
  <si>
    <t>SIGEACI351</t>
  </si>
  <si>
    <t>SIGEACI352</t>
  </si>
  <si>
    <t>SIGEACI353</t>
  </si>
  <si>
    <t>SIGEACI354</t>
  </si>
  <si>
    <t xml:space="preserve">Perfil de Donación de 500 Galones de Alcohol Isopropílico al 95   por parte de la Oficina de Cooperación en Seguridad OSC  de la Embajada de los Estados Unidos de América a la Secretaría Ejecutiva de la Coordinadora Nacional para la Reducción de Desastres Naturales o Provocados SE CONRED  </t>
  </si>
  <si>
    <t xml:space="preserve">Apoyo a actividades del Sector Agroforestal en la Contribución Determinada a nivel Nacional de Guatemala </t>
  </si>
  <si>
    <t>FORTALECIMIENTO DE RESILIENCIA DE LA PRODUCCIÓN DE MAÍZ EN GUATEMALA</t>
  </si>
  <si>
    <t xml:space="preserve">Medios de vida resilientes de pequeños agricultores vulnerables en los paisajes mayas y del Corredor Seco de Guatemala RELIVE </t>
  </si>
  <si>
    <t xml:space="preserve">PROGRAMA CONJUNTO Fortalecimiento al Programa del Gobierno de Guatemala Sello Blanco </t>
  </si>
  <si>
    <t xml:space="preserve">Donación de Silla de Ruedas y aparatos para la movilidad asistida para personas en situación de vulnerabilidad en Guatemala </t>
  </si>
  <si>
    <t>DONACIÓN DE 10 IMPRESORAS Y UN SISTEMA INFORMÁTICO PARA VISAS A FAVOR DEL INSTITUTO GUATEMALTECO DE MIGRACIÓN</t>
  </si>
  <si>
    <t xml:space="preserve">MOBILIARIO Y EQUIPO PARA EL DEPARTAMENTO DE ESTADÍSTICA Y ARCHIVOS DEL INSTITUTO GUATEMALTECO DE MIGRACIÓN AUSPICIADO POR LA ORGANIZACIÓN INTERNACIONAL PARA LAS MIGRACIONES OIM </t>
  </si>
  <si>
    <t>Subvención de Transición para la eliminación de la malaria en Guatemala</t>
  </si>
  <si>
    <t>M - Fondo de Naciones Unidas para la Infancia (UNICEF)</t>
  </si>
  <si>
    <t xml:space="preserve">Donación de purificadores de agua por parte del Fondo de las Naciones Unidas para la Infancia UNICEF  a la Coordinadora Nacional para la Reducción de Desastres de Origen Natural o Provocado CONRED </t>
  </si>
  <si>
    <t>Apoyo Técnico a la Subvención de Transición para la Eliminación de la Malaria en Guatemala</t>
  </si>
  <si>
    <t>Asistencia técnica para apoyar al Ministerio de Finanzas Públicas en el proceso de elaboración y diseño de un perfil básico de proyecto que permita la búsqueda de un potencial financiamiento de modalidad "Canje de Deuda Externa".</t>
  </si>
  <si>
    <t>Plan de Desarrollo Urbano Integrado del Área Norte de la Ciudad de Guatemala</t>
  </si>
  <si>
    <t>DOLORES</t>
  </si>
  <si>
    <t>SAN LUIS</t>
  </si>
  <si>
    <t xml:space="preserve">Cooperación Técnica No Reembolsable </t>
  </si>
  <si>
    <t>3. Disponibilidad y acceso al agua y gestión de los recursos naturales</t>
  </si>
  <si>
    <t xml:space="preserve">Asistencia técnica para el será una cooperación técnica no reembolsable prevenientes de la Organización de las Naciones Unidas para la Alimentación y la Agricutlria (FAO) </t>
  </si>
  <si>
    <t xml:space="preserve">Programa de escuelas taller de Guatemala Fase VI </t>
  </si>
  <si>
    <t xml:space="preserve">RESPOSABLE DE VERIFICAR </t>
  </si>
  <si>
    <t>MONEDA ORIGINAL (DESEMBOLSOS)</t>
  </si>
  <si>
    <t>QUETZALES (DESEMBOLSOS)</t>
  </si>
  <si>
    <t xml:space="preserve">SUSCRITO FUENTE COOPERANTE </t>
  </si>
  <si>
    <t>ENMIENDA FUENTE COOPERANTE</t>
  </si>
  <si>
    <t>ENMIENDA CONTRARTIDA</t>
  </si>
  <si>
    <t>TOTAL SUSCRITO CONTRAPARTIDA</t>
  </si>
  <si>
    <t>SUSCRITO CONTRAPARTIDA</t>
  </si>
  <si>
    <t>EQUIPO</t>
  </si>
  <si>
    <t>AÑO DE LA FECHA DE SUSCRIPCIÓN</t>
  </si>
  <si>
    <t>PRIORIDAD NACIONAL DE DESARROLLO (PND)</t>
  </si>
  <si>
    <t xml:space="preserve">USD - TOTAL SUSCRITO FUENTE COOPERANTE </t>
  </si>
  <si>
    <t>USD - EJECUTADO FUENTE COOPERANTE</t>
  </si>
  <si>
    <t>Q - EJECUTADO FUENTE COOPERANTE</t>
  </si>
  <si>
    <t xml:space="preserve">Q - FALTA POR EJECUTAR </t>
  </si>
  <si>
    <t xml:space="preserve">USD - FALTA POR EJECUTAR </t>
  </si>
  <si>
    <t>TOTAL Q SUSCRITO FUENTE COOOPERANTE</t>
  </si>
  <si>
    <t>MONTO SUSCRITO, EJECUTADO Y POR EJECUTAR POR FUENTE COOPERANTE, PERIODO 2020 - 2023</t>
  </si>
  <si>
    <t>MONTO SUSCRITO, EJECUTADO Y POR EJECUTAR POR PND, PERIODO 2020 - 2023</t>
  </si>
  <si>
    <t>MONTO SUSCRITO, EJECUTADO Y POR EJECUTAR POR PILARES PGG 2020 - 2024, PERIODO 2020 - 2023</t>
  </si>
  <si>
    <t xml:space="preserve">TIPO DE CAMBIO 7.80261 (14-04-2023) </t>
  </si>
  <si>
    <t xml:space="preserve">MONTO SUSCRITO EN Q. </t>
  </si>
  <si>
    <t>MONTO SUSCRITO EN USD</t>
  </si>
  <si>
    <t>EJECUTADO EN Q</t>
  </si>
  <si>
    <t>EJECUTADO EN Q.</t>
  </si>
  <si>
    <t>EJECUTADO EN USD</t>
  </si>
  <si>
    <t>MONTO SUSCRITO EN Q.</t>
  </si>
  <si>
    <t>POR EJECUTAR EN USD</t>
  </si>
  <si>
    <t xml:space="preserve"> POR EJECUTAR EN Q.</t>
  </si>
  <si>
    <t xml:space="preserve">POR EJECUTAR EN Q. </t>
  </si>
  <si>
    <t>POR EJECUTAR POR USD</t>
  </si>
  <si>
    <t>POR EJECUTAR EN Q</t>
  </si>
  <si>
    <t xml:space="preserve">FUENTES COOPERANTES </t>
  </si>
  <si>
    <t xml:space="preserve"> EJECUTADO EN USD</t>
  </si>
  <si>
    <t>PRIORIDAD NACIONAL DE DESARROLLO</t>
  </si>
  <si>
    <t>POLITICA GENERAL DE GOBIERNO 2020 - 2024</t>
  </si>
  <si>
    <t xml:space="preserve">Perfil de la donación kit de higiene personal y limpieza y catres para dormir con colchón de algodón  por parte de la Oficina de Cooperación de Seguridad de la Embajada de los Estados Unidos de  América </t>
  </si>
  <si>
    <t xml:space="preserve">(DUPLICADO) MOBILIARIO Y EQUIPO PARA EL DEPARTAMENTO DE CENTROS DE ATENCIÓN MIGRATORIA DEL INSTITUTO GUATEMALTECO DE MIGRACIÓN AUSPICIADO POR LA ORGANIZACIÓN INTERNACIONAL PARA LAS MIGRACIONES OIM </t>
  </si>
  <si>
    <t>(Todas)</t>
  </si>
  <si>
    <t>Etiquetas de columna</t>
  </si>
  <si>
    <t>Total MONTO SUSCRITO EN Q.</t>
  </si>
  <si>
    <t>Total MONTO SUSCRITO EN USD</t>
  </si>
  <si>
    <t>Total EJECUTADO EN Q</t>
  </si>
  <si>
    <t>Total EJECUTADO EN USD</t>
  </si>
  <si>
    <t>Total  POR EJECUTAR EN Q.</t>
  </si>
  <si>
    <t>Total POR EJECUTAR EN USD</t>
  </si>
  <si>
    <t xml:space="preserve">Total MONTO SUSCRITO EN Q. </t>
  </si>
  <si>
    <t>Total EJECUTADO EN Q.</t>
  </si>
  <si>
    <t xml:space="preserve">Total POR EJECUTAR EN Q. </t>
  </si>
  <si>
    <t>Total POR EJECUTAR POR USD</t>
  </si>
  <si>
    <t>Total  EJECUTADO EN USD</t>
  </si>
  <si>
    <t>Total POR EJECUTAR EN Q</t>
  </si>
  <si>
    <t>Suma de monto</t>
  </si>
  <si>
    <t>Etiquetas de fila</t>
  </si>
  <si>
    <t>100 - GUATEMALA - GUATEMALA</t>
  </si>
  <si>
    <t>101 - GUATEMALA - GUATEMALA</t>
  </si>
  <si>
    <t>102 - GUATEMALA - SANTA CATARINA PINULA</t>
  </si>
  <si>
    <t>108 - GUATEMALA - MIXCO</t>
  </si>
  <si>
    <t>114 - GUATEMALA - AMATITLAN</t>
  </si>
  <si>
    <t>115 - GUATEMALA - VILLA NUEVA</t>
  </si>
  <si>
    <t>1201 - SAN MARCOS - SAN MARCOS</t>
  </si>
  <si>
    <t>1204 - SAN MARCOS - COMITANCILLO</t>
  </si>
  <si>
    <t>1206 - SAN MARCOS - CONCEPCION TUTUAPA</t>
  </si>
  <si>
    <t>1207 - SAN MARCOS - TACANA</t>
  </si>
  <si>
    <t>1208 - SAN MARCOS - SIBINAL</t>
  </si>
  <si>
    <t>1209 - SAN MARCOS - TAJUMULCO</t>
  </si>
  <si>
    <t>1215 - SAN MARCOS - MALACATAN</t>
  </si>
  <si>
    <t>1223 - SAN MARCOS - IXCHIGUAN</t>
  </si>
  <si>
    <t>1224 - SAN MARCOS - SAN JOSE OJETENAM</t>
  </si>
  <si>
    <t>1300 - HUEHUETENANGO - HUEHUETENANGO</t>
  </si>
  <si>
    <t>1301 - HUEHUETENANGO - HUEHUETENANGO</t>
  </si>
  <si>
    <t>1306 - HUEHUETENANGO - SAN PEDRO NECTA</t>
  </si>
  <si>
    <t>1420 - QUICHE - IXCAN</t>
  </si>
  <si>
    <t>1421 - QUICHE - PACHALUM</t>
  </si>
  <si>
    <t>1607 - ALTA VERAPAZ - PANZOS</t>
  </si>
  <si>
    <t>1612 - ALTA VERAPAZ - CAHABON</t>
  </si>
  <si>
    <t>1614 - ALTA VERAPAZ - CHAHAL</t>
  </si>
  <si>
    <t>1705 - PETEN - LA LIBERTAD</t>
  </si>
  <si>
    <t>1803 - IZABAL - EL ESTOR</t>
  </si>
  <si>
    <t>1805 - IZABAL - LOS AMATES</t>
  </si>
  <si>
    <t>1902 - ZACAPA - ESTANZUELA</t>
  </si>
  <si>
    <t>1904 - ZACAPA - GUALAN</t>
  </si>
  <si>
    <t>1910 - ZACAPA - HUITE</t>
  </si>
  <si>
    <t>2005 - CHIQUIMULA - CAMOTAN</t>
  </si>
  <si>
    <t>2007 - CHIQUIMULA - ESQUIPULAS</t>
  </si>
  <si>
    <t>2201 - JUTIAPA - JUTIAPA</t>
  </si>
  <si>
    <t>2204 - JUTIAPA - AGUA BLANCA</t>
  </si>
  <si>
    <t>2214 - JUTIAPA - MOYUTA</t>
  </si>
  <si>
    <t>2215 - JUTIAPA - PASACO</t>
  </si>
  <si>
    <t>300 - SACATEPEQUEZ - SACATEPEQUEZ</t>
  </si>
  <si>
    <t>312 - SACATEPEQUEZ - CIUDAD VIEJA</t>
  </si>
  <si>
    <t>409 - CHIMALTENANGO - PATZICIA</t>
  </si>
  <si>
    <t>509 - ESCUINTLA - SAN JOSE</t>
  </si>
  <si>
    <t>509 - ESCUINTLA - SAN JOSE, ESCUINTLA</t>
  </si>
  <si>
    <t>510 - ESCUINTLA - IZTAPA</t>
  </si>
  <si>
    <t>514 - ESCUINTLA - SIPACATE</t>
  </si>
  <si>
    <t>608 - SANTA ROSA - CHIQUIMULILLA</t>
  </si>
  <si>
    <t>609 - SANTA ROSA - TAXISCO</t>
  </si>
  <si>
    <t>611 - SANTA ROSA - GUAZACAPAN</t>
  </si>
  <si>
    <t>701 - SOLOLA - SOLOLA</t>
  </si>
  <si>
    <t>702 - SOLOLA - SAN JOSE CHACAYA</t>
  </si>
  <si>
    <t>706 - SOLOLA - SANTA CATARINA IXTAHUACAN</t>
  </si>
  <si>
    <t>712 - SOLOLA - SAN ANTONIO PALOPO</t>
  </si>
  <si>
    <t>714 - SOLOLA - SANTA CRUZ LA LAGUNA</t>
  </si>
  <si>
    <t>802 - TOTONICAPAN - SAN CRISTOBAL TOTONICAPAN</t>
  </si>
  <si>
    <t>901 - QUETZALTENANGO - QUETZALTENANGO</t>
  </si>
  <si>
    <t>902 - QUETZALTENANGO - SALCAJA</t>
  </si>
  <si>
    <t>903 - QUETZALTENANGO - OLINTEPEQUE</t>
  </si>
  <si>
    <t>904 - QUETZALTENANGO - SAN CARLOS SIJA</t>
  </si>
  <si>
    <t>905 - QUETZALTENANGO - SIBILIA</t>
  </si>
  <si>
    <t>909 - QUETZALTENANGO - SAN JUAN OSTUNCALCO</t>
  </si>
  <si>
    <t>910 - QUETZALTENANGO - SAN MATEO</t>
  </si>
  <si>
    <t>923 - QUETZALTENANGO - LA ESPERANZA</t>
  </si>
  <si>
    <t>Nacional</t>
  </si>
  <si>
    <t>España</t>
  </si>
  <si>
    <t>Comisión Presidencial por la Paz y Derechos Humanos -COPADEH-</t>
  </si>
  <si>
    <t>Sistema de Naciones Unidas (SNU)</t>
  </si>
  <si>
    <t xml:space="preserve">SUSCRITO FUENTE COOPERANTE Q. </t>
  </si>
  <si>
    <t>CODIGO SIGEACI</t>
  </si>
  <si>
    <t>MONTO SUSCRITO FUENTE COOOPERANTE Q</t>
  </si>
  <si>
    <t>Total MONTO SUSCRITO FUENTE COOOPERANTE Q</t>
  </si>
  <si>
    <t>1600 ALTA VERAPAZ</t>
  </si>
  <si>
    <t>* los números negativos representan movimiento de recursos entre departamentos.</t>
  </si>
  <si>
    <t>EJECUTADO POR TERRITORIO, PERÍODO 2020 - 2023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</si>
</sst>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quot;* #,##0.00_-;\-&quot;Q&quot;* #,##0.00_-;_-&quot;Q&quot;* &quot;-&quot;??_-;_-@_-"/>
    <numFmt numFmtId="164" formatCode="d/m/yyyy"/>
    <numFmt numFmtId="165" formatCode="[$Q-100A]#,##0.00;\([$Q-100A]#,##0.00\);[$Q-100A]#,##0.00"/>
    <numFmt numFmtId="166" formatCode="dd/mm/yyyy"/>
    <numFmt numFmtId="167" formatCode="dd/mm/yyyy;@"/>
    <numFmt numFmtId="168" formatCode="_-[$Q-100A]* #,##0.00_-;\-[$Q-100A]* #,##0.00_-;_-[$Q-100A]* &quot;-&quot;??_-;_-@_-"/>
    <numFmt numFmtId="169" formatCode="_-[$$-409]* #,##0.00_ ;_-[$$-409]* \-#,##0.00\ ;_-[$$-409]* &quot;-&quot;??_ ;_-@_ "/>
  </numFmts>
  <fonts count="29">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b/>
      <sz val="11"/>
      <color theme="1"/>
      <name val="Candara"/>
      <family val="2"/>
    </font>
    <font>
      <sz val="11"/>
      <color theme="1"/>
      <name val="Candara"/>
      <family val="2"/>
    </font>
    <font>
      <sz val="11"/>
      <color theme="0"/>
      <name val="Calibri"/>
      <family val="2"/>
    </font>
    <font>
      <sz val="11"/>
      <name val="Calibri"/>
      <family val="2"/>
    </font>
    <font>
      <sz val="11"/>
      <color theme="0"/>
      <name val="Candara"/>
      <family val="2"/>
    </font>
    <font>
      <sz val="10"/>
      <color theme="1"/>
      <name val="Candara"/>
      <family val="2"/>
    </font>
    <font>
      <sz val="10"/>
      <color rgb="FFFF0000"/>
      <name val="Candara"/>
      <family val="2"/>
    </font>
    <font>
      <sz val="10"/>
      <color rgb="FF333333"/>
      <name val="Quattrocento Sans"/>
    </font>
    <font>
      <sz val="10"/>
      <color rgb="FF333333"/>
      <name val="Candara"/>
      <family val="2"/>
    </font>
    <font>
      <sz val="8"/>
      <color theme="1"/>
      <name val="Candara"/>
      <family val="2"/>
    </font>
    <font>
      <sz val="11"/>
      <name val="Candara"/>
      <family val="2"/>
    </font>
    <font>
      <sz val="11"/>
      <name val="Tahoma"/>
      <family val="2"/>
    </font>
    <font>
      <sz val="1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1"/>
      <color theme="1"/>
      <name val="Calibri"/>
      <scheme val="minor"/>
    </font>
    <font>
      <sz val="10"/>
      <color rgb="FF333333"/>
      <name val="Segoe UI"/>
      <family val="2"/>
    </font>
    <font>
      <b/>
      <sz val="11"/>
      <color theme="0"/>
      <name val="Calibri"/>
      <family val="2"/>
      <scheme val="minor"/>
    </font>
    <font>
      <b/>
      <sz val="11"/>
      <name val="Calibri"/>
      <family val="2"/>
      <scheme val="minor"/>
    </font>
    <font>
      <b/>
      <sz val="11"/>
      <color theme="1"/>
      <name val="Calibri"/>
      <scheme val="minor"/>
    </font>
    <font>
      <b/>
      <sz val="11"/>
      <color theme="0"/>
      <name val="Calibri"/>
      <scheme val="minor"/>
    </font>
  </fonts>
  <fills count="25">
    <fill>
      <patternFill patternType="none"/>
    </fill>
    <fill>
      <patternFill patternType="gray125"/>
    </fill>
    <fill>
      <patternFill patternType="solid">
        <fgColor theme="8"/>
        <bgColor theme="8"/>
      </patternFill>
    </fill>
    <fill>
      <patternFill patternType="solid">
        <fgColor rgb="FF9CC2E5"/>
        <bgColor rgb="FF9CC2E5"/>
      </patternFill>
    </fill>
    <fill>
      <patternFill patternType="solid">
        <fgColor rgb="FF00B050"/>
        <bgColor rgb="FF00B050"/>
      </patternFill>
    </fill>
    <fill>
      <patternFill patternType="solid">
        <fgColor rgb="FF92D050"/>
        <bgColor rgb="FF92D050"/>
      </patternFill>
    </fill>
    <fill>
      <patternFill patternType="solid">
        <fgColor rgb="FFFF0000"/>
        <bgColor rgb="FFFF0000"/>
      </patternFill>
    </fill>
    <fill>
      <patternFill patternType="solid">
        <fgColor rgb="FFDEEAF6"/>
        <bgColor rgb="FFDEEAF6"/>
      </patternFill>
    </fill>
    <fill>
      <patternFill patternType="solid">
        <fgColor theme="0"/>
        <bgColor indexed="64"/>
      </patternFill>
    </fill>
    <fill>
      <patternFill patternType="solid">
        <fgColor theme="0"/>
        <bgColor rgb="FF00FFFF"/>
      </patternFill>
    </fill>
    <fill>
      <patternFill patternType="solid">
        <fgColor rgb="FFFF0000"/>
        <bgColor indexed="64"/>
      </patternFill>
    </fill>
    <fill>
      <patternFill patternType="solid">
        <fgColor theme="0" tint="-0.14999847407452621"/>
        <bgColor theme="0" tint="-0.14999847407452621"/>
      </patternFill>
    </fill>
    <fill>
      <patternFill patternType="solid">
        <fgColor theme="7"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0070C0"/>
        <bgColor indexed="64"/>
      </patternFill>
    </fill>
    <fill>
      <patternFill patternType="solid">
        <fgColor theme="0" tint="-0.249977111117893"/>
        <bgColor indexed="64"/>
      </patternFill>
    </fill>
    <fill>
      <patternFill patternType="solid">
        <fgColor rgb="FF00B050"/>
        <bgColor indexed="64"/>
      </patternFill>
    </fill>
    <fill>
      <patternFill patternType="solid">
        <fgColor rgb="FF00B050"/>
        <bgColor rgb="FFFF9900"/>
      </patternFill>
    </fill>
    <fill>
      <patternFill patternType="solid">
        <fgColor theme="5"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FF00"/>
        <bgColor theme="0" tint="-0.14999847407452621"/>
      </patternFill>
    </fill>
    <fill>
      <patternFill patternType="solid">
        <fgColor theme="8"/>
        <bgColor indexed="64"/>
      </patternFill>
    </fill>
  </fills>
  <borders count="3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diagonal/>
    </border>
    <border>
      <left/>
      <right/>
      <top style="thin">
        <color indexed="65"/>
      </top>
      <bottom/>
      <diagonal/>
    </border>
    <border>
      <left/>
      <right/>
      <top style="thin">
        <color rgb="FF999999"/>
      </top>
      <bottom style="thin">
        <color rgb="FF999999"/>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top/>
      <bottom/>
      <diagonal/>
    </border>
    <border>
      <left style="thin">
        <color rgb="FF000000"/>
      </left>
      <right style="thin">
        <color rgb="FF000000"/>
      </right>
      <top/>
      <bottom/>
      <diagonal/>
    </border>
  </borders>
  <cellStyleXfs count="3">
    <xf numFmtId="0" fontId="0" fillId="0" borderId="0"/>
    <xf numFmtId="0" fontId="4" fillId="0" borderId="1"/>
    <xf numFmtId="44" fontId="23" fillId="0" borderId="0" applyFont="0" applyFill="0" applyBorder="0" applyAlignment="0" applyProtection="0"/>
  </cellStyleXfs>
  <cellXfs count="301">
    <xf numFmtId="0" fontId="0" fillId="0" borderId="0" xfId="0"/>
    <xf numFmtId="0" fontId="6" fillId="0" borderId="0" xfId="0" applyFont="1"/>
    <xf numFmtId="0" fontId="7" fillId="0" borderId="0" xfId="0" applyFont="1"/>
    <xf numFmtId="0" fontId="7" fillId="0" borderId="0" xfId="0" applyFont="1" applyAlignment="1">
      <alignment horizontal="center" vertical="top"/>
    </xf>
    <xf numFmtId="0" fontId="8" fillId="0" borderId="0" xfId="0" applyFont="1" applyAlignment="1">
      <alignment horizontal="center" vertical="top"/>
    </xf>
    <xf numFmtId="4" fontId="8" fillId="0" borderId="0" xfId="0" applyNumberFormat="1" applyFont="1"/>
    <xf numFmtId="0" fontId="8" fillId="0" borderId="0" xfId="0" applyFont="1"/>
    <xf numFmtId="0" fontId="8"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vertical="top" wrapText="1"/>
    </xf>
    <xf numFmtId="0" fontId="11" fillId="0" borderId="0" xfId="0" applyFont="1" applyAlignment="1">
      <alignment horizontal="center" vertical="center" wrapText="1"/>
    </xf>
    <xf numFmtId="0" fontId="11" fillId="4" borderId="1" xfId="0" applyFont="1" applyFill="1" applyBorder="1" applyAlignment="1">
      <alignment horizontal="center" vertical="center" wrapText="1"/>
    </xf>
    <xf numFmtId="4" fontId="11" fillId="4"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2" fillId="7" borderId="1" xfId="0" applyFont="1" applyFill="1" applyBorder="1" applyAlignment="1">
      <alignment vertical="top" wrapText="1"/>
    </xf>
    <xf numFmtId="0" fontId="12" fillId="7" borderId="1" xfId="0" applyFont="1" applyFill="1" applyBorder="1" applyAlignment="1">
      <alignment horizontal="center" vertical="top" wrapText="1"/>
    </xf>
    <xf numFmtId="0" fontId="12" fillId="7" borderId="1" xfId="0" applyFont="1" applyFill="1" applyBorder="1" applyAlignment="1">
      <alignment vertical="top"/>
    </xf>
    <xf numFmtId="0" fontId="12" fillId="7" borderId="1" xfId="0" applyFont="1" applyFill="1" applyBorder="1" applyAlignment="1">
      <alignment horizontal="center" vertical="top"/>
    </xf>
    <xf numFmtId="14" fontId="12" fillId="7" borderId="1" xfId="0" applyNumberFormat="1" applyFont="1" applyFill="1" applyBorder="1" applyAlignment="1">
      <alignment vertical="top"/>
    </xf>
    <xf numFmtId="14" fontId="12" fillId="7" borderId="1" xfId="0" applyNumberFormat="1" applyFont="1" applyFill="1" applyBorder="1" applyAlignment="1">
      <alignment horizontal="center" vertical="top" wrapText="1"/>
    </xf>
    <xf numFmtId="4" fontId="12" fillId="7" borderId="1" xfId="0" applyNumberFormat="1" applyFont="1" applyFill="1" applyBorder="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0" fontId="12" fillId="0" borderId="0" xfId="0" applyFont="1" applyAlignment="1">
      <alignment vertical="top"/>
    </xf>
    <xf numFmtId="0" fontId="12" fillId="0" borderId="0" xfId="0" applyFont="1" applyAlignment="1">
      <alignment horizontal="center" vertical="top"/>
    </xf>
    <xf numFmtId="14" fontId="12" fillId="0" borderId="0" xfId="0" applyNumberFormat="1" applyFont="1" applyAlignment="1">
      <alignment vertical="top"/>
    </xf>
    <xf numFmtId="14" fontId="12" fillId="0" borderId="0" xfId="0" applyNumberFormat="1" applyFont="1" applyAlignment="1">
      <alignment horizontal="center" vertical="top" wrapText="1"/>
    </xf>
    <xf numFmtId="4" fontId="12" fillId="0" borderId="0" xfId="0" applyNumberFormat="1" applyFont="1" applyAlignment="1">
      <alignment vertical="top" wrapText="1"/>
    </xf>
    <xf numFmtId="0" fontId="13" fillId="0" borderId="0" xfId="0" applyFont="1" applyAlignment="1">
      <alignment horizontal="center" vertical="top" wrapText="1"/>
    </xf>
    <xf numFmtId="0" fontId="5" fillId="0" borderId="2" xfId="0" applyFont="1" applyBorder="1" applyAlignment="1">
      <alignment horizontal="center" vertical="center"/>
    </xf>
    <xf numFmtId="0" fontId="14" fillId="0" borderId="2" xfId="0" applyFont="1" applyBorder="1" applyAlignment="1">
      <alignment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5" fillId="0" borderId="2" xfId="0" applyFont="1" applyBorder="1"/>
    <xf numFmtId="0" fontId="13" fillId="7" borderId="1" xfId="0" applyFont="1" applyFill="1" applyBorder="1" applyAlignment="1">
      <alignment horizontal="center" vertical="top" wrapText="1"/>
    </xf>
    <xf numFmtId="0" fontId="13" fillId="3" borderId="1" xfId="0" applyFont="1" applyFill="1" applyBorder="1" applyAlignment="1">
      <alignment horizontal="center" vertical="top" wrapText="1"/>
    </xf>
    <xf numFmtId="0" fontId="12" fillId="3" borderId="1" xfId="0" applyFont="1" applyFill="1" applyBorder="1" applyAlignment="1">
      <alignment horizontal="center" vertical="top" wrapText="1"/>
    </xf>
    <xf numFmtId="0" fontId="15" fillId="0" borderId="0" xfId="0" applyFont="1" applyAlignment="1">
      <alignment horizontal="center" vertical="top" wrapText="1"/>
    </xf>
    <xf numFmtId="0" fontId="16" fillId="0" borderId="0" xfId="0" applyFont="1" applyAlignment="1">
      <alignment vertical="top" wrapText="1"/>
    </xf>
    <xf numFmtId="14" fontId="5" fillId="0" borderId="2" xfId="0" applyNumberFormat="1" applyFont="1" applyBorder="1"/>
    <xf numFmtId="4" fontId="5" fillId="0" borderId="2" xfId="0" applyNumberFormat="1" applyFont="1" applyBorder="1"/>
    <xf numFmtId="165" fontId="5" fillId="0" borderId="2" xfId="0" applyNumberFormat="1" applyFont="1" applyBorder="1"/>
    <xf numFmtId="0" fontId="19" fillId="8" borderId="0" xfId="0" applyFont="1" applyFill="1"/>
    <xf numFmtId="0" fontId="17" fillId="8" borderId="0" xfId="0" applyFont="1" applyFill="1"/>
    <xf numFmtId="0" fontId="17" fillId="8" borderId="0" xfId="0" applyFont="1" applyFill="1" applyAlignment="1">
      <alignment horizontal="center" vertical="top"/>
    </xf>
    <xf numFmtId="0" fontId="17" fillId="8" borderId="0" xfId="0" applyFont="1" applyFill="1" applyAlignment="1">
      <alignment horizontal="center" vertical="top" wrapText="1"/>
    </xf>
    <xf numFmtId="0" fontId="17" fillId="9" borderId="0" xfId="0" applyFont="1" applyFill="1" applyAlignment="1">
      <alignment horizontal="center" vertical="top"/>
    </xf>
    <xf numFmtId="4" fontId="17" fillId="8" borderId="0" xfId="0" applyNumberFormat="1" applyFont="1" applyFill="1"/>
    <xf numFmtId="0" fontId="18" fillId="8" borderId="0" xfId="0" applyFont="1" applyFill="1" applyAlignment="1">
      <alignment horizontal="left"/>
    </xf>
    <xf numFmtId="0" fontId="18" fillId="8" borderId="0" xfId="0" applyFont="1" applyFill="1" applyAlignment="1">
      <alignment horizontal="center"/>
    </xf>
    <xf numFmtId="0" fontId="17" fillId="8" borderId="0" xfId="0" applyFont="1" applyFill="1" applyAlignment="1">
      <alignment horizontal="center"/>
    </xf>
    <xf numFmtId="0" fontId="19" fillId="10" borderId="0" xfId="0" applyFont="1" applyFill="1"/>
    <xf numFmtId="0" fontId="0" fillId="0" borderId="16" xfId="0" pivotButton="1" applyBorder="1"/>
    <xf numFmtId="0" fontId="0" fillId="0" borderId="16" xfId="0" applyBorder="1"/>
    <xf numFmtId="0" fontId="0" fillId="0" borderId="14" xfId="0" applyBorder="1" applyAlignment="1">
      <alignment horizontal="left"/>
    </xf>
    <xf numFmtId="0" fontId="0" fillId="0" borderId="15" xfId="0" applyBorder="1" applyAlignment="1">
      <alignment horizontal="left"/>
    </xf>
    <xf numFmtId="0" fontId="3" fillId="0" borderId="5" xfId="0" applyFont="1" applyBorder="1" applyAlignment="1">
      <alignment horizontal="left" vertical="top"/>
    </xf>
    <xf numFmtId="0" fontId="19" fillId="0" borderId="5" xfId="0" applyFont="1" applyBorder="1" applyAlignment="1">
      <alignment horizontal="left" vertical="top" wrapText="1"/>
    </xf>
    <xf numFmtId="14" fontId="19" fillId="0" borderId="5" xfId="0" applyNumberFormat="1" applyFont="1" applyBorder="1" applyAlignment="1">
      <alignment horizontal="left" vertical="top" wrapText="1"/>
    </xf>
    <xf numFmtId="4" fontId="19" fillId="0" borderId="5" xfId="0" applyNumberFormat="1" applyFont="1" applyBorder="1" applyAlignment="1">
      <alignment horizontal="left" vertical="top" wrapText="1"/>
    </xf>
    <xf numFmtId="0" fontId="19" fillId="0" borderId="7" xfId="0" applyFont="1" applyBorder="1" applyAlignment="1">
      <alignment horizontal="left" vertical="top" wrapText="1"/>
    </xf>
    <xf numFmtId="164" fontId="19" fillId="0" borderId="5" xfId="0" applyNumberFormat="1" applyFont="1" applyBorder="1" applyAlignment="1">
      <alignment horizontal="left" vertical="top" wrapText="1"/>
    </xf>
    <xf numFmtId="166" fontId="19" fillId="0" borderId="5" xfId="0" applyNumberFormat="1" applyFont="1" applyBorder="1" applyAlignment="1">
      <alignment horizontal="left" vertical="top" wrapText="1"/>
    </xf>
    <xf numFmtId="0" fontId="19" fillId="0" borderId="12" xfId="0" applyFont="1" applyBorder="1" applyAlignment="1">
      <alignment horizontal="left" vertical="top" wrapText="1"/>
    </xf>
    <xf numFmtId="4" fontId="19" fillId="0" borderId="12" xfId="0" applyNumberFormat="1" applyFont="1" applyBorder="1" applyAlignment="1">
      <alignment horizontal="left" vertical="top" wrapText="1"/>
    </xf>
    <xf numFmtId="0" fontId="19" fillId="0" borderId="13" xfId="0" applyFont="1" applyBorder="1" applyAlignment="1">
      <alignment horizontal="left" vertical="top" wrapText="1"/>
    </xf>
    <xf numFmtId="0" fontId="3" fillId="0" borderId="5" xfId="0" applyFont="1" applyBorder="1" applyAlignment="1">
      <alignment horizontal="left" vertical="top" wrapText="1"/>
    </xf>
    <xf numFmtId="14" fontId="3" fillId="0" borderId="5" xfId="0" applyNumberFormat="1" applyFont="1" applyBorder="1" applyAlignment="1">
      <alignment horizontal="left" vertical="top"/>
    </xf>
    <xf numFmtId="14" fontId="3" fillId="0" borderId="5" xfId="0" applyNumberFormat="1" applyFont="1" applyBorder="1" applyAlignment="1">
      <alignment horizontal="left" vertical="top" wrapText="1"/>
    </xf>
    <xf numFmtId="4" fontId="3" fillId="0" borderId="5" xfId="0" applyNumberFormat="1" applyFont="1" applyBorder="1" applyAlignment="1">
      <alignment horizontal="left" vertical="top" wrapText="1"/>
    </xf>
    <xf numFmtId="0" fontId="3" fillId="0" borderId="7" xfId="0" applyFont="1" applyBorder="1" applyAlignment="1">
      <alignment horizontal="left" vertical="top" wrapText="1"/>
    </xf>
    <xf numFmtId="0" fontId="19" fillId="12" borderId="5" xfId="0" applyFont="1" applyFill="1" applyBorder="1" applyAlignment="1">
      <alignment horizontal="left" vertical="top" wrapText="1"/>
    </xf>
    <xf numFmtId="0" fontId="19" fillId="12" borderId="12" xfId="0" applyFont="1" applyFill="1" applyBorder="1" applyAlignment="1">
      <alignment horizontal="left" vertical="top" wrapText="1"/>
    </xf>
    <xf numFmtId="0" fontId="17" fillId="12" borderId="0" xfId="0" applyFont="1" applyFill="1" applyAlignment="1">
      <alignment horizontal="center"/>
    </xf>
    <xf numFmtId="0" fontId="19" fillId="12" borderId="0" xfId="0" applyFont="1" applyFill="1"/>
    <xf numFmtId="0" fontId="19" fillId="0" borderId="5" xfId="0" applyFont="1" applyBorder="1" applyAlignment="1">
      <alignment horizontal="left" vertical="center"/>
    </xf>
    <xf numFmtId="0" fontId="19" fillId="0" borderId="5" xfId="0" applyFont="1" applyBorder="1" applyAlignment="1">
      <alignment horizontal="left" vertical="top"/>
    </xf>
    <xf numFmtId="0" fontId="19" fillId="0" borderId="5" xfId="0" applyFont="1" applyBorder="1" applyAlignment="1">
      <alignment horizontal="left" vertical="center" wrapText="1"/>
    </xf>
    <xf numFmtId="167" fontId="3" fillId="11" borderId="5" xfId="0" applyNumberFormat="1" applyFont="1" applyFill="1" applyBorder="1" applyAlignment="1">
      <alignment horizontal="left" vertical="top"/>
    </xf>
    <xf numFmtId="167" fontId="3" fillId="0" borderId="5" xfId="0" applyNumberFormat="1" applyFont="1" applyBorder="1" applyAlignment="1">
      <alignment horizontal="left" vertical="top"/>
    </xf>
    <xf numFmtId="167" fontId="19" fillId="11" borderId="5" xfId="0" applyNumberFormat="1" applyFont="1" applyFill="1" applyBorder="1" applyAlignment="1">
      <alignment horizontal="left" vertical="top" wrapText="1"/>
    </xf>
    <xf numFmtId="167" fontId="19" fillId="0" borderId="5" xfId="0" applyNumberFormat="1" applyFont="1" applyBorder="1" applyAlignment="1">
      <alignment horizontal="left" vertical="top" wrapText="1"/>
    </xf>
    <xf numFmtId="0" fontId="21" fillId="0" borderId="9" xfId="0" applyFont="1" applyBorder="1" applyAlignment="1">
      <alignment horizontal="center" vertical="center" wrapText="1"/>
    </xf>
    <xf numFmtId="4" fontId="21" fillId="0" borderId="9" xfId="0" applyNumberFormat="1" applyFont="1" applyBorder="1" applyAlignment="1">
      <alignment horizontal="center" vertical="center" wrapText="1"/>
    </xf>
    <xf numFmtId="0" fontId="19" fillId="12" borderId="9"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8" borderId="0" xfId="0" applyFont="1" applyFill="1" applyAlignment="1">
      <alignment horizontal="center" vertical="center"/>
    </xf>
    <xf numFmtId="0" fontId="0" fillId="0" borderId="0" xfId="0" applyAlignment="1">
      <alignment horizontal="center"/>
    </xf>
    <xf numFmtId="0" fontId="17" fillId="12" borderId="0" xfId="0" applyFont="1" applyFill="1" applyAlignment="1">
      <alignment horizontal="center" vertical="top"/>
    </xf>
    <xf numFmtId="168" fontId="0" fillId="0" borderId="14" xfId="0" applyNumberFormat="1" applyBorder="1"/>
    <xf numFmtId="168" fontId="0" fillId="0" borderId="18" xfId="0" applyNumberFormat="1" applyBorder="1"/>
    <xf numFmtId="168" fontId="0" fillId="0" borderId="15" xfId="0" applyNumberFormat="1" applyBorder="1"/>
    <xf numFmtId="168" fontId="0" fillId="0" borderId="19" xfId="0" applyNumberFormat="1" applyBorder="1"/>
    <xf numFmtId="168" fontId="0" fillId="0" borderId="17" xfId="0" applyNumberFormat="1" applyBorder="1"/>
    <xf numFmtId="168" fontId="0" fillId="0" borderId="20" xfId="0" applyNumberFormat="1" applyBorder="1"/>
    <xf numFmtId="0" fontId="3" fillId="0" borderId="0" xfId="0" applyFont="1" applyAlignment="1">
      <alignment horizontal="center"/>
    </xf>
    <xf numFmtId="0" fontId="19" fillId="10" borderId="5" xfId="0" applyFont="1" applyFill="1" applyBorder="1" applyAlignment="1">
      <alignment horizontal="left" vertical="top" wrapText="1"/>
    </xf>
    <xf numFmtId="0" fontId="3" fillId="0" borderId="5" xfId="0" applyFont="1" applyBorder="1" applyAlignment="1">
      <alignment horizontal="center" vertical="top"/>
    </xf>
    <xf numFmtId="169" fontId="0" fillId="0" borderId="18" xfId="0" applyNumberFormat="1" applyBorder="1"/>
    <xf numFmtId="169" fontId="0" fillId="0" borderId="19" xfId="0" applyNumberFormat="1" applyBorder="1"/>
    <xf numFmtId="169" fontId="0" fillId="0" borderId="20" xfId="0" applyNumberFormat="1" applyBorder="1"/>
    <xf numFmtId="0" fontId="20" fillId="0" borderId="14" xfId="0" pivotButton="1" applyFont="1" applyBorder="1"/>
    <xf numFmtId="0" fontId="3" fillId="12" borderId="5" xfId="0" applyFont="1" applyFill="1" applyBorder="1" applyAlignment="1">
      <alignment horizontal="center" vertical="top"/>
    </xf>
    <xf numFmtId="0" fontId="0" fillId="0" borderId="14" xfId="0" pivotButton="1" applyBorder="1"/>
    <xf numFmtId="0" fontId="0" fillId="0" borderId="14" xfId="0" applyBorder="1"/>
    <xf numFmtId="0" fontId="0" fillId="0" borderId="21" xfId="0" applyBorder="1"/>
    <xf numFmtId="0" fontId="0" fillId="0" borderId="22" xfId="0" applyBorder="1"/>
    <xf numFmtId="0" fontId="0" fillId="0" borderId="15" xfId="0" applyBorder="1"/>
    <xf numFmtId="169" fontId="0" fillId="0" borderId="14" xfId="0" applyNumberFormat="1" applyBorder="1"/>
    <xf numFmtId="169" fontId="0" fillId="0" borderId="15" xfId="0" applyNumberFormat="1" applyBorder="1"/>
    <xf numFmtId="169" fontId="0" fillId="0" borderId="17" xfId="0" applyNumberFormat="1" applyBorder="1"/>
    <xf numFmtId="169" fontId="0" fillId="0" borderId="23" xfId="0" applyNumberFormat="1" applyBorder="1"/>
    <xf numFmtId="169" fontId="0" fillId="0" borderId="24" xfId="0" applyNumberFormat="1" applyBorder="1"/>
    <xf numFmtId="169" fontId="0" fillId="0" borderId="16" xfId="0" applyNumberFormat="1" applyBorder="1"/>
    <xf numFmtId="0" fontId="0" fillId="0" borderId="5" xfId="0" applyBorder="1"/>
    <xf numFmtId="44" fontId="0" fillId="0" borderId="5" xfId="2" applyFont="1" applyBorder="1"/>
    <xf numFmtId="14" fontId="0" fillId="0" borderId="0" xfId="0" applyNumberFormat="1"/>
    <xf numFmtId="0" fontId="19" fillId="0" borderId="5" xfId="1" applyFont="1" applyBorder="1" applyAlignment="1">
      <alignment horizontal="left" vertical="top" wrapText="1"/>
    </xf>
    <xf numFmtId="0" fontId="19" fillId="0" borderId="0" xfId="0" applyFont="1"/>
    <xf numFmtId="0" fontId="20" fillId="14" borderId="5" xfId="0" applyFont="1" applyFill="1" applyBorder="1" applyAlignment="1">
      <alignment horizontal="center"/>
    </xf>
    <xf numFmtId="0" fontId="0" fillId="17" borderId="17" xfId="0" applyFill="1" applyBorder="1" applyAlignment="1">
      <alignment horizontal="left"/>
    </xf>
    <xf numFmtId="44" fontId="0" fillId="17" borderId="5" xfId="2" applyFont="1" applyFill="1" applyBorder="1"/>
    <xf numFmtId="0" fontId="25" fillId="16" borderId="14" xfId="0" applyFont="1" applyFill="1" applyBorder="1" applyAlignment="1">
      <alignment horizontal="center"/>
    </xf>
    <xf numFmtId="0" fontId="25" fillId="16" borderId="21" xfId="0" applyFont="1" applyFill="1" applyBorder="1" applyAlignment="1">
      <alignment horizontal="center"/>
    </xf>
    <xf numFmtId="169" fontId="25" fillId="16" borderId="14" xfId="0" applyNumberFormat="1" applyFont="1" applyFill="1" applyBorder="1" applyAlignment="1">
      <alignment horizontal="center"/>
    </xf>
    <xf numFmtId="169" fontId="25" fillId="16" borderId="21" xfId="0" applyNumberFormat="1" applyFont="1" applyFill="1" applyBorder="1" applyAlignment="1">
      <alignment horizontal="center"/>
    </xf>
    <xf numFmtId="0" fontId="20" fillId="14" borderId="14" xfId="0" applyFont="1" applyFill="1" applyBorder="1" applyAlignment="1">
      <alignment horizontal="center"/>
    </xf>
    <xf numFmtId="0" fontId="20" fillId="14" borderId="21" xfId="0" applyFont="1" applyFill="1" applyBorder="1" applyAlignment="1">
      <alignment horizontal="center"/>
    </xf>
    <xf numFmtId="169" fontId="20" fillId="14" borderId="14" xfId="0" applyNumberFormat="1" applyFont="1" applyFill="1" applyBorder="1" applyAlignment="1">
      <alignment horizontal="center"/>
    </xf>
    <xf numFmtId="169" fontId="20" fillId="14" borderId="21" xfId="0" applyNumberFormat="1" applyFont="1" applyFill="1" applyBorder="1" applyAlignment="1">
      <alignment horizontal="center"/>
    </xf>
    <xf numFmtId="0" fontId="20" fillId="15" borderId="21" xfId="0" applyFont="1" applyFill="1" applyBorder="1" applyAlignment="1">
      <alignment horizontal="center"/>
    </xf>
    <xf numFmtId="0" fontId="20" fillId="15" borderId="14" xfId="0" applyFont="1" applyFill="1" applyBorder="1" applyAlignment="1">
      <alignment horizontal="center"/>
    </xf>
    <xf numFmtId="0" fontId="25" fillId="16" borderId="6" xfId="0" applyFont="1" applyFill="1" applyBorder="1" applyAlignment="1">
      <alignment horizontal="center"/>
    </xf>
    <xf numFmtId="168" fontId="0" fillId="0" borderId="1" xfId="0" applyNumberFormat="1" applyBorder="1"/>
    <xf numFmtId="168" fontId="0" fillId="0" borderId="27" xfId="0" applyNumberFormat="1" applyBorder="1"/>
    <xf numFmtId="168" fontId="0" fillId="0" borderId="26" xfId="0" applyNumberFormat="1" applyBorder="1"/>
    <xf numFmtId="168" fontId="0" fillId="17" borderId="10" xfId="0" applyNumberFormat="1" applyFill="1" applyBorder="1"/>
    <xf numFmtId="168" fontId="0" fillId="17" borderId="28" xfId="0" applyNumberFormat="1" applyFill="1" applyBorder="1"/>
    <xf numFmtId="168" fontId="0" fillId="17" borderId="8" xfId="0" applyNumberFormat="1" applyFill="1" applyBorder="1"/>
    <xf numFmtId="169" fontId="0" fillId="0" borderId="26" xfId="0" applyNumberFormat="1" applyBorder="1"/>
    <xf numFmtId="169" fontId="0" fillId="17" borderId="8" xfId="0" applyNumberFormat="1" applyFill="1" applyBorder="1"/>
    <xf numFmtId="0" fontId="20" fillId="14" borderId="7" xfId="0" applyFont="1" applyFill="1" applyBorder="1" applyAlignment="1">
      <alignment horizontal="center"/>
    </xf>
    <xf numFmtId="0" fontId="20" fillId="14" borderId="30" xfId="0" applyFont="1" applyFill="1" applyBorder="1" applyAlignment="1">
      <alignment horizontal="center"/>
    </xf>
    <xf numFmtId="0" fontId="20" fillId="14" borderId="6" xfId="0" applyFont="1" applyFill="1" applyBorder="1" applyAlignment="1">
      <alignment horizontal="center"/>
    </xf>
    <xf numFmtId="168" fontId="0" fillId="0" borderId="13" xfId="0" applyNumberFormat="1" applyBorder="1"/>
    <xf numFmtId="168" fontId="0" fillId="0" borderId="25" xfId="0" applyNumberFormat="1" applyBorder="1"/>
    <xf numFmtId="168" fontId="0" fillId="0" borderId="11" xfId="0" applyNumberFormat="1" applyBorder="1"/>
    <xf numFmtId="169" fontId="0" fillId="0" borderId="12" xfId="0" applyNumberFormat="1" applyBorder="1"/>
    <xf numFmtId="169" fontId="0" fillId="0" borderId="29" xfId="0" applyNumberFormat="1" applyBorder="1"/>
    <xf numFmtId="169" fontId="0" fillId="17" borderId="9" xfId="0" applyNumberFormat="1" applyFill="1" applyBorder="1"/>
    <xf numFmtId="0" fontId="20" fillId="15" borderId="7" xfId="0" applyFont="1" applyFill="1" applyBorder="1" applyAlignment="1">
      <alignment horizontal="center"/>
    </xf>
    <xf numFmtId="0" fontId="20" fillId="15" borderId="30" xfId="0" applyFont="1" applyFill="1" applyBorder="1" applyAlignment="1">
      <alignment horizontal="center"/>
    </xf>
    <xf numFmtId="0" fontId="20" fillId="15" borderId="6" xfId="0" applyFont="1" applyFill="1" applyBorder="1" applyAlignment="1">
      <alignment horizontal="center"/>
    </xf>
    <xf numFmtId="0" fontId="25" fillId="16" borderId="7" xfId="0" applyFont="1" applyFill="1" applyBorder="1" applyAlignment="1">
      <alignment horizontal="center"/>
    </xf>
    <xf numFmtId="0" fontId="25" fillId="16" borderId="30" xfId="0" applyFont="1" applyFill="1" applyBorder="1" applyAlignment="1">
      <alignment horizontal="center"/>
    </xf>
    <xf numFmtId="4" fontId="19" fillId="18" borderId="9" xfId="0" applyNumberFormat="1" applyFont="1" applyFill="1" applyBorder="1" applyAlignment="1">
      <alignment horizontal="center" vertical="center" wrapText="1"/>
    </xf>
    <xf numFmtId="4" fontId="17" fillId="18" borderId="0" xfId="0" applyNumberFormat="1" applyFont="1" applyFill="1"/>
    <xf numFmtId="0" fontId="19" fillId="18" borderId="0" xfId="0" applyFont="1" applyFill="1"/>
    <xf numFmtId="0" fontId="19" fillId="0" borderId="0" xfId="0" applyFont="1" applyAlignment="1">
      <alignment horizontal="left" vertical="top" wrapText="1"/>
    </xf>
    <xf numFmtId="0" fontId="24" fillId="0" borderId="5" xfId="0" applyFont="1" applyBorder="1"/>
    <xf numFmtId="14" fontId="19" fillId="0" borderId="0" xfId="0" applyNumberFormat="1" applyFont="1" applyAlignment="1">
      <alignment horizontal="left" vertical="top" wrapText="1"/>
    </xf>
    <xf numFmtId="14" fontId="19" fillId="0" borderId="12" xfId="0" applyNumberFormat="1" applyFont="1" applyBorder="1" applyAlignment="1">
      <alignment horizontal="left" vertical="top" wrapText="1"/>
    </xf>
    <xf numFmtId="14" fontId="0" fillId="0" borderId="5" xfId="0" applyNumberFormat="1" applyBorder="1"/>
    <xf numFmtId="168" fontId="0" fillId="0" borderId="5" xfId="0" applyNumberFormat="1" applyBorder="1"/>
    <xf numFmtId="169" fontId="0" fillId="0" borderId="5" xfId="0" applyNumberFormat="1" applyBorder="1"/>
    <xf numFmtId="168" fontId="0" fillId="17" borderId="5" xfId="0" applyNumberFormat="1" applyFill="1" applyBorder="1"/>
    <xf numFmtId="169" fontId="0" fillId="17" borderId="5" xfId="0" applyNumberFormat="1" applyFill="1" applyBorder="1"/>
    <xf numFmtId="169" fontId="0" fillId="0" borderId="11" xfId="0" applyNumberFormat="1" applyBorder="1"/>
    <xf numFmtId="168" fontId="20" fillId="14" borderId="30" xfId="0" applyNumberFormat="1" applyFont="1" applyFill="1" applyBorder="1" applyAlignment="1">
      <alignment horizontal="center"/>
    </xf>
    <xf numFmtId="168" fontId="20" fillId="14" borderId="6" xfId="0" applyNumberFormat="1" applyFont="1" applyFill="1" applyBorder="1" applyAlignment="1">
      <alignment horizontal="center"/>
    </xf>
    <xf numFmtId="169" fontId="20" fillId="14" borderId="30" xfId="0" applyNumberFormat="1" applyFont="1" applyFill="1" applyBorder="1" applyAlignment="1">
      <alignment horizontal="center"/>
    </xf>
    <xf numFmtId="169" fontId="20" fillId="14" borderId="6" xfId="0" applyNumberFormat="1" applyFont="1" applyFill="1" applyBorder="1" applyAlignment="1">
      <alignment horizontal="center"/>
    </xf>
    <xf numFmtId="0" fontId="20" fillId="15" borderId="5" xfId="0" applyFont="1" applyFill="1" applyBorder="1" applyAlignment="1">
      <alignment horizontal="center"/>
    </xf>
    <xf numFmtId="0" fontId="25" fillId="14" borderId="11" xfId="0" applyFont="1" applyFill="1" applyBorder="1" applyAlignment="1">
      <alignment horizontal="center"/>
    </xf>
    <xf numFmtId="0" fontId="25" fillId="14" borderId="8" xfId="0" applyFont="1" applyFill="1" applyBorder="1" applyAlignment="1">
      <alignment horizontal="center"/>
    </xf>
    <xf numFmtId="169" fontId="20" fillId="15" borderId="14" xfId="0" applyNumberFormat="1" applyFont="1" applyFill="1" applyBorder="1"/>
    <xf numFmtId="169" fontId="20" fillId="15" borderId="21" xfId="0" applyNumberFormat="1" applyFont="1" applyFill="1" applyBorder="1"/>
    <xf numFmtId="0" fontId="0" fillId="15" borderId="18" xfId="0" applyFill="1" applyBorder="1"/>
    <xf numFmtId="0" fontId="0" fillId="15" borderId="14" xfId="0" applyFill="1" applyBorder="1"/>
    <xf numFmtId="0" fontId="19" fillId="20" borderId="5" xfId="0" applyFont="1" applyFill="1" applyBorder="1" applyAlignment="1">
      <alignment horizontal="left" vertical="top" wrapText="1"/>
    </xf>
    <xf numFmtId="0" fontId="19" fillId="20" borderId="12" xfId="0" applyFont="1" applyFill="1" applyBorder="1" applyAlignment="1">
      <alignment horizontal="left" vertical="top" wrapText="1"/>
    </xf>
    <xf numFmtId="0" fontId="2" fillId="0" borderId="5" xfId="0" applyFont="1" applyBorder="1" applyAlignment="1">
      <alignment horizontal="left" vertical="top"/>
    </xf>
    <xf numFmtId="0" fontId="2" fillId="0" borderId="9" xfId="0" applyFont="1" applyBorder="1" applyAlignment="1">
      <alignment horizontal="left" vertical="top"/>
    </xf>
    <xf numFmtId="0" fontId="2" fillId="0" borderId="5" xfId="0" applyFont="1" applyBorder="1" applyAlignment="1">
      <alignment horizontal="left" vertical="top" wrapText="1"/>
    </xf>
    <xf numFmtId="4" fontId="0" fillId="0" borderId="2" xfId="0" applyNumberFormat="1" applyBorder="1"/>
    <xf numFmtId="4" fontId="0" fillId="0" borderId="31" xfId="0" applyNumberFormat="1" applyBorder="1"/>
    <xf numFmtId="4" fontId="0" fillId="0" borderId="32" xfId="0" applyNumberFormat="1" applyBorder="1"/>
    <xf numFmtId="0" fontId="26" fillId="15" borderId="14" xfId="0" applyFont="1" applyFill="1" applyBorder="1" applyAlignment="1">
      <alignment horizontal="center"/>
    </xf>
    <xf numFmtId="0" fontId="26" fillId="15" borderId="23" xfId="0" applyFont="1" applyFill="1" applyBorder="1" applyAlignment="1">
      <alignment horizontal="center"/>
    </xf>
    <xf numFmtId="0" fontId="26" fillId="15" borderId="15" xfId="0" applyFont="1" applyFill="1" applyBorder="1" applyAlignment="1">
      <alignment horizontal="center"/>
    </xf>
    <xf numFmtId="0" fontId="26" fillId="15" borderId="24" xfId="0" applyFont="1" applyFill="1" applyBorder="1" applyAlignment="1">
      <alignment horizontal="center"/>
    </xf>
    <xf numFmtId="44" fontId="0" fillId="18" borderId="0" xfId="2" applyFont="1" applyFill="1" applyAlignment="1"/>
    <xf numFmtId="169" fontId="0" fillId="0" borderId="6" xfId="0" applyNumberFormat="1" applyBorder="1"/>
    <xf numFmtId="169" fontId="0" fillId="17" borderId="6" xfId="0" applyNumberFormat="1" applyFill="1" applyBorder="1"/>
    <xf numFmtId="44" fontId="0" fillId="0" borderId="5" xfId="0" applyNumberFormat="1" applyBorder="1"/>
    <xf numFmtId="44" fontId="0" fillId="17" borderId="5" xfId="0" applyNumberFormat="1" applyFill="1" applyBorder="1"/>
    <xf numFmtId="2" fontId="19" fillId="18" borderId="9" xfId="0" applyNumberFormat="1" applyFont="1" applyFill="1" applyBorder="1" applyAlignment="1">
      <alignment horizontal="center" vertical="center" wrapText="1"/>
    </xf>
    <xf numFmtId="2" fontId="17" fillId="18" borderId="0" xfId="0" applyNumberFormat="1" applyFont="1" applyFill="1"/>
    <xf numFmtId="2" fontId="19" fillId="18" borderId="0" xfId="0" applyNumberFormat="1" applyFont="1" applyFill="1"/>
    <xf numFmtId="2" fontId="19" fillId="21" borderId="9" xfId="0" applyNumberFormat="1" applyFont="1" applyFill="1" applyBorder="1" applyAlignment="1">
      <alignment horizontal="center" vertical="center" wrapText="1"/>
    </xf>
    <xf numFmtId="2" fontId="17" fillId="21" borderId="0" xfId="0" applyNumberFormat="1" applyFont="1" applyFill="1"/>
    <xf numFmtId="2" fontId="19" fillId="21" borderId="0" xfId="0" applyNumberFormat="1" applyFont="1" applyFill="1"/>
    <xf numFmtId="0" fontId="26" fillId="15" borderId="5" xfId="0" applyFont="1" applyFill="1" applyBorder="1" applyAlignment="1">
      <alignment horizontal="center"/>
    </xf>
    <xf numFmtId="44" fontId="0" fillId="0" borderId="0" xfId="2" applyFont="1"/>
    <xf numFmtId="44" fontId="19" fillId="18" borderId="5" xfId="2" applyFont="1" applyFill="1" applyBorder="1" applyAlignment="1">
      <alignment horizontal="left" vertical="top" wrapText="1"/>
    </xf>
    <xf numFmtId="44" fontId="0" fillId="18" borderId="2" xfId="2" applyFont="1" applyFill="1" applyBorder="1"/>
    <xf numFmtId="44" fontId="1" fillId="18" borderId="5" xfId="2" applyFont="1" applyFill="1" applyBorder="1" applyAlignment="1">
      <alignment horizontal="left"/>
    </xf>
    <xf numFmtId="44" fontId="0" fillId="18" borderId="31" xfId="2" applyFont="1" applyFill="1" applyBorder="1"/>
    <xf numFmtId="44" fontId="0" fillId="18" borderId="32" xfId="2" applyFont="1" applyFill="1" applyBorder="1"/>
    <xf numFmtId="44" fontId="19" fillId="21" borderId="5" xfId="2" applyFont="1" applyFill="1" applyBorder="1" applyAlignment="1">
      <alignment horizontal="left" vertical="top" wrapText="1"/>
    </xf>
    <xf numFmtId="44" fontId="19" fillId="18" borderId="9" xfId="2" applyFont="1" applyFill="1" applyBorder="1" applyAlignment="1">
      <alignment vertical="center" wrapText="1"/>
    </xf>
    <xf numFmtId="44" fontId="19" fillId="18" borderId="0" xfId="2" applyFont="1" applyFill="1" applyAlignment="1">
      <alignment vertical="top" wrapText="1"/>
    </xf>
    <xf numFmtId="44" fontId="19" fillId="18" borderId="5" xfId="2" applyFont="1" applyFill="1" applyBorder="1" applyAlignment="1">
      <alignment vertical="top" wrapText="1"/>
    </xf>
    <xf numFmtId="44" fontId="0" fillId="18" borderId="5" xfId="2" applyFont="1" applyFill="1" applyBorder="1" applyAlignment="1"/>
    <xf numFmtId="44" fontId="19" fillId="18" borderId="12" xfId="2" applyFont="1" applyFill="1" applyBorder="1" applyAlignment="1">
      <alignment vertical="top" wrapText="1"/>
    </xf>
    <xf numFmtId="44" fontId="17" fillId="19" borderId="0" xfId="2" applyFont="1" applyFill="1" applyAlignment="1"/>
    <xf numFmtId="44" fontId="19" fillId="18" borderId="0" xfId="2" applyFont="1" applyFill="1" applyAlignment="1"/>
    <xf numFmtId="169" fontId="19" fillId="14" borderId="9" xfId="0" applyNumberFormat="1" applyFont="1" applyFill="1" applyBorder="1" applyAlignment="1">
      <alignment horizontal="right" vertical="center" wrapText="1"/>
    </xf>
    <xf numFmtId="169" fontId="19" fillId="14" borderId="5" xfId="0" applyNumberFormat="1" applyFont="1" applyFill="1" applyBorder="1" applyAlignment="1">
      <alignment horizontal="right" vertical="top" wrapText="1"/>
    </xf>
    <xf numFmtId="169" fontId="17" fillId="14" borderId="0" xfId="0" applyNumberFormat="1" applyFont="1" applyFill="1" applyAlignment="1">
      <alignment horizontal="right"/>
    </xf>
    <xf numFmtId="169" fontId="19" fillId="14" borderId="0" xfId="0" applyNumberFormat="1" applyFont="1" applyFill="1" applyAlignment="1">
      <alignment horizontal="right"/>
    </xf>
    <xf numFmtId="169" fontId="19" fillId="14" borderId="9" xfId="0" applyNumberFormat="1" applyFont="1" applyFill="1" applyBorder="1" applyAlignment="1">
      <alignment horizontal="center" vertical="center" wrapText="1"/>
    </xf>
    <xf numFmtId="169" fontId="19" fillId="14" borderId="5" xfId="0" applyNumberFormat="1" applyFont="1" applyFill="1" applyBorder="1" applyAlignment="1">
      <alignment horizontal="left" vertical="top" wrapText="1"/>
    </xf>
    <xf numFmtId="169" fontId="17" fillId="14" borderId="0" xfId="0" applyNumberFormat="1" applyFont="1" applyFill="1"/>
    <xf numFmtId="169" fontId="19" fillId="14" borderId="0" xfId="0" applyNumberFormat="1" applyFont="1" applyFill="1"/>
    <xf numFmtId="169" fontId="19" fillId="21" borderId="9" xfId="0" applyNumberFormat="1" applyFont="1" applyFill="1" applyBorder="1" applyAlignment="1">
      <alignment horizontal="center" vertical="center" wrapText="1"/>
    </xf>
    <xf numFmtId="169" fontId="19" fillId="21" borderId="5" xfId="0" applyNumberFormat="1" applyFont="1" applyFill="1" applyBorder="1" applyAlignment="1">
      <alignment horizontal="left" vertical="top" wrapText="1"/>
    </xf>
    <xf numFmtId="169" fontId="17" fillId="21" borderId="0" xfId="0" applyNumberFormat="1" applyFont="1" applyFill="1"/>
    <xf numFmtId="169" fontId="19" fillId="21" borderId="0" xfId="0" applyNumberFormat="1" applyFont="1" applyFill="1"/>
    <xf numFmtId="0" fontId="28" fillId="16" borderId="5" xfId="0" applyFont="1" applyFill="1" applyBorder="1" applyAlignment="1">
      <alignment horizontal="center"/>
    </xf>
    <xf numFmtId="0" fontId="27" fillId="14" borderId="1" xfId="0" applyFont="1" applyFill="1" applyBorder="1" applyAlignment="1">
      <alignment horizontal="center"/>
    </xf>
    <xf numFmtId="0" fontId="27" fillId="14" borderId="30" xfId="0" applyFont="1" applyFill="1" applyBorder="1" applyAlignment="1">
      <alignment horizontal="center"/>
    </xf>
    <xf numFmtId="0" fontId="27" fillId="14" borderId="6" xfId="0" applyFont="1" applyFill="1" applyBorder="1" applyAlignment="1">
      <alignment horizontal="center"/>
    </xf>
    <xf numFmtId="0" fontId="27" fillId="15" borderId="30" xfId="0" applyFont="1" applyFill="1" applyBorder="1" applyAlignment="1">
      <alignment horizontal="center"/>
    </xf>
    <xf numFmtId="0" fontId="27" fillId="15" borderId="6" xfId="0" applyFont="1" applyFill="1" applyBorder="1" applyAlignment="1">
      <alignment horizontal="center"/>
    </xf>
    <xf numFmtId="0" fontId="28" fillId="16" borderId="30" xfId="0" applyFont="1" applyFill="1" applyBorder="1" applyAlignment="1">
      <alignment horizontal="center"/>
    </xf>
    <xf numFmtId="0" fontId="28" fillId="16" borderId="6" xfId="0" applyFont="1" applyFill="1" applyBorder="1" applyAlignment="1">
      <alignment horizontal="center"/>
    </xf>
    <xf numFmtId="0" fontId="28" fillId="16" borderId="14" xfId="0" applyFont="1" applyFill="1" applyBorder="1" applyAlignment="1">
      <alignment horizontal="center"/>
    </xf>
    <xf numFmtId="0" fontId="28" fillId="16" borderId="18" xfId="0" applyFont="1" applyFill="1" applyBorder="1" applyAlignment="1">
      <alignment horizontal="center"/>
    </xf>
    <xf numFmtId="0" fontId="27" fillId="14" borderId="14" xfId="0" applyFont="1" applyFill="1" applyBorder="1" applyAlignment="1">
      <alignment horizontal="center"/>
    </xf>
    <xf numFmtId="0" fontId="27" fillId="14" borderId="18" xfId="0" applyFont="1" applyFill="1" applyBorder="1" applyAlignment="1">
      <alignment horizontal="center"/>
    </xf>
    <xf numFmtId="0" fontId="27" fillId="15" borderId="14" xfId="0" applyFont="1" applyFill="1" applyBorder="1" applyAlignment="1">
      <alignment horizontal="center"/>
    </xf>
    <xf numFmtId="0" fontId="19" fillId="22" borderId="5" xfId="0" applyFont="1" applyFill="1" applyBorder="1" applyAlignment="1">
      <alignment horizontal="left" vertical="top" wrapText="1"/>
    </xf>
    <xf numFmtId="167" fontId="19" fillId="23" borderId="5" xfId="0" applyNumberFormat="1" applyFont="1" applyFill="1" applyBorder="1" applyAlignment="1">
      <alignment horizontal="left" vertical="top" wrapText="1"/>
    </xf>
    <xf numFmtId="0" fontId="0" fillId="22" borderId="0" xfId="0" applyFill="1"/>
    <xf numFmtId="0" fontId="3" fillId="22" borderId="5" xfId="0" applyFont="1" applyFill="1" applyBorder="1" applyAlignment="1">
      <alignment horizontal="center" vertical="top"/>
    </xf>
    <xf numFmtId="14" fontId="19" fillId="22" borderId="5" xfId="0" applyNumberFormat="1" applyFont="1" applyFill="1" applyBorder="1" applyAlignment="1">
      <alignment horizontal="left" vertical="top" wrapText="1"/>
    </xf>
    <xf numFmtId="44" fontId="0" fillId="22" borderId="0" xfId="2" applyFont="1" applyFill="1" applyAlignment="1"/>
    <xf numFmtId="4" fontId="19" fillId="22" borderId="5" xfId="0" applyNumberFormat="1" applyFont="1" applyFill="1" applyBorder="1" applyAlignment="1">
      <alignment horizontal="left" vertical="top" wrapText="1"/>
    </xf>
    <xf numFmtId="44" fontId="19" fillId="22" borderId="5" xfId="2" applyFont="1" applyFill="1" applyBorder="1" applyAlignment="1">
      <alignment horizontal="left" vertical="top" wrapText="1"/>
    </xf>
    <xf numFmtId="169" fontId="19" fillId="22" borderId="5" xfId="0" applyNumberFormat="1" applyFont="1" applyFill="1" applyBorder="1" applyAlignment="1">
      <alignment horizontal="right" vertical="top" wrapText="1"/>
    </xf>
    <xf numFmtId="44" fontId="0" fillId="22" borderId="2" xfId="2" applyFont="1" applyFill="1" applyBorder="1"/>
    <xf numFmtId="169" fontId="19" fillId="22" borderId="5" xfId="0" applyNumberFormat="1" applyFont="1" applyFill="1" applyBorder="1" applyAlignment="1">
      <alignment horizontal="left" vertical="top" wrapText="1"/>
    </xf>
    <xf numFmtId="0" fontId="19" fillId="22" borderId="7" xfId="0" applyFont="1" applyFill="1" applyBorder="1" applyAlignment="1">
      <alignment horizontal="left" vertical="top" wrapText="1"/>
    </xf>
    <xf numFmtId="0" fontId="19" fillId="22" borderId="0" xfId="0" applyFont="1" applyFill="1"/>
    <xf numFmtId="0" fontId="21" fillId="24" borderId="14" xfId="0" applyFont="1" applyFill="1" applyBorder="1"/>
    <xf numFmtId="0" fontId="21" fillId="24" borderId="21" xfId="0" applyFont="1" applyFill="1" applyBorder="1"/>
    <xf numFmtId="0" fontId="21" fillId="24" borderId="18" xfId="0" applyFont="1" applyFill="1" applyBorder="1"/>
    <xf numFmtId="0" fontId="21" fillId="24" borderId="15" xfId="0" applyFont="1" applyFill="1" applyBorder="1" applyAlignment="1">
      <alignment horizontal="center"/>
    </xf>
    <xf numFmtId="0" fontId="25" fillId="24" borderId="5" xfId="0" applyFont="1" applyFill="1" applyBorder="1" applyAlignment="1">
      <alignment horizontal="center"/>
    </xf>
    <xf numFmtId="0" fontId="26" fillId="14" borderId="5" xfId="0" applyFont="1" applyFill="1" applyBorder="1" applyAlignment="1">
      <alignment horizontal="center"/>
    </xf>
    <xf numFmtId="0" fontId="21" fillId="24" borderId="14" xfId="0" applyFont="1" applyFill="1" applyBorder="1" applyAlignment="1">
      <alignment horizontal="center" wrapText="1"/>
    </xf>
    <xf numFmtId="168" fontId="20" fillId="15" borderId="30" xfId="0" applyNumberFormat="1" applyFont="1" applyFill="1" applyBorder="1" applyAlignment="1">
      <alignment horizontal="center" wrapText="1"/>
    </xf>
    <xf numFmtId="168" fontId="20" fillId="15" borderId="6" xfId="0" applyNumberFormat="1" applyFont="1" applyFill="1" applyBorder="1" applyAlignment="1">
      <alignment horizontal="center" wrapText="1"/>
    </xf>
    <xf numFmtId="169" fontId="20" fillId="15" borderId="30" xfId="0" applyNumberFormat="1" applyFont="1" applyFill="1" applyBorder="1" applyAlignment="1">
      <alignment horizontal="center" wrapText="1"/>
    </xf>
    <xf numFmtId="169" fontId="20" fillId="15" borderId="6" xfId="0" applyNumberFormat="1" applyFont="1" applyFill="1" applyBorder="1" applyAlignment="1">
      <alignment horizontal="center" wrapText="1"/>
    </xf>
    <xf numFmtId="0" fontId="25" fillId="24" borderId="5" xfId="0" applyFont="1" applyFill="1" applyBorder="1" applyAlignment="1">
      <alignment horizontal="center" wrapText="1"/>
    </xf>
    <xf numFmtId="0" fontId="26" fillId="14" borderId="5" xfId="0" applyFont="1" applyFill="1" applyBorder="1" applyAlignment="1">
      <alignment horizontal="center" wrapText="1"/>
    </xf>
    <xf numFmtId="0" fontId="26" fillId="15" borderId="5" xfId="0" applyFont="1" applyFill="1" applyBorder="1" applyAlignment="1">
      <alignment horizontal="center" wrapText="1"/>
    </xf>
    <xf numFmtId="0" fontId="25" fillId="24" borderId="14" xfId="0" applyFont="1" applyFill="1" applyBorder="1" applyAlignment="1">
      <alignment horizontal="center"/>
    </xf>
    <xf numFmtId="0" fontId="25" fillId="24" borderId="15" xfId="0" applyFont="1" applyFill="1" applyBorder="1" applyAlignment="1">
      <alignment horizontal="center"/>
    </xf>
    <xf numFmtId="0" fontId="26" fillId="14" borderId="14" xfId="0" applyFont="1" applyFill="1" applyBorder="1" applyAlignment="1">
      <alignment horizontal="center"/>
    </xf>
    <xf numFmtId="0" fontId="26" fillId="14" borderId="15" xfId="0" applyFont="1" applyFill="1" applyBorder="1" applyAlignment="1">
      <alignment horizontal="center"/>
    </xf>
    <xf numFmtId="44" fontId="0" fillId="0" borderId="5" xfId="2" applyFont="1" applyFill="1" applyBorder="1"/>
    <xf numFmtId="0" fontId="0" fillId="0" borderId="16" xfId="0" pivotButton="1" applyBorder="1" applyAlignment="1">
      <alignment wrapText="1"/>
    </xf>
    <xf numFmtId="0" fontId="0" fillId="0" borderId="14" xfId="0" applyBorder="1" applyAlignment="1">
      <alignment wrapText="1"/>
    </xf>
    <xf numFmtId="0" fontId="0" fillId="0" borderId="15" xfId="0" applyBorder="1" applyAlignment="1">
      <alignment wrapText="1"/>
    </xf>
    <xf numFmtId="0" fontId="20" fillId="0" borderId="14" xfId="0" pivotButton="1" applyFont="1" applyBorder="1" applyAlignment="1">
      <alignment wrapText="1"/>
    </xf>
    <xf numFmtId="0" fontId="0" fillId="0" borderId="14" xfId="0" applyBorder="1" applyAlignment="1">
      <alignment horizontal="left" wrapText="1"/>
    </xf>
    <xf numFmtId="0" fontId="0" fillId="0" borderId="15" xfId="0" applyBorder="1" applyAlignment="1">
      <alignment horizontal="left" wrapText="1"/>
    </xf>
    <xf numFmtId="0" fontId="0" fillId="0" borderId="17" xfId="0" applyBorder="1" applyAlignment="1">
      <alignment horizontal="left" wrapText="1"/>
    </xf>
    <xf numFmtId="0" fontId="0" fillId="0" borderId="0" xfId="0" applyAlignment="1">
      <alignment wrapText="1"/>
    </xf>
    <xf numFmtId="0" fontId="0" fillId="13" borderId="0" xfId="0" applyFill="1"/>
    <xf numFmtId="0" fontId="26" fillId="14" borderId="11" xfId="0" applyFont="1" applyFill="1" applyBorder="1" applyAlignment="1">
      <alignment horizontal="center"/>
    </xf>
    <xf numFmtId="0" fontId="26" fillId="14" borderId="8" xfId="0" applyFont="1" applyFill="1" applyBorder="1" applyAlignment="1">
      <alignment horizontal="center"/>
    </xf>
    <xf numFmtId="0" fontId="22" fillId="13" borderId="0" xfId="0" applyFont="1" applyFill="1" applyAlignment="1">
      <alignment horizontal="left"/>
    </xf>
    <xf numFmtId="0" fontId="26" fillId="21" borderId="11" xfId="0" applyFont="1" applyFill="1" applyBorder="1" applyAlignment="1">
      <alignment horizontal="center"/>
    </xf>
    <xf numFmtId="0" fontId="26" fillId="21" borderId="8" xfId="0" applyFont="1" applyFill="1" applyBorder="1" applyAlignment="1">
      <alignment horizontal="center"/>
    </xf>
    <xf numFmtId="0" fontId="0" fillId="17" borderId="12" xfId="0" applyFill="1" applyBorder="1"/>
    <xf numFmtId="0" fontId="0" fillId="0" borderId="25" xfId="0" applyFill="1" applyBorder="1"/>
    <xf numFmtId="4" fontId="11" fillId="0" borderId="0" xfId="0" applyNumberFormat="1" applyFont="1" applyAlignment="1">
      <alignment horizontal="center"/>
    </xf>
    <xf numFmtId="0" fontId="0" fillId="0" borderId="0" xfId="0"/>
    <xf numFmtId="0" fontId="8" fillId="0" borderId="0" xfId="0" applyFont="1" applyAlignment="1">
      <alignment horizontal="center"/>
    </xf>
    <xf numFmtId="0" fontId="7" fillId="0" borderId="0" xfId="0" applyFont="1" applyAlignment="1">
      <alignment horizontal="center" vertical="top"/>
    </xf>
    <xf numFmtId="4" fontId="9" fillId="2" borderId="1" xfId="0" applyNumberFormat="1" applyFont="1" applyFill="1" applyBorder="1" applyAlignment="1">
      <alignment horizontal="center"/>
    </xf>
    <xf numFmtId="0" fontId="10" fillId="0" borderId="1" xfId="0" applyFont="1" applyBorder="1"/>
    <xf numFmtId="4" fontId="5" fillId="3" borderId="1" xfId="0" applyNumberFormat="1" applyFont="1" applyFill="1" applyBorder="1" applyAlignment="1">
      <alignment horizontal="center"/>
    </xf>
    <xf numFmtId="0" fontId="22" fillId="13" borderId="0" xfId="0" applyFont="1" applyFill="1" applyAlignment="1">
      <alignment horizontal="left"/>
    </xf>
    <xf numFmtId="0" fontId="22" fillId="13" borderId="0" xfId="0" applyFont="1" applyFill="1" applyAlignment="1">
      <alignment horizontal="center"/>
    </xf>
  </cellXfs>
  <cellStyles count="3">
    <cellStyle name="Moneda" xfId="2" builtinId="4"/>
    <cellStyle name="Normal" xfId="0" builtinId="0"/>
    <cellStyle name="Normal 2" xfId="1" xr:uid="{9F9A39E8-1184-4985-B78B-1FEA2B893A14}"/>
  </cellStyles>
  <dxfs count="558">
    <dxf>
      <alignment wrapText="1"/>
    </dxf>
    <dxf>
      <alignment wrapText="1"/>
    </dxf>
    <dxf>
      <alignment wrapText="1"/>
    </dxf>
    <dxf>
      <alignment wrapText="1"/>
    </dxf>
    <dxf>
      <alignment wrapText="1"/>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dxf>
    <dxf>
      <font>
        <color theme="0"/>
      </font>
    </dxf>
    <dxf>
      <font>
        <color theme="0"/>
      </font>
    </dxf>
    <dxf>
      <font>
        <color theme="0"/>
      </font>
    </dxf>
    <dxf>
      <font>
        <color theme="0"/>
      </font>
    </dxf>
    <dxf>
      <font>
        <color theme="0"/>
      </font>
    </dxf>
    <dxf>
      <fill>
        <patternFill patternType="none">
          <bgColor auto="1"/>
        </patternFill>
      </fill>
    </dxf>
    <dxf>
      <fill>
        <patternFill patternType="none">
          <bgColor auto="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ont>
        <color theme="0"/>
      </font>
    </dxf>
    <dxf>
      <font>
        <color theme="0"/>
      </font>
    </dxf>
    <dxf>
      <font>
        <color theme="0"/>
      </font>
    </dxf>
    <dxf>
      <font>
        <color theme="0"/>
      </font>
    </dxf>
    <dxf>
      <font>
        <color theme="0"/>
      </font>
    </dxf>
    <dxf>
      <font>
        <color theme="0"/>
      </font>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alignment horizontal="center"/>
    </dxf>
    <dxf>
      <alignment horizontal="center"/>
    </dxf>
    <dxf>
      <alignment horizontal="center"/>
    </dxf>
    <dxf>
      <alignment horizontal="center"/>
    </dxf>
    <dxf>
      <alignment horizontal="center"/>
    </dxf>
    <dxf>
      <alignment horizontal="center"/>
    </dxf>
    <dxf>
      <font>
        <b/>
        <family val="2"/>
      </font>
    </dxf>
    <dxf>
      <font>
        <b/>
        <family val="2"/>
      </font>
    </dxf>
    <dxf>
      <font>
        <b/>
        <family val="2"/>
      </font>
    </dxf>
    <dxf>
      <font>
        <b/>
        <family val="2"/>
      </font>
    </dxf>
    <dxf>
      <font>
        <b/>
        <family val="2"/>
      </font>
    </dxf>
    <dxf>
      <font>
        <b/>
        <family val="2"/>
      </font>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alignment horizontal="center"/>
    </dxf>
    <dxf>
      <alignment horizontal="center"/>
    </dxf>
    <dxf>
      <font>
        <b/>
      </font>
    </dxf>
    <dxf>
      <font>
        <b/>
      </font>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alignment horizontal="center"/>
    </dxf>
    <dxf>
      <alignment horizontal="center"/>
    </dxf>
    <dxf>
      <alignment horizontal="center"/>
    </dxf>
    <dxf>
      <fill>
        <patternFill patternType="solid">
          <bgColor rgb="FF92D050"/>
        </patternFill>
      </fill>
    </dxf>
    <dxf>
      <fill>
        <patternFill patternType="solid">
          <bgColor rgb="FF92D050"/>
        </patternFill>
      </fill>
    </dxf>
    <dxf>
      <fill>
        <patternFill patternType="solid">
          <bgColor rgb="FF92D050"/>
        </patternFill>
      </fill>
    </dxf>
    <dxf>
      <font>
        <b/>
      </font>
    </dxf>
    <dxf>
      <font>
        <b/>
      </font>
    </dxf>
    <dxf>
      <font>
        <b/>
      </font>
    </dxf>
    <dxf>
      <alignment horizontal="center"/>
    </dxf>
    <dxf>
      <alignment horizontal="center"/>
    </dxf>
    <dxf>
      <alignment horizontal="center"/>
    </dxf>
    <dxf>
      <font>
        <b/>
      </font>
    </dxf>
    <dxf>
      <font>
        <b/>
      </font>
    </dxf>
    <dxf>
      <font>
        <b/>
      </font>
    </dxf>
    <dxf>
      <fill>
        <patternFill patternType="solid">
          <bgColor rgb="FF0070C0"/>
        </patternFill>
      </fill>
    </dxf>
    <dxf>
      <fill>
        <patternFill patternType="solid">
          <bgColor rgb="FF0070C0"/>
        </patternFill>
      </fill>
    </dxf>
    <dxf>
      <fill>
        <patternFill patternType="solid">
          <bgColor rgb="FF0070C0"/>
        </patternFill>
      </fill>
    </dxf>
    <dxf>
      <font>
        <color theme="0"/>
      </font>
    </dxf>
    <dxf>
      <font>
        <color theme="0"/>
      </font>
    </dxf>
    <dxf>
      <font>
        <color theme="0"/>
      </font>
    </dxf>
    <dxf>
      <font>
        <b/>
        <family val="2"/>
      </font>
    </dxf>
    <dxf>
      <font>
        <b/>
        <family val="2"/>
      </font>
    </dxf>
    <dxf>
      <numFmt numFmtId="169" formatCode="_-[$$-409]* #,##0.00_ ;_-[$$-409]* \-#,##0.00\ ;_-[$$-409]* &quot;-&quot;??_ ;_-@_ "/>
    </dxf>
    <dxf>
      <numFmt numFmtId="168" formatCode="_-[$Q-100A]* #,##0.00_-;\-[$Q-100A]* #,##0.00_-;_-[$Q-100A]* &quot;-&quot;??_-;_-@_-"/>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dxf>
    <dxf>
      <font>
        <color auto="1"/>
      </font>
    </dxf>
    <dxf>
      <font>
        <color auto="1"/>
      </font>
    </dxf>
    <dxf>
      <font>
        <color auto="1"/>
      </font>
    </dxf>
    <dxf>
      <font>
        <color auto="1"/>
      </font>
    </dxf>
    <dxf>
      <font>
        <color auto="1"/>
      </font>
    </dxf>
    <dxf>
      <alignment wrapTex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horizontal="center"/>
    </dxf>
    <dxf>
      <alignment horizontal="center"/>
    </dxf>
    <dxf>
      <alignment horizontal="center"/>
    </dxf>
    <dxf>
      <alignment horizontal="center"/>
    </dxf>
    <dxf>
      <alignment horizontal="center"/>
    </dxf>
    <dxf>
      <alignment horizontal="center"/>
    </dxf>
    <dxf>
      <font>
        <b/>
        <family val="2"/>
      </font>
    </dxf>
    <dxf>
      <font>
        <b/>
        <family val="2"/>
      </font>
    </dxf>
    <dxf>
      <font>
        <b/>
        <family val="2"/>
      </font>
    </dxf>
    <dxf>
      <font>
        <b/>
        <family val="2"/>
      </font>
    </dxf>
    <dxf>
      <font>
        <b/>
        <family val="2"/>
      </font>
    </dxf>
    <dxf>
      <font>
        <b/>
        <family val="2"/>
      </font>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alignment horizontal="center"/>
    </dxf>
    <dxf>
      <alignment horizontal="center"/>
    </dxf>
    <dxf>
      <alignment horizontal="center"/>
    </dxf>
    <dxf>
      <alignment horizontal="center"/>
    </dxf>
    <dxf>
      <alignment horizontal="center"/>
    </dxf>
    <dxf>
      <alignment horizontal="center"/>
    </dxf>
    <dxf>
      <font>
        <b/>
      </font>
    </dxf>
    <dxf>
      <font>
        <b/>
      </font>
    </dxf>
    <dxf>
      <font>
        <b/>
      </font>
    </dxf>
    <dxf>
      <font>
        <b/>
      </font>
    </dxf>
    <dxf>
      <font>
        <b/>
      </font>
    </dxf>
    <dxf>
      <font>
        <b/>
      </font>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ont>
        <color theme="0"/>
      </font>
    </dxf>
    <dxf>
      <font>
        <color theme="0"/>
      </font>
    </dxf>
    <dxf>
      <font>
        <color theme="0"/>
      </font>
    </dxf>
    <dxf>
      <font>
        <color theme="0"/>
      </font>
    </dxf>
    <dxf>
      <font>
        <color theme="0"/>
      </font>
    </dxf>
    <dxf>
      <font>
        <color theme="0"/>
      </font>
    </dxf>
    <dxf>
      <font>
        <b/>
      </font>
    </dxf>
    <dxf>
      <font>
        <b/>
      </font>
    </dxf>
    <dxf>
      <font>
        <b/>
      </font>
    </dxf>
    <dxf>
      <alignment horizontal="center"/>
    </dxf>
    <dxf>
      <alignment horizontal="center"/>
    </dxf>
    <dxf>
      <alignment horizontal="center"/>
    </dxf>
    <dxf>
      <font>
        <b/>
      </font>
    </dxf>
    <dxf>
      <font>
        <b/>
      </font>
    </dxf>
    <dxf>
      <font>
        <b/>
      </font>
    </dxf>
    <dxf>
      <alignment horizontal="center"/>
    </dxf>
    <dxf>
      <alignment horizontal="center"/>
    </dxf>
    <dxf>
      <alignment horizontal="center"/>
    </dxf>
    <dxf>
      <alignment horizontal="center"/>
    </dxf>
    <dxf>
      <alignment horizontal="center"/>
    </dxf>
    <dxf>
      <alignment horizontal="center"/>
    </dxf>
    <dxf>
      <font>
        <b/>
        <family val="2"/>
      </font>
    </dxf>
    <dxf>
      <font>
        <b/>
        <family val="2"/>
      </font>
    </dxf>
    <dxf>
      <font>
        <b/>
        <family val="2"/>
      </font>
    </dxf>
    <dxf>
      <font>
        <b/>
        <family val="2"/>
      </font>
    </dxf>
    <dxf>
      <font>
        <b/>
        <family val="2"/>
      </font>
    </dxf>
    <dxf>
      <font>
        <b/>
        <family val="2"/>
      </font>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bgColor theme="7" tint="0.39997558519241921"/>
        </patternFill>
      </fill>
    </dxf>
    <dxf>
      <fill>
        <patternFill>
          <bgColor theme="7" tint="0.39997558519241921"/>
        </patternFill>
      </fill>
    </dxf>
    <dxf>
      <fill>
        <patternFill>
          <bgColor theme="7" tint="0.39997558519241921"/>
        </patternFill>
      </fill>
    </dxf>
    <dxf>
      <fill>
        <patternFill patternType="solid">
          <bgColor rgb="FFFFC000"/>
        </patternFill>
      </fill>
    </dxf>
    <dxf>
      <fill>
        <patternFill patternType="solid">
          <bgColor rgb="FFFFC000"/>
        </patternFill>
      </fill>
    </dxf>
    <dxf>
      <fill>
        <patternFill patternType="solid">
          <bgColor rgb="FFFFC000"/>
        </patternFill>
      </fill>
    </dxf>
    <dxf>
      <alignment horizontal="center"/>
    </dxf>
    <dxf>
      <alignment horizontal="center"/>
    </dxf>
    <dxf>
      <alignment horizontal="center"/>
    </dxf>
    <dxf>
      <font>
        <b val="0"/>
        <family val="2"/>
      </font>
    </dxf>
    <dxf>
      <font>
        <b val="0"/>
        <family val="2"/>
      </font>
    </dxf>
    <dxf>
      <font>
        <b val="0"/>
        <family val="2"/>
      </font>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0070C0"/>
        </patternFill>
      </fill>
    </dxf>
    <dxf>
      <fill>
        <patternFill patternType="solid">
          <bgColor rgb="FF0070C0"/>
        </patternFill>
      </fill>
    </dxf>
    <dxf>
      <fill>
        <patternFill patternType="solid">
          <bgColor rgb="FF0070C0"/>
        </patternFill>
      </fill>
    </dxf>
    <dxf>
      <font>
        <color theme="0"/>
      </font>
    </dxf>
    <dxf>
      <font>
        <color theme="0"/>
      </font>
    </dxf>
    <dxf>
      <font>
        <color theme="0"/>
      </font>
    </dxf>
    <dxf>
      <alignment horizontal="center"/>
    </dxf>
    <dxf>
      <alignment horizontal="center"/>
    </dxf>
    <dxf>
      <alignment horizontal="center"/>
    </dxf>
    <dxf>
      <font>
        <b/>
      </font>
    </dxf>
    <dxf>
      <font>
        <b/>
      </font>
    </dxf>
    <dxf>
      <font>
        <b/>
      </font>
    </dxf>
    <dxf>
      <fill>
        <patternFill patternType="solid">
          <bgColor theme="0" tint="-0.249977111117893"/>
        </patternFill>
      </fill>
    </dxf>
    <dxf>
      <fill>
        <patternFill patternType="solid">
          <bgColor theme="0"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amily val="2"/>
      </font>
    </dxf>
    <dxf>
      <font>
        <b/>
        <family val="2"/>
      </font>
    </dxf>
    <dxf>
      <numFmt numFmtId="169" formatCode="_-[$$-409]* #,##0.00_ ;_-[$$-409]* \-#,##0.00\ ;_-[$$-409]* &quot;-&quot;??_ ;_-@_ "/>
    </dxf>
    <dxf>
      <numFmt numFmtId="169" formatCode="_-[$$-409]* #,##0.00_ ;_-[$$-409]* \-#,##0.00\ ;_-[$$-409]* &quot;-&quot;??_ ;_-@_ "/>
    </dxf>
    <dxf>
      <numFmt numFmtId="169" formatCode="_-[$$-409]* #,##0.00_ ;_-[$$-409]* \-#,##0.00\ ;_-[$$-409]* &quot;-&quot;??_ ;_-@_ "/>
    </dxf>
    <dxf>
      <numFmt numFmtId="168" formatCode="_-[$Q-100A]* #,##0.00_-;\-[$Q-100A]* #,##0.00_-;_-[$Q-100A]* &quot;-&quot;??_-;_-@_-"/>
    </dxf>
    <dxf>
      <alignment wrapText="1"/>
    </dxf>
    <dxf>
      <alignment wrapText="1"/>
    </dxf>
    <dxf>
      <alignment wrapText="1"/>
    </dxf>
    <dxf>
      <alignment wrapText="1"/>
    </dxf>
    <dxf>
      <alignment wrapText="1"/>
    </dxf>
    <dxf>
      <alignment wrapText="1"/>
    </dxf>
    <dxf>
      <alignment wrapText="1"/>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dxf>
    <dxf>
      <font>
        <color theme="0"/>
      </font>
    </dxf>
    <dxf>
      <font>
        <color theme="0"/>
      </font>
    </dxf>
    <dxf>
      <font>
        <color theme="0"/>
      </font>
    </dxf>
    <dxf>
      <font>
        <color theme="0"/>
      </font>
    </dxf>
    <dxf>
      <font>
        <color theme="0"/>
      </font>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ont>
        <color theme="0"/>
      </font>
    </dxf>
    <dxf>
      <font>
        <color theme="0"/>
      </font>
    </dxf>
    <dxf>
      <font>
        <color theme="0"/>
      </font>
    </dxf>
    <dxf>
      <font>
        <color theme="0"/>
      </font>
    </dxf>
    <dxf>
      <font>
        <color theme="0"/>
      </font>
    </dxf>
    <dxf>
      <font>
        <color theme="0"/>
      </font>
    </dxf>
    <dxf>
      <fill>
        <patternFill patternType="solid">
          <bgColor theme="8"/>
        </patternFill>
      </fill>
    </dxf>
    <dxf>
      <fill>
        <patternFill patternType="solid">
          <bgColor theme="8"/>
        </patternFill>
      </fill>
    </dxf>
    <dxf>
      <fill>
        <patternFill patternType="solid">
          <bgColor theme="8"/>
        </patternFill>
      </fill>
    </dxf>
    <dxf>
      <fill>
        <patternFill patternType="solid">
          <bgColor theme="8"/>
        </patternFill>
      </fill>
    </dxf>
    <dxf>
      <fill>
        <patternFill patternType="solid">
          <bgColor theme="8"/>
        </patternFill>
      </fill>
    </dxf>
    <dxf>
      <fill>
        <patternFill patternType="solid">
          <bgColor theme="8"/>
        </patternFill>
      </fill>
    </dxf>
    <dxf>
      <font>
        <color theme="0"/>
      </font>
    </dxf>
    <dxf>
      <font>
        <color theme="0"/>
      </font>
    </dxf>
    <dxf>
      <fill>
        <patternFill patternType="solid">
          <bgColor theme="8"/>
        </patternFill>
      </fill>
    </dxf>
    <dxf>
      <fill>
        <patternFill patternType="solid">
          <bgColor theme="8"/>
        </patternFill>
      </fill>
    </dxf>
    <dxf>
      <numFmt numFmtId="34" formatCode="_-&quot;Q&quot;* #,##0.00_-;\-&quot;Q&quot;* #,##0.00_-;_-&quot;Q&quot;* &quot;-&quot;??_-;_-@_-"/>
    </dxf>
    <dxf>
      <numFmt numFmtId="34" formatCode="_-&quot;Q&quot;* #,##0.00_-;\-&quot;Q&quot;* #,##0.00_-;_-&quot;Q&quot;* &quot;-&quot;??_-;_-@_-"/>
    </dxf>
    <dxf>
      <numFmt numFmtId="168" formatCode="_-[$Q-100A]* #,##0.00_-;\-[$Q-100A]* #,##0.00_-;_-[$Q-100A]* &quot;-&quot;??_-;_-@_-"/>
    </dxf>
    <dxf>
      <alignment horizontal="center"/>
    </dxf>
    <dxf>
      <alignment horizontal="center"/>
    </dxf>
    <dxf>
      <alignment horizontal="center"/>
    </dxf>
    <dxf>
      <alignment horizontal="center"/>
    </dxf>
    <dxf>
      <alignment horizontal="center"/>
    </dxf>
    <dxf>
      <alignment horizontal="center"/>
    </dxf>
    <dxf>
      <font>
        <color auto="1"/>
      </font>
    </dxf>
    <dxf>
      <font>
        <color auto="1"/>
      </font>
    </dxf>
    <dxf>
      <font>
        <color auto="1"/>
      </font>
    </dxf>
    <dxf>
      <font>
        <color auto="1"/>
      </font>
    </dxf>
    <dxf>
      <font>
        <color auto="1"/>
      </font>
    </dxf>
    <dxf>
      <border>
        <vertical style="thin">
          <color indexed="64"/>
        </vertical>
        <horizontal style="thin">
          <color indexed="64"/>
        </horizontal>
      </border>
    </dxf>
    <dxf>
      <border>
        <vertical style="thin">
          <color indexed="64"/>
        </vertical>
        <horizontal style="thin">
          <color indexed="64"/>
        </horizontal>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patternType="solid">
          <bgColor theme="0" tint="-0.249977111117893"/>
        </patternFill>
      </fill>
    </dxf>
    <dxf>
      <fill>
        <patternFill patternType="solid">
          <bgColor theme="0" tint="-0.249977111117893"/>
        </patternFill>
      </fill>
    </dxf>
    <dxf>
      <font>
        <b/>
        <family val="2"/>
      </font>
    </dxf>
    <dxf>
      <font>
        <b/>
        <family val="2"/>
      </font>
    </dxf>
    <dxf>
      <font>
        <b/>
        <family val="2"/>
      </font>
    </dxf>
    <dxf>
      <font>
        <b/>
        <family val="2"/>
      </font>
    </dxf>
    <dxf>
      <font>
        <b/>
        <family val="2"/>
      </font>
    </dxf>
    <dxf>
      <fill>
        <patternFill>
          <bgColor theme="7" tint="0.39997558519241921"/>
        </patternFill>
      </fill>
    </dxf>
    <dxf>
      <fill>
        <patternFill>
          <bgColor theme="7" tint="0.39997558519241921"/>
        </patternFill>
      </fill>
    </dxf>
    <dxf>
      <fill>
        <patternFill>
          <bgColor theme="7" tint="0.39997558519241921"/>
        </patternFill>
      </fill>
    </dxf>
    <dxf>
      <fill>
        <patternFill>
          <bgColor theme="7" tint="0.39997558519241921"/>
        </patternFill>
      </fill>
    </dxf>
    <dxf>
      <fill>
        <patternFill>
          <bgColor theme="7" tint="0.39997558519241921"/>
        </patternFill>
      </fill>
    </dxf>
    <dxf>
      <font>
        <color theme="0"/>
      </font>
    </dxf>
    <dxf>
      <font>
        <color theme="0"/>
      </font>
    </dxf>
    <dxf>
      <font>
        <color theme="0"/>
      </font>
    </dxf>
    <dxf>
      <font>
        <color theme="0"/>
      </font>
    </dxf>
    <dxf>
      <font>
        <color theme="0"/>
      </font>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ill>
        <patternFill patternType="solid">
          <bgColor rgb="FF0070C0"/>
        </patternFill>
      </fill>
    </dxf>
    <dxf>
      <font>
        <color theme="0"/>
      </font>
    </dxf>
    <dxf>
      <font>
        <color theme="0"/>
      </font>
    </dxf>
    <dxf>
      <fill>
        <patternFill>
          <bgColor rgb="FF0070C0"/>
        </patternFill>
      </fill>
    </dxf>
    <dxf>
      <fill>
        <patternFill>
          <bgColor rgb="FF0070C0"/>
        </patternFill>
      </fill>
    </dxf>
    <dxf>
      <alignment horizontal="center"/>
    </dxf>
    <dxf>
      <alignment horizontal="center"/>
    </dxf>
    <dxf>
      <alignment horizontal="center"/>
    </dxf>
    <dxf>
      <font>
        <b/>
      </font>
    </dxf>
    <dxf>
      <font>
        <b/>
      </font>
    </dxf>
    <dxf>
      <font>
        <b/>
      </font>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alignment horizontal="center"/>
    </dxf>
    <dxf>
      <alignment horizontal="center"/>
    </dxf>
    <dxf>
      <alignment horizontal="center"/>
    </dxf>
    <dxf>
      <font>
        <b/>
      </font>
    </dxf>
    <dxf>
      <font>
        <b/>
      </font>
    </dxf>
    <dxf>
      <font>
        <b/>
      </font>
    </dxf>
    <dxf>
      <fill>
        <patternFill>
          <bgColor rgb="FF92D050"/>
        </patternFill>
      </fill>
    </dxf>
    <dxf>
      <fill>
        <patternFill>
          <bgColor rgb="FF92D050"/>
        </patternFill>
      </fill>
    </dxf>
    <dxf>
      <fill>
        <patternFill>
          <bgColor rgb="FF92D050"/>
        </patternFill>
      </fill>
    </dxf>
    <dxf>
      <fill>
        <patternFill patternType="solid">
          <bgColor theme="4" tint="0.39997558519241921"/>
        </patternFill>
      </fill>
    </dxf>
    <dxf>
      <fill>
        <patternFill patternType="solid">
          <bgColor theme="4" tint="0.39997558519241921"/>
        </patternFill>
      </fill>
    </dxf>
    <dxf>
      <font>
        <b/>
      </font>
    </dxf>
    <dxf>
      <font>
        <b/>
      </font>
    </dxf>
    <dxf>
      <alignment horizontal="center"/>
    </dxf>
    <dxf>
      <alignment horizontal="center"/>
    </dxf>
    <dxf>
      <fill>
        <patternFill patternType="solid">
          <bgColor theme="4" tint="0.39997558519241921"/>
        </patternFill>
      </fill>
    </dxf>
    <dxf>
      <fill>
        <patternFill patternType="solid">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amily val="2"/>
      </font>
    </dxf>
    <dxf>
      <font>
        <b/>
        <family val="2"/>
      </font>
    </dxf>
    <dxf>
      <numFmt numFmtId="169" formatCode="_-[$$-409]* #,##0.00_ ;_-[$$-409]* \-#,##0.00\ ;_-[$$-409]* &quot;-&quot;??_ ;_-@_ "/>
    </dxf>
    <dxf>
      <numFmt numFmtId="168" formatCode="_-[$Q-100A]* #,##0.00_-;\-[$Q-100A]* #,##0.00_-;_-[$Q-100A]* &quot;-&quot;??_-;_-@_-"/>
    </dxf>
    <dxf>
      <numFmt numFmtId="168" formatCode="_-[$Q-100A]* #,##0.00_-;\-[$Q-100A]* #,##0.00_-;_-[$Q-100A]* &quot;-&quot;??_-;_-@_-"/>
    </dxf>
    <dxf>
      <numFmt numFmtId="168" formatCode="_-[$Q-100A]* #,##0.00_-;\-[$Q-100A]* #,##0.00_-;_-[$Q-100A]* &quot;-&quot;??_-;_-@_-"/>
    </dxf>
    <dxf>
      <numFmt numFmtId="169" formatCode="_-[$$-409]* #,##0.00_ ;_-[$$-409]* \-#,##0.00\ ;_-[$$-409]* &quot;-&quot;??_ ;_-@_ "/>
    </dxf>
    <dxf>
      <numFmt numFmtId="19" formatCode="d/mm/yyyy"/>
    </dxf>
    <dxf>
      <numFmt numFmtId="19" formatCode="d/mm/yyyy"/>
    </dxf>
    <dxf>
      <numFmt numFmtId="19" formatCode="d/mm/yyyy"/>
    </dxf>
    <dxf>
      <font>
        <b val="0"/>
        <i val="0"/>
        <strike val="0"/>
        <condense val="0"/>
        <extend val="0"/>
        <outline val="0"/>
        <shadow val="0"/>
        <u val="none"/>
        <vertAlign val="baseline"/>
        <sz val="11"/>
        <color theme="1"/>
        <name val="Calibri"/>
        <family val="2"/>
        <scheme val="minor"/>
      </font>
      <fill>
        <patternFill patternType="none">
          <bgColor auto="1"/>
        </patternFill>
      </fill>
      <alignment horizontal="left"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bgColor auto="1"/>
        </patternFill>
      </fill>
      <alignment horizontal="left" textRotation="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4" formatCode="#,##0.00"/>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9" formatCode="_-[$$-409]* #,##0.00_ ;_-[$$-409]* \-#,##0.00\ ;_-[$$-409]* &quot;-&quot;??_ ;_-@_ "/>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4" formatCode="#,##0.00"/>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4" formatCode="#,##0.00"/>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4" formatCode="#,##0.00"/>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4" formatCode="#,##0.00"/>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4" formatCode="#,##0.00"/>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4" formatCode="#,##0.00"/>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4" formatCode="#,##0.00"/>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6" formatCode="dd/mm/yyyy"/>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6" formatCode="dd/mm/yyyy"/>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7" formatCode="dd/mm/yy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67" formatCode="dd/mm/yyyy;@"/>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bgColor auto="1"/>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bgColor auto="1"/>
        </patternFill>
      </fill>
      <alignment horizontal="left" textRotation="0"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rgb="FFFF7C80"/>
          <bgColor rgb="FFFF7C80"/>
        </patternFill>
      </fill>
    </dxf>
    <dxf>
      <fill>
        <patternFill patternType="solid">
          <fgColor rgb="FFFF7C80"/>
          <bgColor rgb="FFFF7C80"/>
        </patternFill>
      </fill>
    </dxf>
    <dxf>
      <fill>
        <patternFill patternType="solid">
          <fgColor rgb="FFDEEAF6"/>
          <bgColor rgb="FFDEEAF6"/>
        </patternFill>
      </fill>
    </dxf>
    <dxf>
      <fill>
        <patternFill patternType="solid">
          <fgColor rgb="FFBDD6EE"/>
          <bgColor rgb="FFBDD6EE"/>
        </patternFill>
      </fill>
    </dxf>
    <dxf>
      <fill>
        <patternFill patternType="solid">
          <fgColor theme="5"/>
          <bgColor theme="5"/>
        </patternFill>
      </fill>
    </dxf>
    <dxf>
      <fill>
        <patternFill patternType="solid">
          <fgColor rgb="FFDEEAF6"/>
          <bgColor rgb="FFDEEAF6"/>
        </patternFill>
      </fill>
    </dxf>
    <dxf>
      <fill>
        <patternFill patternType="solid">
          <fgColor rgb="FFBDD6EE"/>
          <bgColor rgb="FFBDD6EE"/>
        </patternFill>
      </fill>
    </dxf>
    <dxf>
      <fill>
        <patternFill patternType="solid">
          <fgColor theme="9"/>
          <bgColor theme="9"/>
        </patternFill>
      </fill>
    </dxf>
    <dxf>
      <fill>
        <patternFill patternType="solid">
          <fgColor rgb="FFDEEAF6"/>
          <bgColor rgb="FFDEEAF6"/>
        </patternFill>
      </fill>
    </dxf>
    <dxf>
      <fill>
        <patternFill patternType="solid">
          <fgColor rgb="FFBDD6EE"/>
          <bgColor rgb="FFBDD6EE"/>
        </patternFill>
      </fill>
    </dxf>
    <dxf>
      <fill>
        <patternFill patternType="solid">
          <fgColor theme="5"/>
          <bgColor theme="5"/>
        </patternFill>
      </fill>
    </dxf>
    <dxf>
      <fill>
        <patternFill patternType="solid">
          <fgColor rgb="FFDEEAF6"/>
          <bgColor rgb="FFDEEAF6"/>
        </patternFill>
      </fill>
    </dxf>
    <dxf>
      <fill>
        <patternFill patternType="solid">
          <fgColor rgb="FFBDD6EE"/>
          <bgColor rgb="FFBDD6EE"/>
        </patternFill>
      </fill>
    </dxf>
    <dxf>
      <fill>
        <patternFill patternType="solid">
          <fgColor theme="5"/>
          <bgColor theme="5"/>
        </patternFill>
      </fill>
    </dxf>
    <dxf>
      <fill>
        <patternFill patternType="solid">
          <fgColor rgb="FFDEEAF6"/>
          <bgColor rgb="FFDEEAF6"/>
        </patternFill>
      </fill>
    </dxf>
    <dxf>
      <fill>
        <patternFill patternType="solid">
          <fgColor rgb="FFBDD6EE"/>
          <bgColor rgb="FFBDD6EE"/>
        </patternFill>
      </fill>
    </dxf>
    <dxf>
      <fill>
        <patternFill patternType="solid">
          <fgColor theme="7"/>
          <bgColor theme="7"/>
        </patternFill>
      </fill>
    </dxf>
    <dxf>
      <fill>
        <patternFill patternType="solid">
          <fgColor rgb="FFDEEAF6"/>
          <bgColor rgb="FFDEEAF6"/>
        </patternFill>
      </fill>
    </dxf>
    <dxf>
      <fill>
        <patternFill patternType="solid">
          <fgColor rgb="FFBDD6EE"/>
          <bgColor rgb="FFBDD6EE"/>
        </patternFill>
      </fill>
    </dxf>
    <dxf>
      <fill>
        <patternFill patternType="solid">
          <fgColor theme="5"/>
          <bgColor theme="5"/>
        </patternFill>
      </fill>
    </dxf>
    <dxf>
      <fill>
        <patternFill patternType="solid">
          <fgColor rgb="FFDEEAF6"/>
          <bgColor rgb="FFDEEAF6"/>
        </patternFill>
      </fill>
    </dxf>
    <dxf>
      <fill>
        <patternFill patternType="solid">
          <fgColor rgb="FFBDD6EE"/>
          <bgColor rgb="FFBDD6EE"/>
        </patternFill>
      </fill>
    </dxf>
    <dxf>
      <fill>
        <patternFill patternType="solid">
          <fgColor theme="9"/>
          <bgColor theme="9"/>
        </patternFill>
      </fill>
    </dxf>
    <dxf>
      <fill>
        <patternFill patternType="solid">
          <fgColor rgb="FFDEEAF6"/>
          <bgColor rgb="FFDEEAF6"/>
        </patternFill>
      </fill>
    </dxf>
    <dxf>
      <fill>
        <patternFill patternType="solid">
          <fgColor rgb="FFBDD6EE"/>
          <bgColor rgb="FFBDD6EE"/>
        </patternFill>
      </fill>
    </dxf>
    <dxf>
      <fill>
        <patternFill patternType="solid">
          <fgColor theme="8"/>
          <bgColor theme="8"/>
        </patternFill>
      </fill>
    </dxf>
    <dxf>
      <fill>
        <patternFill patternType="solid">
          <fgColor rgb="FFDEEAF6"/>
          <bgColor rgb="FFDEEAF6"/>
        </patternFill>
      </fill>
    </dxf>
    <dxf>
      <fill>
        <patternFill patternType="solid">
          <fgColor rgb="FFBDD6EE"/>
          <bgColor rgb="FFBDD6EE"/>
        </patternFill>
      </fill>
    </dxf>
    <dxf>
      <fill>
        <patternFill patternType="solid">
          <fgColor theme="5"/>
          <bgColor theme="5"/>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9"/>
          <bgColor theme="9"/>
        </patternFill>
      </fill>
    </dxf>
    <dxf>
      <fill>
        <patternFill patternType="solid">
          <fgColor rgb="FFDEEAF6"/>
          <bgColor rgb="FFDEEAF6"/>
        </patternFill>
      </fill>
    </dxf>
    <dxf>
      <fill>
        <patternFill patternType="solid">
          <fgColor rgb="FFBDD6EE"/>
          <bgColor rgb="FFBDD6EE"/>
        </patternFill>
      </fill>
    </dxf>
    <dxf>
      <fill>
        <patternFill patternType="solid">
          <fgColor theme="5"/>
          <bgColor theme="5"/>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rgb="FFDEEAF6"/>
          <bgColor rgb="FFDEEAF6"/>
        </patternFill>
      </fill>
    </dxf>
    <dxf>
      <fill>
        <patternFill patternType="solid">
          <fgColor rgb="FFBDD6EE"/>
          <bgColor rgb="FFBDD6EE"/>
        </patternFill>
      </fill>
    </dxf>
    <dxf>
      <fill>
        <patternFill patternType="solid">
          <fgColor theme="0"/>
          <bgColor theme="0"/>
        </patternFill>
      </fill>
    </dxf>
    <dxf>
      <fill>
        <patternFill patternType="solid">
          <fgColor theme="8"/>
          <bgColor theme="8"/>
        </patternFill>
      </fill>
    </dxf>
  </dxfs>
  <tableStyles count="14" defaultTableStyle="TableStyleMedium2" defaultPivotStyle="PivotStyleLight16">
    <tableStyle name="MATRIZ PROYECTOS  ORIGINAL-style" pivot="0" count="6" xr9:uid="{00000000-0011-0000-FFFF-FFFF00000000}">
      <tableStyleElement type="headerRow" dxfId="557"/>
      <tableStyleElement type="totalRow" dxfId="556"/>
      <tableStyleElement type="firstRowStripe" dxfId="555"/>
      <tableStyleElement type="secondRowStripe" dxfId="554"/>
      <tableStyleElement type="firstColumnStripe" dxfId="553"/>
      <tableStyleElement type="secondColumnStripe" dxfId="552"/>
    </tableStyle>
    <tableStyle name="PND-MED-ODS-style" pivot="0" count="3" xr9:uid="{00000000-0011-0000-FFFF-FFFF01000000}">
      <tableStyleElement type="headerRow" dxfId="551"/>
      <tableStyleElement type="firstRowStripe" dxfId="550"/>
      <tableStyleElement type="secondRowStripe" dxfId="549"/>
    </tableStyle>
    <tableStyle name="PND-MED-ODS-style 2" pivot="0" count="3" xr9:uid="{00000000-0011-0000-FFFF-FFFF02000000}">
      <tableStyleElement type="headerRow" dxfId="548"/>
      <tableStyleElement type="firstRowStripe" dxfId="547"/>
      <tableStyleElement type="secondRowStripe" dxfId="546"/>
    </tableStyle>
    <tableStyle name="PND-MED-ODS-style 3" pivot="0" count="3" xr9:uid="{00000000-0011-0000-FFFF-FFFF03000000}">
      <tableStyleElement type="headerRow" dxfId="545"/>
      <tableStyleElement type="firstRowStripe" dxfId="544"/>
      <tableStyleElement type="secondRowStripe" dxfId="543"/>
    </tableStyle>
    <tableStyle name="PND-MED-ODS-style 4" pivot="0" count="3" xr9:uid="{00000000-0011-0000-FFFF-FFFF04000000}">
      <tableStyleElement type="headerRow" dxfId="542"/>
      <tableStyleElement type="firstRowStripe" dxfId="541"/>
      <tableStyleElement type="secondRowStripe" dxfId="540"/>
    </tableStyle>
    <tableStyle name="PND-MED-ODS-style 5" pivot="0" count="3" xr9:uid="{00000000-0011-0000-FFFF-FFFF05000000}">
      <tableStyleElement type="headerRow" dxfId="539"/>
      <tableStyleElement type="firstRowStripe" dxfId="538"/>
      <tableStyleElement type="secondRowStripe" dxfId="537"/>
    </tableStyle>
    <tableStyle name="PND-MED-ODS-style 6" pivot="0" count="3" xr9:uid="{00000000-0011-0000-FFFF-FFFF06000000}">
      <tableStyleElement type="headerRow" dxfId="536"/>
      <tableStyleElement type="firstRowStripe" dxfId="535"/>
      <tableStyleElement type="secondRowStripe" dxfId="534"/>
    </tableStyle>
    <tableStyle name="PND-MED-ODS-style 7" pivot="0" count="3" xr9:uid="{00000000-0011-0000-FFFF-FFFF07000000}">
      <tableStyleElement type="headerRow" dxfId="533"/>
      <tableStyleElement type="firstRowStripe" dxfId="532"/>
      <tableStyleElement type="secondRowStripe" dxfId="531"/>
    </tableStyle>
    <tableStyle name="PND-MED-ODS-style 8" pivot="0" count="3" xr9:uid="{00000000-0011-0000-FFFF-FFFF08000000}">
      <tableStyleElement type="headerRow" dxfId="530"/>
      <tableStyleElement type="firstRowStripe" dxfId="529"/>
      <tableStyleElement type="secondRowStripe" dxfId="528"/>
    </tableStyle>
    <tableStyle name="PND-MED-ODS-style 9" pivot="0" count="3" xr9:uid="{00000000-0011-0000-FFFF-FFFF09000000}">
      <tableStyleElement type="headerRow" dxfId="527"/>
      <tableStyleElement type="firstRowStripe" dxfId="526"/>
      <tableStyleElement type="secondRowStripe" dxfId="525"/>
    </tableStyle>
    <tableStyle name="PND-MED-ODS-style 10" pivot="0" count="3" xr9:uid="{00000000-0011-0000-FFFF-FFFF0A000000}">
      <tableStyleElement type="headerRow" dxfId="524"/>
      <tableStyleElement type="firstRowStripe" dxfId="523"/>
      <tableStyleElement type="secondRowStripe" dxfId="522"/>
    </tableStyle>
    <tableStyle name="PND-MED-ODS-style 11" pivot="0" count="3" xr9:uid="{00000000-0011-0000-FFFF-FFFF0B000000}">
      <tableStyleElement type="headerRow" dxfId="521"/>
      <tableStyleElement type="firstRowStripe" dxfId="520"/>
      <tableStyleElement type="secondRowStripe" dxfId="519"/>
    </tableStyle>
    <tableStyle name="LISTA PILARES Y  METAS-style" pivot="0" count="3" xr9:uid="{00000000-0011-0000-FFFF-FFFF0C000000}">
      <tableStyleElement type="headerRow" dxfId="518"/>
      <tableStyleElement type="firstRowStripe" dxfId="517"/>
      <tableStyleElement type="secondRowStripe" dxfId="516"/>
    </tableStyle>
    <tableStyle name="LISTA PILARES Y  METAS-style 2" pivot="0" count="3" xr9:uid="{00000000-0011-0000-FFFF-FFFF0D000000}">
      <tableStyleElement type="headerRow" dxfId="515"/>
      <tableStyleElement type="firstRowStripe" dxfId="514"/>
      <tableStyleElement type="secondRowStripe" dxfId="5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020"/>
      <sheetName val="Hoja3"/>
    </sheetNames>
    <sheetDataSet>
      <sheetData sheetId="0" refreshError="1">
        <row r="3">
          <cell r="F3">
            <v>450000</v>
          </cell>
          <cell r="G3">
            <v>7.8026099999999996</v>
          </cell>
        </row>
        <row r="6">
          <cell r="F6">
            <v>725000</v>
          </cell>
          <cell r="G6">
            <v>7.8026099999999996</v>
          </cell>
        </row>
        <row r="7">
          <cell r="F7">
            <v>8801316.4299999997</v>
          </cell>
          <cell r="G7">
            <v>7.8026099999999996</v>
          </cell>
        </row>
        <row r="8">
          <cell r="F8">
            <v>180000</v>
          </cell>
          <cell r="G8">
            <v>7.8026099999999996</v>
          </cell>
        </row>
        <row r="9">
          <cell r="F9">
            <v>300009</v>
          </cell>
          <cell r="G9">
            <v>7.8026099999999996</v>
          </cell>
        </row>
        <row r="15">
          <cell r="F15">
            <v>98000</v>
          </cell>
          <cell r="G15">
            <v>7.8026099999999996</v>
          </cell>
        </row>
        <row r="16">
          <cell r="F16">
            <v>167169</v>
          </cell>
          <cell r="G16">
            <v>7.8026099999999996</v>
          </cell>
        </row>
        <row r="18">
          <cell r="F18">
            <v>8974358</v>
          </cell>
          <cell r="G18">
            <v>7.8026099999999996</v>
          </cell>
        </row>
        <row r="43">
          <cell r="F43">
            <v>62400</v>
          </cell>
          <cell r="G43">
            <v>7.8026099999999996</v>
          </cell>
        </row>
        <row r="48">
          <cell r="F48">
            <v>298037</v>
          </cell>
          <cell r="G48">
            <v>7.8026099999999996</v>
          </cell>
        </row>
        <row r="49">
          <cell r="F49">
            <v>400000</v>
          </cell>
          <cell r="G49">
            <v>7.8026099999999996</v>
          </cell>
        </row>
      </sheetData>
      <sheetData sheetId="1" refreshError="1">
        <row r="5">
          <cell r="E5">
            <v>836083.75</v>
          </cell>
        </row>
        <row r="6">
          <cell r="F6">
            <v>7.8026099999999996</v>
          </cell>
        </row>
        <row r="7">
          <cell r="E7">
            <v>596466</v>
          </cell>
        </row>
        <row r="8">
          <cell r="E8">
            <v>450000</v>
          </cell>
        </row>
        <row r="9">
          <cell r="E9">
            <v>2686177.26</v>
          </cell>
        </row>
        <row r="10">
          <cell r="E10">
            <v>385161</v>
          </cell>
        </row>
        <row r="13">
          <cell r="E13">
            <v>4797155.25</v>
          </cell>
        </row>
        <row r="14">
          <cell r="E14">
            <v>271526.40000000002</v>
          </cell>
        </row>
      </sheetData>
      <sheetData sheetId="2" refreshError="1">
        <row r="5">
          <cell r="F5">
            <v>29837169</v>
          </cell>
          <cell r="G5">
            <v>7.8026099999999996</v>
          </cell>
        </row>
        <row r="9">
          <cell r="F9">
            <v>4008413</v>
          </cell>
        </row>
        <row r="12">
          <cell r="F12">
            <v>12943.45</v>
          </cell>
        </row>
        <row r="13">
          <cell r="F13">
            <v>171200</v>
          </cell>
        </row>
        <row r="14">
          <cell r="F14">
            <v>29837169</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nco Martinez Mont" refreshedDate="45037.488144328701" createdVersion="7" refreshedVersion="7" minRefreshableVersion="3" recordCount="352" xr:uid="{F850C1F5-2B04-4284-8373-AF65DB2D704D}">
  <cacheSource type="worksheet">
    <worksheetSource name="Tabla3"/>
  </cacheSource>
  <cacheFields count="44">
    <cacheField name="CODIGO SIGEACI" numFmtId="0">
      <sharedItems/>
    </cacheField>
    <cacheField name="CÓDIGO SICED" numFmtId="0">
      <sharedItems containsBlank="1"/>
    </cacheField>
    <cacheField name="PROGRAMA/PROYECTO" numFmtId="0">
      <sharedItems longText="1"/>
    </cacheField>
    <cacheField name="ESTADO SIGEACI" numFmtId="0">
      <sharedItems containsBlank="1" count="8">
        <m/>
        <s v="Finalizado"/>
        <s v="Cierre / Liquidación"/>
        <s v="Solicitud Finalizado"/>
        <s v="Seguimiento"/>
        <s v="Solicitud Cierre / Liquidación"/>
        <s v="Con dictamen Técnico Favorable"/>
        <s v="Registro"/>
      </sharedItems>
    </cacheField>
    <cacheField name="INSTITUCIÓN" numFmtId="0">
      <sharedItems containsBlank="1"/>
    </cacheField>
    <cacheField name="FUENTE COOPERANTE" numFmtId="0">
      <sharedItems containsBlank="1" count="39">
        <m/>
        <s v="M - Banco Interamericano de Desarrollo (BID) "/>
        <s v="B - Suecia"/>
        <s v="M - Unión Europea (UE)"/>
        <s v="B - China (Taiwán)"/>
        <s v="B - Alemania"/>
        <s v="M - Fondo Mundial (FM)"/>
        <s v="B - España"/>
        <s v="M - Banco Mundial (BM)"/>
        <s v="B - Kazajistán"/>
        <s v="B - Japón"/>
        <s v="M - Banco Centroamericano de Integración Económica (BCIE)"/>
        <s v="M - Fondo Internacional de Desarrollo Agrícola (FIDA)"/>
        <s v="M - Programa de las Naciones Unidas para el Desarrollo (PNUD)"/>
        <s v="M - Fondo de Población de las Naciones Unidas (UNFPA)"/>
        <s v="B - Estados Unidos de América"/>
        <s v="B - Italia"/>
        <s v="M - Programa de las Naciones Unidas para el Medio Ambiente (PNUMA)"/>
        <s v="M - Organización de las Naciones Unidas Para la Agricultura y la Alimentación (FAO)"/>
        <s v="B - Corea"/>
        <s v="M - Sistema de Naciones Unidas (SNU)"/>
        <s v="B - Israel"/>
        <s v="M - Oficina de las Naciones Unidas contra la Droga y el Delito (UNDOC)"/>
        <s v="M - Entidad de las Naciones Unidas para la Igualdad de Género y el Empoderamiento de las Mujeres (ONU MUJERES)"/>
        <s v="Sistema de Naciones Unidas (SNU)"/>
        <s v="M - Organización de Estados Americanos "/>
        <s v="B - México"/>
        <s v="M - Organización Internacional para las Migraciones (OIM)"/>
        <s v="Oficina de las Naciones Unidas contra la Droga y el Delito (UNDOC)"/>
        <s v="M - Organización Panamericana de la Salud (OPS)"/>
        <s v="M - Programa Mundial de Alimentos (PMA)"/>
        <s v="M - Banco Interamericano de Desarrollo (BID)"/>
        <s v="M - Fondo de Naciones Unidas para la Infancia (UNICEF)"/>
        <s v="B - Chile"/>
        <s v="España"/>
        <s v="B - Varios Donantes"/>
        <s v="M - UNOPS"/>
        <s v="M - Secretaría General Iberoamericana -SEGIB-"/>
        <s v="M - Secretaría de Integración Económica Centroamericana -SIECA-"/>
      </sharedItems>
    </cacheField>
    <cacheField name="AGENCIA" numFmtId="0">
      <sharedItems containsBlank="1"/>
    </cacheField>
    <cacheField name="FECHA SUSCRIPCIÓN" numFmtId="167">
      <sharedItems containsNonDate="0" containsDate="1" containsString="0" containsBlank="1" minDate="2004-05-27T00:00:00" maxDate="2023-03-17T00:00:00"/>
    </cacheField>
    <cacheField name="AÑO DE LA FECHA DE SUSCRIPCIÓN" numFmtId="0">
      <sharedItems containsSemiMixedTypes="0" containsString="0" containsNumber="1" containsInteger="1" minValue="1900" maxValue="2023" count="20">
        <n v="2015"/>
        <n v="2012"/>
        <n v="2014"/>
        <n v="2005"/>
        <n v="2009"/>
        <n v="2010"/>
        <n v="2011"/>
        <n v="2013"/>
        <n v="2007"/>
        <n v="2008"/>
        <n v="1900"/>
        <n v="2016"/>
        <n v="2004"/>
        <n v="2018"/>
        <n v="2017"/>
        <n v="2019"/>
        <n v="2020"/>
        <n v="2022"/>
        <n v="2023"/>
        <n v="2021"/>
      </sharedItems>
    </cacheField>
    <cacheField name="TIPO DE CAMBIO 7.80261 (14-04-2023) " numFmtId="0">
      <sharedItems containsSemiMixedTypes="0" containsString="0" containsNumber="1" minValue="7.8026099999999996" maxValue="7.8026099999999996"/>
    </cacheField>
    <cacheField name="FECHA INICIO" numFmtId="0">
      <sharedItems containsDate="1" containsBlank="1" containsMixedTypes="1" minDate="2004-05-27T00:00:00" maxDate="2023-04-04T00:00:00"/>
    </cacheField>
    <cacheField name="FECHA FINALIZACION" numFmtId="0">
      <sharedItems containsDate="1" containsBlank="1" containsMixedTypes="1" minDate="2014-03-19T00:00:00" maxDate="2029-01-01T00:00:00"/>
    </cacheField>
    <cacheField name="SUSCRITO FUENTE COOPERANTE Q. " numFmtId="0">
      <sharedItems containsString="0" containsBlank="1" containsNumber="1" minValue="0" maxValue="416764000"/>
    </cacheField>
    <cacheField name="SUSCRITO CONTRAPARTIDA" numFmtId="4">
      <sharedItems containsString="0" containsBlank="1" containsNumber="1" minValue="0" maxValue="391197000"/>
    </cacheField>
    <cacheField name="ENMIENDA FUENTE COOPERANTE" numFmtId="4">
      <sharedItems containsString="0" containsBlank="1" containsNumber="1" minValue="-17604594.170000002" maxValue="70210513.900000006"/>
    </cacheField>
    <cacheField name="ENMIENDA CONTRARTIDA" numFmtId="4">
      <sharedItems containsString="0" containsBlank="1" containsNumber="1" minValue="-169991.16" maxValue="4268808"/>
    </cacheField>
    <cacheField name="TOTAL Q SUSCRITO FUENTE COOOPERANTE" numFmtId="0">
      <sharedItems containsSemiMixedTypes="0" containsString="0" containsNumber="1" minValue="0" maxValue="479226500.75999999"/>
    </cacheField>
    <cacheField name="USD - TOTAL SUSCRITO FUENTE COOPERANTE " numFmtId="0">
      <sharedItems containsSemiMixedTypes="0" containsString="0" containsNumber="1" minValue="0" maxValue="61418743.312814564"/>
    </cacheField>
    <cacheField name="TOTAL SUSCRITO CONTRAPARTIDA" numFmtId="4">
      <sharedItems containsString="0" containsBlank="1" containsNumber="1" minValue="0" maxValue="391197000"/>
    </cacheField>
    <cacheField name="Q - EJECUTADO FUENTE COOPERANTE" numFmtId="0">
      <sharedItems containsString="0" containsBlank="1" containsNumber="1" minValue="0" maxValue="357693342.58999997"/>
    </cacheField>
    <cacheField name="USD - EJECUTADO FUENTE COOPERANTE" numFmtId="0">
      <sharedItems containsSemiMixedTypes="0" containsString="0" containsNumber="1" minValue="0" maxValue="45842781.145027108"/>
    </cacheField>
    <cacheField name="Q - FALTA POR EJECUTAR " numFmtId="0">
      <sharedItems containsSemiMixedTypes="0" containsString="0" containsNumber="1" minValue="-24278807.170000002" maxValue="232807793.21109"/>
    </cacheField>
    <cacheField name="USD - FALTA POR EJECUTAR " numFmtId="0">
      <sharedItems containsSemiMixedTypes="0" containsString="0" containsNumber="1" minValue="-116668.3097066246" maxValue="29837169"/>
    </cacheField>
    <cacheField name="EJECUTADO CONTRAPART." numFmtId="4">
      <sharedItems containsString="0" containsBlank="1" containsNumber="1" minValue="0" maxValue="364190891.77999997"/>
    </cacheField>
    <cacheField name="PORCENTAJE EJECUCION FISICA" numFmtId="0">
      <sharedItems containsString="0" containsBlank="1" containsNumber="1" minValue="0" maxValue="129.44999999999999"/>
    </cacheField>
    <cacheField name="PORCENTAJE EJECUCION FINANCIERA" numFmtId="0">
      <sharedItems containsString="0" containsBlank="1" containsNumber="1" minValue="0" maxValue="69323709"/>
    </cacheField>
    <cacheField name="TIPO COOPERACION" numFmtId="0">
      <sharedItems containsBlank="1"/>
    </cacheField>
    <cacheField name="MODALIDAD DE EJECUCION" numFmtId="0">
      <sharedItems containsBlank="1"/>
    </cacheField>
    <cacheField name="SECTORES" numFmtId="0">
      <sharedItems containsBlank="1"/>
    </cacheField>
    <cacheField name="DEPARTAMENTOS" numFmtId="0">
      <sharedItems containsBlank="1"/>
    </cacheField>
    <cacheField name="MUNICIPIO" numFmtId="0">
      <sharedItems containsBlank="1"/>
    </cacheField>
    <cacheField name="PRIORIDAD NACIONAL DE DESARROLLO (PND)" numFmtId="0">
      <sharedItems containsBlank="1" count="14">
        <m/>
        <s v="7. Fortalecimiento institucional, seguridad y justicia "/>
        <s v="8. Educación "/>
        <s v="2. Acceso a servicios de salud"/>
        <s v="3. Disponibilidad y acceso al agua y gestión de los recursos naturales"/>
        <s v="9. Reforma fiscal integral "/>
        <s v="6. Valor económico de los recursos naturales "/>
        <s v="5. Seguridad alimentaria y nutricional"/>
        <s v="1. Reducción de la pobreza y protección social"/>
        <s v="4. Empleo e inversión"/>
        <s v="10. Ordenamiento territorial"/>
        <s v="2. Acceso a servicios de salud "/>
        <s v="9. Reforma Fiscal Integral"/>
        <s v="4. Empleo e inversión " u="1"/>
      </sharedItems>
      <fieldGroup par="43"/>
    </cacheField>
    <cacheField name="MED" numFmtId="0">
      <sharedItems containsString="0" containsBlank="1" containsNumber="1" containsInteger="1" minValue="1" maxValue="16"/>
    </cacheField>
    <cacheField name="ODS" numFmtId="0">
      <sharedItems containsBlank="1"/>
    </cacheField>
    <cacheField name="PGG 2020-2024" numFmtId="0">
      <sharedItems containsBlank="1" count="6">
        <m/>
        <s v="Desarrollo social"/>
        <s v="Gobernabilidad y seguridad en desarrollo"/>
        <s v="Economía, competitividad y prosperidad"/>
        <s v="Estado responsable, transparente y efectivo"/>
        <s v="Relaciones con el mundo"/>
      </sharedItems>
    </cacheField>
    <cacheField name="METAS PGG 2020-2024" numFmtId="0">
      <sharedItems containsNonDate="0" containsString="0" containsBlank="1"/>
    </cacheField>
    <cacheField name="ODS VERIFICADO POR ESPECIALISTA" numFmtId="0">
      <sharedItems containsNonDate="0" containsString="0" containsBlank="1"/>
    </cacheField>
    <cacheField name="METAS PGG VERIFICADO ESPECIALISTA" numFmtId="0">
      <sharedItems containsNonDate="0" containsString="0" containsBlank="1"/>
    </cacheField>
    <cacheField name="METAS PGG VERFIICADO ESPECIALISTA" numFmtId="0">
      <sharedItems containsNonDate="0" containsString="0" containsBlank="1"/>
    </cacheField>
    <cacheField name="20.1 OBJETIVO" numFmtId="0">
      <sharedItems containsBlank="1" longText="1"/>
    </cacheField>
    <cacheField name="20.2 OBJETIVO ESPECIFICO I" numFmtId="0">
      <sharedItems containsBlank="1" longText="1"/>
    </cacheField>
    <cacheField name="20.3 OBJETIVO ESPECIFICO II" numFmtId="0">
      <sharedItems containsBlank="1" longText="1"/>
    </cacheField>
    <cacheField name="20.4 OBJETIVO ESPECIFICO III" numFmtId="0">
      <sharedItems containsBlank="1" longText="1"/>
    </cacheField>
    <cacheField name="PRIORIDAD NACIONAL DE DESARROLLO (PND)2" numFmtId="0" databaseField="0">
      <fieldGroup base="31">
        <discretePr count="14">
          <x v="0"/>
          <x v="1"/>
          <x v="2"/>
          <x v="10"/>
          <x v="3"/>
          <x v="11"/>
          <x v="4"/>
          <x v="5"/>
          <x v="6"/>
          <x v="7"/>
          <x v="8"/>
          <x v="10"/>
          <x v="11"/>
          <x v="9"/>
        </discretePr>
        <groupItems count="12">
          <m/>
          <s v="7. Fortalecimiento institucional, seguridad y justicia "/>
          <s v="8. Educación "/>
          <s v="3. Disponibilidad y acceso al agua y gestión de los recursos naturales"/>
          <s v="6. Valor económico de los recursos naturales "/>
          <s v="5. Seguridad alimentaria y nutricional"/>
          <s v="1. Reducción de la pobreza y protección social"/>
          <s v="4. Empleo e inversión"/>
          <s v="10. Ordenamiento territorial"/>
          <s v="4. Empleo e inversión "/>
          <s v="Grupo1"/>
          <s v="Grupo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2">
  <r>
    <s v=" "/>
    <s v=""/>
    <s v="PROYECTOS PRUEBAS SIGEACI"/>
    <x v="0"/>
    <m/>
    <x v="0"/>
    <m/>
    <d v="2015-01-01T00:00:00"/>
    <x v="0"/>
    <n v="7.8026099999999996"/>
    <m/>
    <m/>
    <m/>
    <m/>
    <m/>
    <m/>
    <n v="0"/>
    <n v="0"/>
    <n v="0"/>
    <m/>
    <n v="0"/>
    <n v="0"/>
    <n v="0"/>
    <m/>
    <m/>
    <m/>
    <m/>
    <m/>
    <m/>
    <m/>
    <m/>
    <x v="0"/>
    <m/>
    <m/>
    <x v="0"/>
    <m/>
    <m/>
    <m/>
    <m/>
    <m/>
    <m/>
    <m/>
    <m/>
  </r>
  <r>
    <s v="SIGEACI02"/>
    <s v=""/>
    <s v="PROYECTOS PRUEBAS SIGEACI"/>
    <x v="0"/>
    <m/>
    <x v="0"/>
    <m/>
    <d v="2012-02-17T00:00:00"/>
    <x v="1"/>
    <n v="7.8026099999999996"/>
    <m/>
    <m/>
    <m/>
    <m/>
    <m/>
    <m/>
    <n v="0"/>
    <n v="0"/>
    <n v="0"/>
    <m/>
    <n v="0"/>
    <n v="0"/>
    <n v="0"/>
    <m/>
    <m/>
    <m/>
    <m/>
    <m/>
    <m/>
    <m/>
    <m/>
    <x v="0"/>
    <m/>
    <m/>
    <x v="0"/>
    <m/>
    <m/>
    <m/>
    <m/>
    <m/>
    <m/>
    <m/>
    <m/>
  </r>
  <r>
    <s v="SIGEACI03"/>
    <s v=""/>
    <s v="PROYECTOS PRUEBAS SIGEACI"/>
    <x v="0"/>
    <m/>
    <x v="0"/>
    <m/>
    <d v="2014-12-11T00:00:00"/>
    <x v="2"/>
    <n v="7.8026099999999996"/>
    <m/>
    <m/>
    <m/>
    <m/>
    <m/>
    <m/>
    <n v="0"/>
    <n v="0"/>
    <n v="0"/>
    <m/>
    <n v="0"/>
    <n v="0"/>
    <n v="0"/>
    <m/>
    <m/>
    <m/>
    <m/>
    <m/>
    <m/>
    <m/>
    <m/>
    <x v="0"/>
    <m/>
    <m/>
    <x v="0"/>
    <m/>
    <m/>
    <m/>
    <m/>
    <m/>
    <m/>
    <m/>
    <m/>
  </r>
  <r>
    <s v="SIGEACI04"/>
    <s v=""/>
    <s v="PROYECTOS PRUEBAS SIGEACI"/>
    <x v="0"/>
    <m/>
    <x v="0"/>
    <m/>
    <d v="2005-04-03T00:00:00"/>
    <x v="3"/>
    <n v="7.8026099999999996"/>
    <m/>
    <m/>
    <m/>
    <m/>
    <m/>
    <m/>
    <n v="0"/>
    <n v="0"/>
    <n v="0"/>
    <m/>
    <n v="0"/>
    <n v="0"/>
    <n v="0"/>
    <m/>
    <m/>
    <m/>
    <m/>
    <m/>
    <m/>
    <m/>
    <m/>
    <x v="0"/>
    <m/>
    <m/>
    <x v="0"/>
    <m/>
    <m/>
    <m/>
    <m/>
    <m/>
    <m/>
    <m/>
    <m/>
  </r>
  <r>
    <s v="SIGEACI5"/>
    <s v=""/>
    <s v="Apoyo a la Preparación de las Actividades Censales 2012-2013 en Guatemala"/>
    <x v="1"/>
    <s v="Instituto Nacional de Estadística"/>
    <x v="1"/>
    <s v="BID"/>
    <d v="2012-03-14T00:00:00"/>
    <x v="1"/>
    <n v="7.8026099999999996"/>
    <d v="2012-07-20T00:00:00"/>
    <d v="2015-03-14T00:00:00"/>
    <n v="5597802.5999999996"/>
    <n v="218400"/>
    <n v="0"/>
    <n v="0"/>
    <n v="5597802.5999999996"/>
    <n v="717426.93790923804"/>
    <n v="218400"/>
    <n v="4706791.95"/>
    <n v="603233.01433751022"/>
    <n v="891010.64999999944"/>
    <n v="114193.92357172782"/>
    <n v="218400"/>
    <n v="83"/>
    <n v="84.68"/>
    <s v="Cooperación Financiera No Reembolsable - Cooperación Técnica No Reembolsable"/>
    <s v="Ejecutado por la Fuente Cooperante"/>
    <s v="Otras Actividades de Administración"/>
    <s v="GUATEMALA, CHIMALTENANGO,SANTA ROSASOLOLATOTONICAPANQUETZALTENANGOIZABALSAN MARCOSHUEHUETENANGOQUICHEBAJA VERAPAZALTA VERAPAZPETENSUCHITEPEQUEZ"/>
    <m/>
    <x v="1"/>
    <m/>
    <m/>
    <x v="0"/>
    <m/>
    <m/>
    <m/>
    <m/>
    <s v="Impulsar la capacidad técnica y metodológica censal del INE, mediante la realización de las actividades preparatorias de los censos integrados, para propiciar una adecuada implementación de los mismos durante los años 2012-2013 y la obtención de estadísticas básicas de calidad."/>
    <m/>
    <m/>
    <m/>
  </r>
  <r>
    <s v="SIGEACI6"/>
    <s v=""/>
    <s v="PROYECTOS PRUEBAS SIGEACI"/>
    <x v="0"/>
    <m/>
    <x v="0"/>
    <m/>
    <d v="2012-06-15T00:00:00"/>
    <x v="1"/>
    <n v="7.8026099999999996"/>
    <m/>
    <m/>
    <m/>
    <m/>
    <m/>
    <m/>
    <n v="0"/>
    <n v="0"/>
    <n v="0"/>
    <m/>
    <n v="0"/>
    <n v="0"/>
    <n v="0"/>
    <m/>
    <m/>
    <m/>
    <m/>
    <m/>
    <m/>
    <m/>
    <m/>
    <x v="0"/>
    <m/>
    <m/>
    <x v="0"/>
    <m/>
    <m/>
    <m/>
    <m/>
    <m/>
    <m/>
    <m/>
    <m/>
  </r>
  <r>
    <s v="SIGEACI7"/>
    <s v=""/>
    <s v="PROGRAMA GLOBAL DE LA DEFENSORÍA DE LA MUJER INDÍGENA -DEMI-2009-2012 "/>
    <x v="1"/>
    <s v="Defensoría de la Mujer Indígena"/>
    <x v="2"/>
    <s v="ASDI"/>
    <d v="2009-11-09T00:00:00"/>
    <x v="4"/>
    <n v="7.8026099999999996"/>
    <d v="2010-01-02T00:00:00"/>
    <d v="2015-12-31T00:00:00"/>
    <n v="23200000"/>
    <n v="0"/>
    <n v="0"/>
    <n v="0"/>
    <n v="23200000"/>
    <n v="2973364.0410067914"/>
    <n v="0"/>
    <n v="17134425.949999999"/>
    <n v="2195986.4647855014"/>
    <n v="6065574.0500000007"/>
    <n v="777377.57622129004"/>
    <n v="0"/>
    <n v="90"/>
    <n v="73.849999999999994"/>
    <s v="Cooperación Financiera No Reembolsable - Cooperación Técnica No Reembolsable"/>
    <s v="Directa  - Ejecutado por el Beneficiario"/>
    <s v="Judicial"/>
    <m/>
    <s v="GUATEMALA"/>
    <x v="1"/>
    <m/>
    <m/>
    <x v="0"/>
    <m/>
    <m/>
    <m/>
    <m/>
    <s v="Atender la situación de vulnerabilidad, indefensión y discriminación de las mujeres indígenas y promover acciones para la defensa y el pleno ejercicio de sus derechos"/>
    <m/>
    <m/>
    <m/>
  </r>
  <r>
    <s v="SIGEACI8"/>
    <s v=""/>
    <s v="Proyecto de facilitación de la participación de Guatemala en el proceso de Integración Regional y en el Acuerdo de Asociación entre Centroamérica y la UE."/>
    <x v="2"/>
    <s v="Ministerio de Relaciones Exteriores"/>
    <x v="3"/>
    <s v="Comisión Europea"/>
    <d v="2010-08-18T00:00:00"/>
    <x v="5"/>
    <n v="7.8026099999999996"/>
    <d v="2010-08-18T00:00:00"/>
    <d v="2017-04-17T00:00:00"/>
    <n v="71095360"/>
    <n v="14219072"/>
    <n v="0"/>
    <n v="0"/>
    <n v="71095360"/>
    <n v="9111740.8149324395"/>
    <n v="14219072"/>
    <n v="58085656.049999997"/>
    <n v="7444387.9740240769"/>
    <n v="13009703.950000003"/>
    <n v="1667352.8409083625"/>
    <n v="12239862"/>
    <n v="77"/>
    <n v="82.43"/>
    <s v="Cooperación Financiera No Reembolsable"/>
    <s v="Ejecutado por el Beneficiario - Ejecutado por la Fuente Cooperante"/>
    <s v="Relaciones Exteriores - Salud y Asistencia Social - Trabajo y Previsión Social - Medio Ambiente - Industria y Comercio - Agropecuario"/>
    <s v=""/>
    <s v=""/>
    <x v="1"/>
    <n v="12"/>
    <s v="17 Alianzas para lograr los objetivos"/>
    <x v="0"/>
    <m/>
    <m/>
    <m/>
    <m/>
    <s v="Apoyar la participación efectiva de Guatemala en los procesos de Integración Centroamericana y en el AdA entre CA y la UE."/>
    <s v="1. Mejorar las capacidades técnicas de las instituciones encargadas de las actividades para dar cumplimiento a las disposiciones y compromisos en el marco de la Integración y el AdA"/>
    <s v="2. Fortalecer la capacidad de la sociedad civil guatemalteca, la participación, los conocimientos y la sensibilización sobre los temas de Integración Regional y del AdA"/>
    <m/>
  </r>
  <r>
    <s v="SIGEACI9"/>
    <s v=""/>
    <s v="PROYECTOS PRUEBAS SIGEACI"/>
    <x v="0"/>
    <m/>
    <x v="0"/>
    <m/>
    <d v="2010-03-26T00:00:00"/>
    <x v="5"/>
    <n v="7.8026099999999996"/>
    <m/>
    <m/>
    <m/>
    <m/>
    <m/>
    <m/>
    <n v="0"/>
    <n v="0"/>
    <n v="0"/>
    <m/>
    <n v="0"/>
    <n v="0"/>
    <n v="0"/>
    <m/>
    <m/>
    <m/>
    <m/>
    <m/>
    <m/>
    <m/>
    <m/>
    <x v="0"/>
    <m/>
    <m/>
    <x v="0"/>
    <m/>
    <m/>
    <m/>
    <m/>
    <m/>
    <m/>
    <m/>
    <m/>
  </r>
  <r>
    <s v="SIGEACI10"/>
    <s v=""/>
    <s v="Modernización de la Radio Nacional TGW "/>
    <x v="3"/>
    <s v="Ministerio de Comunicaciones, Infraestructura y Vivienda"/>
    <x v="4"/>
    <s v="Embajada de la República de China (Taiwán) en Guatemala"/>
    <d v="2010-06-28T00:00:00"/>
    <x v="5"/>
    <n v="7.8026099999999996"/>
    <d v="2011-10-06T00:00:00"/>
    <d v="2016-12-31T00:00:00"/>
    <n v="16800000"/>
    <n v="0"/>
    <n v="0"/>
    <n v="0"/>
    <n v="16800000"/>
    <n v="2153125.6848669867"/>
    <n v="0"/>
    <n v="4058302.97"/>
    <n v="520121.21200470102"/>
    <n v="12741697.029999999"/>
    <n v="1633004.4728622856"/>
    <n v="0"/>
    <n v="45"/>
    <n v="24.15"/>
    <s v="Cooperación Financiera No Reembolsable"/>
    <s v="Ejecutado por la Fuente Cooperante"/>
    <s v="Comunicaciones"/>
    <s v="GUATEMALA"/>
    <s v="GUATEMALA"/>
    <x v="1"/>
    <n v="12"/>
    <s v="16. Paz, justicia e instituciones sólidas"/>
    <x v="0"/>
    <m/>
    <m/>
    <m/>
    <m/>
    <s v="Implementar una estación en FM con infraestructura para cubrir el 90% de la región"/>
    <s v="Garantizar el uso del espectro radio eléctrico, según los derechos de usufructo de frecuencias pertenecientes a TGW Radio Nacional de Guatemala"/>
    <s v="Disponer de un medio de comunicación nacional masivo, que pueda ser utilizado por los Organismos, Secretarias y otras Entidades del Gobierno de Guatemala, para coadyuvar en la educación, salud y especialmente en mejorar las condiciones de paz de toda la población."/>
    <s v="Demostrar a entidades nacionales y Gobierno del mundo que en Guatemala pueden implementarse proyectos efectivos, útiles, con alcance a nivel nacional, y que puedan ser administrados, supervisados y auditados desde cualquier perspectiva social."/>
  </r>
  <r>
    <s v="SIGEACI11"/>
    <s v=""/>
    <s v="Apoyo al grupo de Cambio Climático en la Secretaría de Planificación y Programación de la Presidencia (SEGEPLAN)"/>
    <x v="1"/>
    <s v="Secretaría de Planificación y Programación de la Presidencia"/>
    <x v="1"/>
    <s v="Programa Especial para Países Pequeños y Vulnerables"/>
    <d v="2014-05-28T00:00:00"/>
    <x v="2"/>
    <n v="7.8026099999999996"/>
    <d v="2014-05-28T00:00:00"/>
    <d v="2016-11-28T00:00:00"/>
    <n v="1552094"/>
    <n v="388023.5"/>
    <n v="0"/>
    <n v="0"/>
    <n v="1552094"/>
    <n v="198919.8486147584"/>
    <n v="388023.5"/>
    <n v="1415138.88"/>
    <n v="181367.37322511314"/>
    <n v="136955.12000000011"/>
    <n v="17552.47538964526"/>
    <n v="384884.32"/>
    <n v="75"/>
    <n v="92.77"/>
    <s v="Cooperación Financiera No Reembolsable - Cooperación Técnica No Reembolsable"/>
    <s v="Ejecutado por el Beneficiario"/>
    <s v="Medio Ambiente"/>
    <s v="GUATEMALA"/>
    <s v="GUATEMALA"/>
    <x v="1"/>
    <m/>
    <m/>
    <x v="0"/>
    <m/>
    <m/>
    <m/>
    <m/>
    <s v="Fortalecer las capacidades institucionales del Gobierno de Guatemala, en particular de la SEGEPLAN, en temas relacionados con la gestión de fondos de financiamiento y sus competencias sobre cambio climático (CC)"/>
    <m/>
    <m/>
    <m/>
  </r>
  <r>
    <s v="SIGEACI12"/>
    <s v=""/>
    <s v="Programa de Educación Rural en Guatemala (PROEDUC IV) "/>
    <x v="4"/>
    <s v="Ministerio de Educación"/>
    <x v="5"/>
    <s v="KFW"/>
    <d v="2012-02-17T00:00:00"/>
    <x v="1"/>
    <n v="7.8026099999999996"/>
    <d v="2013-03-23T00:00:00"/>
    <d v="2023-06-30T00:00:00"/>
    <n v="166434019.74000001"/>
    <n v="14848000"/>
    <n v="0"/>
    <n v="0"/>
    <n v="166434019.74000001"/>
    <n v="21330557.305824593"/>
    <n v="14848000"/>
    <n v="136324456.22999999"/>
    <n v="17471648.106210615"/>
    <n v="30109563.51000002"/>
    <n v="3858909.1996139772"/>
    <n v="13132208.85"/>
    <n v="60.57"/>
    <n v="82.44"/>
    <s v="Cooperación Financiera No Reembolsable"/>
    <s v="Ejecutado por el Beneficiario"/>
    <s v="Educación"/>
    <s v="BAJA VERAPAZ"/>
    <s v="BAJA VERAPAZ"/>
    <x v="2"/>
    <n v="13"/>
    <s v="10. Reducción de desigualdades"/>
    <x v="0"/>
    <m/>
    <m/>
    <m/>
    <m/>
    <s v="Contribuir a mejorar la educación intercultural-bilingüe en Guatemala mediante la mejora en la calidad y cantidad de la oferta educativa"/>
    <s v="Construcción, ampliación y rehabilitación de infraestructura escolar. Fomento de la calidad educativa y de la gestión escolar."/>
    <s v="Fortalecimiento de la rectoría sectorial Medida de apoyo: Servicios de Consultoría Internacional"/>
    <m/>
  </r>
  <r>
    <s v="SIGEACI13"/>
    <s v=""/>
    <s v="Apoyo a la Reforma Policial"/>
    <x v="1"/>
    <s v="Ministerio de Gobernación"/>
    <x v="1"/>
    <s v="Programa Especial para Países Pequeños y Vulnerables"/>
    <d v="2012-06-13T00:00:00"/>
    <x v="1"/>
    <n v="7.8026099999999996"/>
    <d v="2013-02-01T00:00:00"/>
    <d v="2016-08-13T00:00:00"/>
    <n v="5897985.5199999996"/>
    <n v="0"/>
    <n v="0"/>
    <n v="0"/>
    <n v="5897985.5199999996"/>
    <n v="755899.05429080781"/>
    <n v="0"/>
    <n v="3912825.6"/>
    <n v="501476.50593839755"/>
    <n v="1985159.9199999995"/>
    <n v="254422.54835241026"/>
    <n v="0"/>
    <n v="63.4"/>
    <n v="66.34"/>
    <s v="Cooperación Financiera No Reembolsable - Cooperación Técnica No Reembolsable"/>
    <s v="Ejecutado por el Beneficiario"/>
    <s v="Defensa"/>
    <s v="GUATEMALA"/>
    <s v="GUATEMALA"/>
    <x v="1"/>
    <m/>
    <m/>
    <x v="0"/>
    <m/>
    <m/>
    <m/>
    <m/>
    <s v="Crear las bases y las condiciones necesarias para iniciar el proceso de la reforma de la Policía Nacional Civil en los 5 ejes establecidos en el plan de acción inmediata."/>
    <m/>
    <m/>
    <m/>
  </r>
  <r>
    <s v="SIGEACI14"/>
    <s v=""/>
    <s v="Programa Iniciativa Salud Mesoaméricana 2015"/>
    <x v="1"/>
    <s v="Ministerio de Salud Pública y Asistencia Social"/>
    <x v="1"/>
    <s v="Fondo Mesoamericano de Salud"/>
    <d v="2012-03-20T00:00:00"/>
    <x v="1"/>
    <n v="7.8026099999999996"/>
    <d v="2012-09-19T00:00:00"/>
    <d v="2014-03-19T00:00:00"/>
    <n v="44931810"/>
    <n v="29954542.57"/>
    <n v="0"/>
    <n v="0"/>
    <n v="44931810"/>
    <n v="5758561.5582478177"/>
    <n v="29954542.57"/>
    <n v="35435588.759999998"/>
    <n v="4541504.5427107085"/>
    <n v="9496221.2400000021"/>
    <n v="1217057.0155371092"/>
    <n v="29954542.57"/>
    <n v="87.3"/>
    <n v="87.31"/>
    <s v="Cooperación Financiera No Reembolsable"/>
    <s v="Ejecutado por el Beneficiario"/>
    <s v="Salud y Asistencia Social"/>
    <s v="HUEHUETENANGO"/>
    <s v="HUEHUETENANGO"/>
    <x v="3"/>
    <n v="3"/>
    <m/>
    <x v="0"/>
    <m/>
    <m/>
    <m/>
    <m/>
    <s v="Reducir la morbilidad y mortalidad materna y neonatal e infantil a través de la estrategia de atención de salud integral que mejore el acceso, la utilización y la calidad de los servicios de salud materna, reproductiva y neonatal y de la niñez en 31 municipios pertenecientes a los departamentos más pobres del país."/>
    <s v="Mejorar el acceso a la oferta de los servicios de primer y segundo nivel de salud materna, neonatal e infantil y nutrición prestado por equipos itinerantes y por la red fija de establecimientos de salud utilizando un enfoque de pertenencia cultural y de genero."/>
    <s v="Aumentar la demanda de servicios de salud a través de las intervenciones comunitarias dirigidas a reducir las barreras de acceso."/>
    <m/>
  </r>
  <r>
    <s v="SIGEACI15"/>
    <s v=""/>
    <s v="PROYECTOS PRUEBAS SIGEACI"/>
    <x v="0"/>
    <m/>
    <x v="0"/>
    <m/>
    <d v="2015-01-01T00:00:00"/>
    <x v="0"/>
    <n v="7.8026099999999996"/>
    <m/>
    <m/>
    <m/>
    <m/>
    <m/>
    <m/>
    <n v="0"/>
    <n v="0"/>
    <n v="0"/>
    <m/>
    <n v="0"/>
    <n v="0"/>
    <n v="0"/>
    <m/>
    <m/>
    <m/>
    <m/>
    <m/>
    <m/>
    <m/>
    <m/>
    <x v="0"/>
    <m/>
    <m/>
    <x v="0"/>
    <m/>
    <m/>
    <m/>
    <m/>
    <m/>
    <m/>
    <m/>
    <m/>
  </r>
  <r>
    <s v="SIGEACI16"/>
    <s v=""/>
    <s v="Consolidación del Sistema Guatemalteco de Áreas Protegidas (SIGAP)"/>
    <x v="4"/>
    <s v="Consejo Nacional de Áreas Protegidas"/>
    <x v="5"/>
    <s v="KFW"/>
    <d v="2014-02-19T00:00:00"/>
    <x v="2"/>
    <n v="7.8026099999999996"/>
    <d v="2014-02-19T00:00:00"/>
    <d v="2024-03-31T00:00:00"/>
    <n v="100000000"/>
    <n v="24702000"/>
    <n v="0"/>
    <n v="0"/>
    <n v="100000000"/>
    <n v="12816224.314684447"/>
    <n v="24702000"/>
    <n v="55202575.670000002"/>
    <n v="7074885.9253506204"/>
    <n v="44797424.329999998"/>
    <n v="5741338.3893338265"/>
    <n v="10685460.5"/>
    <n v="48.33"/>
    <n v="52.83"/>
    <s v="Cooperación Financiera No Reembolsable"/>
    <s v="Ejecutado por el Beneficiario - Ejecutado por la Fuente Cooperante"/>
    <s v="Medio Ambiente"/>
    <s v="HUEHUETENANGO"/>
    <s v="HUEHUETENANGO"/>
    <x v="4"/>
    <n v="4"/>
    <s v="6. Agua limpia y saneamiento"/>
    <x v="0"/>
    <m/>
    <m/>
    <m/>
    <m/>
    <s v="Contribuir a llenar los vacíos de conservación de ecositemas de Guatemala, a través de una red de áreas protegidas municipales, comunitarias y privadas, que conserven la diversidad biológica y los recursos naturales vinculados a ella en los sitios y paisajes prioritarios del Depto. de Huehuetenango"/>
    <s v="Fortalecer el Sistema Guatemalteco de Áreas Protegidas mediante la incorporación de espacios representativos de ecosistemas naturales presentes en el departamento de Huehuetenango, y el manejo sostenible de los paisajes de su entorno."/>
    <s v="Diseñar y estructurar un modelo de compensación económica para la conservación de la diversidad biológica y desarrollar la implementación de una prueba piloto"/>
    <s v="Establecimiento de las condiciones que faciliten la institucionalidad territotorial (CONAP, actores y sectores pertinentes) para la gestión del proyecto y la conservación y protección de la diversidad biológica y sus servicios ecosistémicos"/>
  </r>
  <r>
    <s v="SIGEACI17"/>
    <s v=""/>
    <s v="Apoyo al Grupo de Cambio Climático en el Ministerio de Finanzas Públicas"/>
    <x v="1"/>
    <s v="Ministerio de Finanzas Públicas"/>
    <x v="1"/>
    <s v="Programa Especial para Países Pequeños y Vulnerables"/>
    <d v="2014-06-13T00:00:00"/>
    <x v="2"/>
    <n v="7.8026099999999996"/>
    <d v="2014-12-04T00:00:00"/>
    <d v="2018-01-12T00:00:00"/>
    <n v="1563004"/>
    <n v="390751"/>
    <n v="0"/>
    <n v="0"/>
    <n v="1563004"/>
    <n v="200318.09868749048"/>
    <n v="390751"/>
    <n v="1153642.67"/>
    <n v="147853.43237711483"/>
    <n v="409361.33000000007"/>
    <n v="52464.666310375644"/>
    <n v="367499.97"/>
    <n v="66.75"/>
    <n v="77.849999999999994"/>
    <s v="Cooperación Técnica No Reembolsable"/>
    <s v="Ejecutado por el Beneficiario"/>
    <s v="Financieras de Seguros"/>
    <s v="GUATEMALA"/>
    <s v="GUATEMALA"/>
    <x v="5"/>
    <m/>
    <m/>
    <x v="0"/>
    <m/>
    <m/>
    <m/>
    <m/>
    <s v="Apoyar al Ministerio de Finanzas Públicas en atender parcialmente los retos que impone el cambio climático en Guatemala."/>
    <m/>
    <m/>
    <m/>
  </r>
  <r>
    <s v="SIGEACI18"/>
    <s v=""/>
    <s v="Fortalecimiento de la Estrategia DOTS/TAES dentro del Marco de la Nueva Estrategia: Alto a la Tuberculosis Fase II en la República de Guatemala"/>
    <x v="3"/>
    <s v="Ministerio de Salud Pública y Asistencia Social"/>
    <x v="6"/>
    <s v="Fondo Mundial para la Lucha contra el SIDA, la Tuberculosis y la Malaria"/>
    <d v="2010-03-20T00:00:00"/>
    <x v="5"/>
    <n v="7.8026099999999996"/>
    <d v="2010-02-01T00:00:00"/>
    <d v="2015-06-30T00:00:00"/>
    <n v="28179753"/>
    <n v="0"/>
    <n v="0"/>
    <n v="0"/>
    <n v="28179753"/>
    <n v="3611580.3558040196"/>
    <n v="0"/>
    <n v="25720166.399999999"/>
    <n v="3296354.2199340989"/>
    <n v="2459586.6000000015"/>
    <n v="315226.13586992072"/>
    <n v="0"/>
    <n v="96.87"/>
    <n v="91.27"/>
    <s v="Cooperación Financiera No Reembolsable"/>
    <s v="Ejecutado por el Beneficiario"/>
    <s v="Salud y Asistencia Social"/>
    <s v=""/>
    <s v=""/>
    <x v="3"/>
    <n v="3"/>
    <s v="3. Salud y bienestar"/>
    <x v="0"/>
    <m/>
    <m/>
    <m/>
    <m/>
    <s v="Revertir la incidencia, prevalencia y la mortalidad por tuberculosos, aplicando la estrategia &quot;Alto a la Tuberculosis&quot; en la República de Guatemala"/>
    <s v="Extender el acceso, cobertura y calidad de la Estrategia DOTS/TAES a todos los proveedores de servicios de salud."/>
    <s v="Implementar la Estrategia DOTS/TAES comunitaria con la participación de ONG´S y actores sociales de la comunidad"/>
    <s v="Desarrollar la participación comunitaria con la estrategia CCC en el 100% de las áreas y lograr un cambio de comportamiento en todas ellas"/>
  </r>
  <r>
    <s v="SIGEACI19"/>
    <s v=""/>
    <s v="Intensificación de las Acciones de Prevención y Atención Integral de VIH/SIDA en Grupos Vulnerables y Áreas Prioritarias de Guatemala, Fase II del Fondo Mundial para los años 2014-2016"/>
    <x v="2"/>
    <s v="Ministerio de Salud Pública y Asistencia Social"/>
    <x v="6"/>
    <s v="Fondo Mundial para la Lucha contra el SIDA, la Tuberculosis y la Malaria"/>
    <d v="2014-05-21T00:00:00"/>
    <x v="2"/>
    <n v="7.8026099999999996"/>
    <d v="2013-10-01T00:00:00"/>
    <d v="2018-06-30T00:00:00"/>
    <n v="139639299"/>
    <n v="0"/>
    <n v="21528856.530000001"/>
    <n v="0"/>
    <n v="161168155.53"/>
    <n v="20655672.336564306"/>
    <n v="0"/>
    <n v="126183617.68000001"/>
    <n v="16171975.490252621"/>
    <n v="13455681.319999993"/>
    <n v="4483696.8463116847"/>
    <n v="0"/>
    <n v="39.700000000000003"/>
    <n v="78.290000000000006"/>
    <s v="Cooperación Financiera No Reembolsable"/>
    <s v="Ejecutado por el Beneficiario"/>
    <s v="Salud y Asistencia Social"/>
    <s v="GUATEMALA"/>
    <s v="GUATEMALA"/>
    <x v="3"/>
    <n v="3"/>
    <s v="3. Salud y bienestar"/>
    <x v="0"/>
    <m/>
    <m/>
    <m/>
    <m/>
    <s v="Detener la propagación del VIH en Guatemala y asegurar la supervivencia y la calidad de vida de las personas que viven con VIH/SIDA."/>
    <s v="Prevenir la propagación del VIH mediante un paquete de intervenciones centradas en los grupos vulnerables en las áreas del país donde la incidencia y la prevalencia de VIH son más altas."/>
    <s v="Aumentar el acceso a TVC y otros servicios relacionados con VIH y SIDA en embarazadas."/>
    <s v="Aumentar el acceso a atención integral de VIH/SIDA en áreas prioritarias en el Marco de Acción del Tratamiento 2.0"/>
  </r>
  <r>
    <s v="SIGEACI20"/>
    <s v=""/>
    <s v="Reducción de Muertes violentas de mujeres en 12 municipios del departamento de Sololá "/>
    <x v="2"/>
    <s v="Secretaría Ejecutiva del Sector Justicia"/>
    <x v="7"/>
    <s v="AECID"/>
    <d v="2014-07-22T00:00:00"/>
    <x v="2"/>
    <n v="7.8026099999999996"/>
    <d v="2015-02-13T00:00:00"/>
    <d v="2017-08-12T00:00:00"/>
    <n v="4357254.38"/>
    <n v="0"/>
    <n v="0"/>
    <n v="0"/>
    <n v="4357254.38"/>
    <n v="558435.49530221301"/>
    <n v="0"/>
    <n v="4357254.38"/>
    <n v="558435.49530221301"/>
    <n v="0"/>
    <n v="0"/>
    <n v="0"/>
    <n v="100"/>
    <n v="99.99"/>
    <s v="Cooperación Financiera No Reembolsable"/>
    <s v="Ejecutado por el Beneficiario"/>
    <s v="Judicial - Seguridad Interna"/>
    <s v="SOLOLA"/>
    <s v="SOLOLA"/>
    <x v="1"/>
    <n v="12"/>
    <s v="16. Paz, justicia e instituciones sólidas"/>
    <x v="0"/>
    <m/>
    <m/>
    <m/>
    <m/>
    <s v="Contribuir a la reducción del número de muertes violentas de mujeres en 12 municipios del departamento de Sololá, mediante la mejora de la investigación criminal de las denuncias y respuesta judicial adecuada."/>
    <s v="Objetivo I: Mejorar la efectividad de la investigación criminal en los casos de violencia contra la mujer"/>
    <s v="Objetivo II: Mejorar la persecución pena y respuesta judicial adecuada para los delitos de femicidio y otras formas de violencia contra la mujer."/>
    <m/>
  </r>
  <r>
    <s v="SIGEACI21"/>
    <s v=""/>
    <s v="Programa de Apoyo a la Agenda de Cambio Climático de Guatemala "/>
    <x v="1"/>
    <s v="Ministerio de Ambiente y Recursos Naturales"/>
    <x v="1"/>
    <s v="Fondo para el Programa Especial del Banco Sobre Energía Sostenible y Cambio Climático"/>
    <d v="2011-10-25T00:00:00"/>
    <x v="6"/>
    <n v="7.8026099999999996"/>
    <d v="2012-08-01T00:00:00"/>
    <d v="2015-10-24T00:00:00"/>
    <n v="7710000"/>
    <n v="1938401.94"/>
    <n v="0"/>
    <n v="0"/>
    <n v="7710000"/>
    <n v="988130.89466217079"/>
    <n v="1938401.94"/>
    <n v="7496181.1399999997"/>
    <n v="960727.38993746962"/>
    <n v="213818.86000000034"/>
    <n v="27403.504724701168"/>
    <n v="1938400"/>
    <n v="97.61"/>
    <n v="97.78"/>
    <s v="Cooperación Técnica No Reembolsable"/>
    <s v="Ejecutado por el Beneficiario"/>
    <s v="Medio Ambiente"/>
    <s v="GUATEMALA"/>
    <s v="GUATEMALA"/>
    <x v="4"/>
    <m/>
    <m/>
    <x v="0"/>
    <m/>
    <m/>
    <m/>
    <m/>
    <s v="Apoyar al gobierno de Guatemala en la preparación, seguimiento, fortalecimiento y monitoreo de la agenda nacional de cambio climático. Por tanto, esta operación abarca temáticas de capacidad institucional, mitigación y adaptación al cambio climático"/>
    <m/>
    <m/>
    <m/>
  </r>
  <r>
    <s v="SIGEACI22"/>
    <s v=""/>
    <s v="Proyecto de Mejoramiento de la Efectividad del Manejo de la Reserva de la Biosfera Maya"/>
    <x v="1"/>
    <s v="Ministerio de Ambiente y Recursos Naturales"/>
    <x v="1"/>
    <s v="Fondo para el Medio Ambiente Mundial"/>
    <d v="2009-08-10T00:00:00"/>
    <x v="4"/>
    <n v="7.8026099999999996"/>
    <d v="2009-11-25T00:00:00"/>
    <d v="2016-12-10T00:00:00"/>
    <n v="30167110.800000001"/>
    <n v="0"/>
    <n v="0"/>
    <n v="0"/>
    <n v="30167110.800000001"/>
    <n v="3866284.5893873977"/>
    <n v="0"/>
    <n v="29728405.920000002"/>
    <n v="3810059.1878871303"/>
    <n v="438704.87999999896"/>
    <n v="56225.401500267442"/>
    <n v="0"/>
    <n v="99.21"/>
    <n v="98.54"/>
    <s v="Cooperación Financiera No Reembolsable - Cooperación Técnica No Reembolsable - Cooperación en Especie No Reembolsable"/>
    <s v="Ejecutado por el Beneficiario"/>
    <s v="Medio Ambiente"/>
    <s v="PETEN"/>
    <s v="PETEN"/>
    <x v="6"/>
    <m/>
    <m/>
    <x v="0"/>
    <m/>
    <m/>
    <m/>
    <m/>
    <s v="Promover la conservación y el uso sostenible de la biodiversidad de la Reserva de la Biosfera Maya (RBM)"/>
    <m/>
    <m/>
    <m/>
  </r>
  <r>
    <s v="SIGEACI23"/>
    <s v=""/>
    <s v="Implementación del Pacto por la Seguridad, la Justicia y la Paz"/>
    <x v="5"/>
    <s v="Ministerio de Gobernación"/>
    <x v="7"/>
    <s v="AECID"/>
    <d v="2012-10-25T00:00:00"/>
    <x v="1"/>
    <n v="7.8026099999999996"/>
    <d v="2013-04-15T00:00:00"/>
    <d v="2015-07-15T00:00:00"/>
    <n v="3407784.91"/>
    <n v="0"/>
    <n v="0"/>
    <n v="0"/>
    <n v="3407784.91"/>
    <n v="436749.35822756746"/>
    <n v="0"/>
    <n v="1257166.25"/>
    <n v="161121.24660850666"/>
    <n v="2150618.66"/>
    <n v="275628.1116190608"/>
    <n v="0"/>
    <n v="40"/>
    <n v="36.89"/>
    <s v="Cooperación Financiera No Reembolsable"/>
    <s v="Ejecutado por el Beneficiario"/>
    <s v="Seguridad Interna"/>
    <s v="GUATEMALA"/>
    <s v="GUATEMALA"/>
    <x v="1"/>
    <n v="12"/>
    <s v="16. Paz, justicia e instituciones sólidas"/>
    <x v="0"/>
    <m/>
    <m/>
    <m/>
    <m/>
    <s v="Desarrollar los mecanismos para la gestión del Pacto por la Seguridad, la Justicia y la Paz, a nivel nacional"/>
    <s v="Fortalecer las capacidades y herramientas de coordinación y planificación a nivel interinstitucional para la implementación del Pacto por la Seguridad, la Justicia y la Paz."/>
    <m/>
    <m/>
  </r>
  <r>
    <s v="SIGEACI24"/>
    <s v=""/>
    <s v="Programa de Apoyo a la Política Nacional de Seguridad Alimentaria y Nutricional de Guatemala y su Plan Estratégico"/>
    <x v="4"/>
    <s v="Secretaría de Seguridad Alimentaria y Nutricional"/>
    <x v="3"/>
    <s v="Comisión Europea"/>
    <d v="2009-12-11T00:00:00"/>
    <x v="4"/>
    <n v="7.8026099999999996"/>
    <d v="2009-12-11T00:00:00"/>
    <d v="2015-01-11T00:00:00"/>
    <n v="409015986.86000001"/>
    <n v="0"/>
    <n v="70210513.900000006"/>
    <n v="0"/>
    <n v="479226500.75999999"/>
    <n v="61418743.312814564"/>
    <n v="0"/>
    <n v="316892765.62"/>
    <n v="40613687.678866431"/>
    <n v="92123221.24000001"/>
    <n v="20805055.633948132"/>
    <n v="0"/>
    <n v="100"/>
    <n v="66.12"/>
    <s v="Cooperación Financiera No Reembolsable"/>
    <s v="Ejecutado por el Beneficiario"/>
    <s v="Salud y Asistencia Social"/>
    <s v="QUETZALTENANGO"/>
    <s v="QUETZALTENANGO"/>
    <x v="7"/>
    <n v="6"/>
    <s v="2. Hambre cero"/>
    <x v="0"/>
    <m/>
    <m/>
    <m/>
    <m/>
    <s v="Apoyar al Gobierno de Guatemala a implementar la Política Nacional de Seguridad Alimentaria y Nutricional y su Plan Estratégico de Seguridad Alimentaria y Nutricional -PESAN- contribuyendo a la reducción de: la pobreza, la inseguridad alimentaria y la desnutrición crónica; atendiendo la población más vulnerable en el área rural en los municipios priorizados por el Gobierno"/>
    <s v="Fomentar la disponibilidad alimentaria con énfasis en la producción de granos básicos para contribuir a la autosuficiencia alimentaria del país."/>
    <s v="Promover el acceso de la población a la canasta básica alimentaria."/>
    <s v="Promover la educación, información y comunicación en alimentación y nutrición para mejorar el consumo de alimentos, promover la lactancia materna exclusiva y contribuir a la reducción de la desnutrición crónica."/>
  </r>
  <r>
    <s v="SIGEACI25"/>
    <s v=""/>
    <s v="Proceso de Reconstrucción por el terremoto que afectó a Guatemala el 7 de noviembre de 2012"/>
    <x v="3"/>
    <s v="Ministerio de Desarrollo Social"/>
    <x v="4"/>
    <s v="Embajada de la República de China (Taiwán) en Guatemala"/>
    <d v="2013-11-14T00:00:00"/>
    <x v="7"/>
    <n v="7.8026099999999996"/>
    <d v="2014-04-23T00:00:00"/>
    <d v="2015-07-15T00:00:00"/>
    <n v="6259253.3499999996"/>
    <n v="834408.81"/>
    <n v="0"/>
    <n v="0"/>
    <n v="6259253.3499999996"/>
    <n v="802199.94976040069"/>
    <n v="834408.81"/>
    <n v="6062088.8600000003"/>
    <n v="776930.90645309724"/>
    <n v="197164.48999999929"/>
    <n v="25269.043307303451"/>
    <n v="811538.73"/>
    <n v="100"/>
    <n v="96.89"/>
    <s v="Cooperación Financiera No Reembolsable"/>
    <s v="Directa"/>
    <s v="Transporte"/>
    <s v="QUICHE"/>
    <s v="QUICHE"/>
    <x v="8"/>
    <n v="1"/>
    <s v="9. Industria, innovación e infraestructura"/>
    <x v="0"/>
    <m/>
    <m/>
    <m/>
    <m/>
    <s v="Ayuda para la reconstrucción por el terremoto que afectó a Guatemala el 7 de noviembre de 2012."/>
    <s v="Promover el desarrollo económico en las áreas de Canillá y Olintepeque al reconstruir los puentes de estas áreas y así permitir una libre locomoción de las 40,911 personas en los dos municipios con los productos que estos comercializan para subsistir"/>
    <s v="Construir un puente vehicular que beneficie a las doce comunidades del municipio de Quiche así como asegurar la interconexión municipal con Cubulco, a tavés del puente vehicular de doble vía."/>
    <s v="Incremento a la calidad de vida de los pobaldores cincunvecunos y usuarios del puente al tener una vía de acceso en buenas condiciones y funcional a las necesidades actuales"/>
  </r>
  <r>
    <s v="SIGEACI26"/>
    <s v=""/>
    <s v="Programa de Generación de Empleo y Educación Vocacional para Jóvenes en Guatemala"/>
    <x v="5"/>
    <s v="Ministerio de Economía"/>
    <x v="3"/>
    <s v="Comisión Europea"/>
    <d v="2013-02-05T00:00:00"/>
    <x v="7"/>
    <n v="7.8026099999999996"/>
    <d v="2013-08-19T00:00:00"/>
    <d v="2019-11-04T00:00:00"/>
    <n v="128760000"/>
    <n v="21460000"/>
    <n v="0"/>
    <n v="0"/>
    <n v="128760000"/>
    <n v="16502170.427587694"/>
    <n v="21460000"/>
    <n v="92342884.159999996"/>
    <n v="11834871.172594812"/>
    <n v="36417115.840000004"/>
    <n v="4667299.2549928818"/>
    <n v="8111583.3899999997"/>
    <n v="83.33"/>
    <n v="66.87"/>
    <s v="Cooperación Financiera No Reembolsable"/>
    <s v="Ejecutado por el Beneficiario - Ejecutado por la Fuente Cooperante"/>
    <s v="Otras Actividades de Servicios Económicos"/>
    <s v=""/>
    <s v=""/>
    <x v="9"/>
    <n v="7"/>
    <s v="8. Trabajo decente y crecimiento económico"/>
    <x v="0"/>
    <m/>
    <m/>
    <m/>
    <m/>
    <s v="Mejorar las condiciones de vida de los jóvenes de Guatemala, al brindarles oportunidades de trabajo de calidad."/>
    <s v="Generar e identificar oportunidades de trabajo decente Crear y mejorar las capacidades técnicas en preparación para el trabajo Apoyar el marco institucional para un Sistema Nacional de Empleo para jóvenes"/>
    <m/>
    <m/>
  </r>
  <r>
    <s v="SIGEACI27"/>
    <s v=""/>
    <s v="Proyecto Apoyo para la Implementación de la Iniciativa de Transparencia de las Industrias Extractivas: Proyecto (&quot;EITI&quot;)"/>
    <x v="1"/>
    <s v="Ministerio de Finanzas Públicas"/>
    <x v="8"/>
    <s v="BM"/>
    <d v="2012-02-27T00:00:00"/>
    <x v="1"/>
    <n v="7.8026099999999996"/>
    <d v="2012-08-01T00:00:00"/>
    <d v="2016-03-30T00:00:00"/>
    <n v="2348610"/>
    <n v="1174305"/>
    <n v="610544"/>
    <n v="0"/>
    <n v="2959154"/>
    <n v="379251.81445695739"/>
    <n v="1174305"/>
    <n v="2557854.42"/>
    <n v="327820.36011027079"/>
    <n v="-209244.41999999993"/>
    <n v="51431.454346686602"/>
    <n v="1042866.11"/>
    <n v="88.89"/>
    <n v="87.11"/>
    <s v="Cooperación Técnica No Reembolsable"/>
    <s v="Ejecutado por el Beneficiario"/>
    <s v="Mineria e Hidrocarburos"/>
    <s v="GUATEMALA"/>
    <s v="GUATEMALA"/>
    <x v="5"/>
    <m/>
    <m/>
    <x v="0"/>
    <m/>
    <m/>
    <m/>
    <m/>
    <s v="Apoyar al beneficiario en la ejecución de las actividades y procesos requeridos para una validación exitosa de la EITI de acuerdo con los criterios de la misma, lo que garantiza una mayor transparencia y rendición de cuentas en el funcionamiento de los ingresos y pagos de las industrias extractivas del destinatario"/>
    <m/>
    <m/>
    <m/>
  </r>
  <r>
    <s v="SIGEACI28"/>
    <s v=""/>
    <s v="Reposición Escuela Primaria Urbana Mixta José Ramón Gramajo"/>
    <x v="1"/>
    <s v="Ministerio de Desarrollo Social"/>
    <x v="9"/>
    <s v="Embajada de la República de Kazajistán acreditada en Francia"/>
    <d v="2014-07-14T00:00:00"/>
    <x v="2"/>
    <n v="7.8026099999999996"/>
    <d v="2014-11-14T00:00:00"/>
    <d v="2016-11-14T00:00:00"/>
    <n v="0"/>
    <n v="0"/>
    <n v="0"/>
    <n v="0"/>
    <n v="0"/>
    <n v="0"/>
    <n v="0"/>
    <n v="0"/>
    <n v="0"/>
    <n v="0"/>
    <n v="0"/>
    <n v="0"/>
    <n v="0"/>
    <n v="0"/>
    <s v="Cooperación Financiera No Reembolsable"/>
    <s v="Directa"/>
    <s v="Educación"/>
    <s v="SAN MARCOS"/>
    <s v="SAN MARCOS"/>
    <x v="9"/>
    <m/>
    <m/>
    <x v="0"/>
    <m/>
    <m/>
    <m/>
    <m/>
    <s v="Ayuda para la Reconstrucción por el terremoto que afectó a Guatemala el 7 de noviembre de 2012"/>
    <m/>
    <m/>
    <m/>
  </r>
  <r>
    <s v="SIGEACI29"/>
    <s v=""/>
    <s v="Subprograma para el Desarrollo de la Fruticultura para pequeños productores Fase II 2KR Fase XI"/>
    <x v="1"/>
    <s v="Ministerio de Agricultura, Ganadería y Alimentación"/>
    <x v="10"/>
    <s v="JICA"/>
    <d v="2007-09-17T00:00:00"/>
    <x v="8"/>
    <n v="7.8026099999999996"/>
    <d v="2008-01-15T00:00:00"/>
    <d v="2014-12-31T00:00:00"/>
    <n v="10000000"/>
    <n v="0"/>
    <n v="0"/>
    <n v="0"/>
    <n v="10000000"/>
    <n v="1281622.4314684446"/>
    <n v="0"/>
    <n v="9521718.8499999996"/>
    <n v="1220324.8464295922"/>
    <n v="478281.15000000037"/>
    <n v="61297.585038852412"/>
    <n v="0"/>
    <n v="99"/>
    <n v="95.21"/>
    <s v="Cooperación Financiera No Reembolsable"/>
    <s v="Ejecutado por el Beneficiario"/>
    <s v="Agropecuario"/>
    <s v=""/>
    <s v=""/>
    <x v="6"/>
    <m/>
    <m/>
    <x v="0"/>
    <m/>
    <m/>
    <m/>
    <m/>
    <s v="Apoyar programa de incentivos al desarrollo de la fruticultura con la participación de pequeños productores organizados, que les permita diversificar su producción y mejorar sus ingresos, bajo lineamientos técnicos para el establecimiento de plantaciones, su aprovechamiento y comercialización de productos"/>
    <m/>
    <m/>
    <m/>
  </r>
  <r>
    <s v="SIGEACI30"/>
    <s v=""/>
    <s v="Validar la estrategia de intervención en los municipios priorizados del Pacto Hambre Cero, a través de la implementación de herramientas y monitoreo y evaluación de impacto."/>
    <x v="4"/>
    <s v="Secretaría de Seguridad Alimentaria y Nutricional"/>
    <x v="7"/>
    <s v="AECID"/>
    <d v="2012-10-29T00:00:00"/>
    <x v="1"/>
    <n v="7.8026099999999996"/>
    <d v="2013-04-15T00:00:00"/>
    <d v="2016-01-14T00:00:00"/>
    <n v="4781070.3"/>
    <n v="0"/>
    <n v="0"/>
    <n v="0"/>
    <n v="4781070.3"/>
    <n v="612752.6942907566"/>
    <n v="0"/>
    <n v="4781071.37"/>
    <n v="612752.83142435679"/>
    <n v="-1.0700000002980232"/>
    <n v="-0.13713360019028187"/>
    <n v="0"/>
    <n v="100"/>
    <n v="100"/>
    <s v="Cooperación Financiera No Reembolsable"/>
    <s v="Ejecutado por el Beneficiario"/>
    <s v="Salud y Asistencia Social"/>
    <s v="GUATEMALA"/>
    <s v="GUATEMALA"/>
    <x v="7"/>
    <n v="6"/>
    <s v="2. Hambre cero"/>
    <x v="0"/>
    <m/>
    <m/>
    <m/>
    <m/>
    <s v="Validar la estrategia de intervención en los municipios priorizados del Pacto Hambre Cero, a través de la implementación de herramientas y monitoreo y evaluación de impacto."/>
    <s v="Sistematización de un modelo de intervención integral del Pacto Hambre Cero en el territorio."/>
    <s v="Fortalecer el sistema de monitoreo y evaluación de impacto del Plan Hambre Cero."/>
    <s v="Fortalecer las capacidades técnicas e institucionales de SESAN para aplicar métodos de evaluación de impacto de programas de mejora nutricional y el software especializado para el manejo de información y evaluación de proyectos."/>
  </r>
  <r>
    <s v="SIGEACI31"/>
    <s v=""/>
    <s v="Proyecto de Apoyo a la Gestión Presupuestaria en Guatemala - AGEP -"/>
    <x v="1"/>
    <s v="Ministerio de Finanzas Públicas"/>
    <x v="3"/>
    <s v="Comisión de las Comunidades Europeas"/>
    <d v="2008-07-24T00:00:00"/>
    <x v="9"/>
    <n v="7.8026099999999996"/>
    <d v="2009-05-15T00:00:00"/>
    <d v="2016-12-24T00:00:00"/>
    <n v="130435800"/>
    <n v="23715600"/>
    <n v="23715600"/>
    <n v="4268808"/>
    <n v="154151400"/>
    <n v="19756389.20822648"/>
    <n v="27984408"/>
    <n v="114580395.95999999"/>
    <n v="14684880.566887233"/>
    <n v="15855404.040000007"/>
    <n v="5071508.6413392462"/>
    <n v="24097728.030000001"/>
    <n v="98.98"/>
    <n v="76.13"/>
    <s v="Cooperación Financiera No Reembolsable"/>
    <s v="Ejecutado por el Beneficiario"/>
    <s v="Administración Fiscal - Seguridad Interna - Salud y Asistencia Social - Educación"/>
    <s v=""/>
    <s v=""/>
    <x v="5"/>
    <m/>
    <m/>
    <x v="0"/>
    <m/>
    <m/>
    <m/>
    <m/>
    <s v="Fortalecer las capacidades para mejorar la transparencia y la credibilidad de la administración pública, a través de una mayor coherencia y eficiencia en la gestión del gasto público."/>
    <m/>
    <m/>
    <m/>
  </r>
  <r>
    <s v="SIGEACI32"/>
    <s v=""/>
    <s v="Mejoramiento de la Producción en Huertos Familiares a través de la Implementación de Sistemas de Riego Derivado de la Captación y Reserva de Agua de Lluvia"/>
    <x v="6"/>
    <s v="Ministerio de Agricultura, Ganadería y Alimentación"/>
    <x v="10"/>
    <s v="Sin Información en SIGEACI"/>
    <d v="2014-05-26T00:00:00"/>
    <x v="2"/>
    <n v="7.8026099999999996"/>
    <d v="2014-05-30T00:00:00"/>
    <d v="2015-05-30T00:00:00"/>
    <n v="10088894.52"/>
    <n v="0"/>
    <n v="0"/>
    <n v="0"/>
    <n v="10088894.52"/>
    <n v="1293015.3525551066"/>
    <n v="0"/>
    <n v="0"/>
    <n v="0"/>
    <n v="10088894.52"/>
    <n v="1293015.3525551066"/>
    <n v="0"/>
    <n v="0"/>
    <n v="0"/>
    <s v="Cooperación Financiera No Reembolsable"/>
    <s v="Directa"/>
    <s v="Agropecuario"/>
    <s v="EL PROGRESO"/>
    <s v="EL PROGRESO"/>
    <x v="6"/>
    <n v="10"/>
    <s v="2. Hambre cero"/>
    <x v="0"/>
    <m/>
    <m/>
    <m/>
    <m/>
    <s v="Contribuir a los pobladores del corredor seco a que dispongan de agua de lluvia captada para mejorar su disponibilidad de alimentos en las épocas de mayor sequía."/>
    <s v="Transferir capacidades y conocimiento técnico a residentes del corredor seco para que sean capaces de captar, cosechar y almacenar agua en la temporada de lluvias y utilizar esta en irrigación de sus huertos familiares o bien para consumo. Esto aumentará la producción y diversificará los alimentos en el área rural durante los períodos críticos de sequía."/>
    <m/>
    <m/>
  </r>
  <r>
    <s v="SIGEACI33"/>
    <s v=""/>
    <s v="Preparación de la Estrategia Nacional para la Reducción de Emisiones por Deforestación Evitada y Degradación de Bosques en Guatemala (REDD+)"/>
    <x v="1"/>
    <s v="Ministerio de Ambiente y Recursos Naturales"/>
    <x v="1"/>
    <s v="Fondo Cooperativo para el Carbón Forestal"/>
    <d v="2014-04-01T00:00:00"/>
    <x v="2"/>
    <n v="7.8026099999999996"/>
    <d v="2014-11-01T00:00:00"/>
    <d v="2018-11-01T00:00:00"/>
    <n v="29355684"/>
    <n v="0"/>
    <n v="0"/>
    <n v="0"/>
    <n v="29355684"/>
    <n v="3762290.3105499316"/>
    <n v="0"/>
    <n v="25473357.859999999"/>
    <n v="3264722.6838199012"/>
    <n v="3882326.1400000006"/>
    <n v="497567.6267300304"/>
    <n v="0"/>
    <n v="95.45"/>
    <n v="86.77"/>
    <s v="Cooperación Técnica No Reembolsable"/>
    <s v="Ejecutado por el Beneficiario"/>
    <s v="Desarrollo Urbano y Rural - Medio Ambiente - Agropecuario"/>
    <s v="GUATEMALA"/>
    <s v="GUATEMALA"/>
    <x v="4"/>
    <m/>
    <m/>
    <x v="0"/>
    <m/>
    <m/>
    <m/>
    <m/>
    <s v="Apoyar al Gobierno de Guatemala en el desarrollo de la Estrategia para la reducción de emisiones de gases de efectos de invernadero (GEI) provenientes de la deforestación y la degradación de los bosques"/>
    <m/>
    <m/>
    <m/>
  </r>
  <r>
    <s v="SIGEACI34"/>
    <s v=""/>
    <s v="Iniciativa multisectorial para implementar y consolidar las estrategias de prevención y control para la pre-eliminación de la malaria en Guatemala, Fase II."/>
    <x v="4"/>
    <s v="Ministerio de Salud Pública y Asistencia Social"/>
    <x v="6"/>
    <s v="No hay información en SIGEACI"/>
    <d v="2011-05-03T00:00:00"/>
    <x v="6"/>
    <n v="7.8026099999999996"/>
    <d v="2011-04-01T00:00:00"/>
    <d v="2018-12-31T00:00:00"/>
    <n v="136522210.06"/>
    <n v="0"/>
    <n v="0"/>
    <n v="0"/>
    <n v="136522210.06"/>
    <n v="17496992.680654295"/>
    <n v="0"/>
    <n v="100795627.08"/>
    <n v="12918193.66596562"/>
    <n v="35726582.980000004"/>
    <n v="4578799.0146886744"/>
    <n v="0"/>
    <n v="47.69"/>
    <n v="73.83"/>
    <s v="Cooperación Financiera No Reembolsable - Cooperación Técnica No Reembolsable - Cooperación en Especie No Reembolsable"/>
    <s v="Ejecutado por el Beneficiario"/>
    <s v="Salud y Asistencia Social"/>
    <s v="CHIMALTENANGO"/>
    <s v="CHIMALTENANGO"/>
    <x v="3"/>
    <n v="3"/>
    <s v="3. Salud y bienestar"/>
    <x v="0"/>
    <m/>
    <m/>
    <m/>
    <m/>
    <s v="Contribuir a las metas del milenio con la reducción significativa de la morbilidad por malaria en Guatemala y por P.vivax y la interrupción de la transmisión de malaria por P. Falciparum."/>
    <s v="Mejorar la prevención, vigilancia, diagnóstico y control integrado de vectores en distritos de estrado epidemiológico 2 y 3."/>
    <s v="Consolidad el proceso de pre-eliminación en los distritos ubicados en esta fase."/>
    <m/>
  </r>
  <r>
    <s v="SIGEACI35"/>
    <s v=""/>
    <s v="Programa de Apoyo al Fortalecimiento Institucional del Ministerio de Finanzas Públicas"/>
    <x v="1"/>
    <s v="Ministerio de Finanzas Públicas"/>
    <x v="1"/>
    <s v="BID"/>
    <d v="2013-07-05T00:00:00"/>
    <x v="7"/>
    <n v="7.8026099999999996"/>
    <d v="2013-10-10T00:00:00"/>
    <d v="2017-07-05T00:00:00"/>
    <n v="3906745"/>
    <n v="0"/>
    <n v="0"/>
    <n v="0"/>
    <n v="3906745"/>
    <n v="500697.20260271884"/>
    <n v="0"/>
    <n v="3038321.87"/>
    <n v="389398.14626131515"/>
    <n v="868423.12999999989"/>
    <n v="111299.05634140369"/>
    <n v="0"/>
    <n v="73"/>
    <n v="77.77"/>
    <s v="Cooperación Técnica No Reembolsable"/>
    <s v="Ejecutado por el Beneficiario"/>
    <s v="Administración Fiscal"/>
    <s v="GUATEMALA"/>
    <s v="GUATEMALA"/>
    <x v="5"/>
    <m/>
    <m/>
    <x v="0"/>
    <m/>
    <m/>
    <m/>
    <m/>
    <s v="Fortalecer el capital humano del Ministerio de Finanzas Públicas en temas macro y micro fiscales, análisis fiscal, manejo de deuda interna e internacional y en temas macro económicos; y el desarrollo de herramientas analíticas y modelos de micro simulación que permitan añadir valor conceptual y fortaleza técnica a las capacidades a ser construidas con el personal técnico del MINFIN."/>
    <m/>
    <m/>
    <m/>
  </r>
  <r>
    <s v="SIGEACI36"/>
    <s v=""/>
    <s v="Fortalecimiento a los servicios de apoyo a la agroindustria frutícola nacional 2KR Fase VIII"/>
    <x v="4"/>
    <s v="Ministerio de Agricultura, Ganadería y Alimentación"/>
    <x v="10"/>
    <s v="Sin Información en SIGEACI"/>
    <d v="2005-06-16T00:00:00"/>
    <x v="3"/>
    <n v="7.8026099999999996"/>
    <d v="2005-06-16T00:00:00"/>
    <d v="2015-12-31T00:00:00"/>
    <n v="5939140"/>
    <n v="0"/>
    <n v="0"/>
    <n v="0"/>
    <n v="5939140"/>
    <n v="761173.50476314977"/>
    <n v="0"/>
    <n v="5880164.3799999999"/>
    <n v="753615.05701297394"/>
    <n v="58975.620000000112"/>
    <n v="7558.4477501758374"/>
    <n v="0"/>
    <n v="100"/>
    <n v="99"/>
    <s v="Cooperación Financiera No Reembolsable"/>
    <s v="Ejecutado por el Beneficiario"/>
    <s v="Agropecuario"/>
    <s v=""/>
    <s v=""/>
    <x v="6"/>
    <n v="10"/>
    <m/>
    <x v="0"/>
    <m/>
    <m/>
    <m/>
    <m/>
    <s v="Fortalecer los servicios de apoyo a la pos cosecha y agroindustria frutícola nacional, que permita alargar la cadena productiva agregando valor a través del manejo de cosecha y del manejo pos cosecha y la transformación de productos terminados o insumos para otros procesos agro industriales."/>
    <s v="Modernizar la infraestructura de DEFRUTA para la implementación de dos áreas de proceso, que incluye 5 líneas de producción con oportunidades para el país."/>
    <s v="Implementar servicios de apoyo a la cosecha, pos cosecha y procesamiento agro industrial, a través del equipamiento de un laboratorio integral de análisis de productos frescos y procesados."/>
    <m/>
  </r>
  <r>
    <s v="SIGEACI37"/>
    <s v=""/>
    <s v="Apoyo al Programa de Reconstrucción con Transformación Post Stan en Guatemala FAse II - AACID"/>
    <x v="5"/>
    <s v="Ministerio de Comunicaciones, Infraestructura y Vivienda - FONDO SOCIAL"/>
    <x v="7"/>
    <s v="AACID"/>
    <d v="2007-12-19T00:00:00"/>
    <x v="8"/>
    <n v="7.8026099999999996"/>
    <d v="2008-03-26T00:00:00"/>
    <d v="2016-05-25T00:00:00"/>
    <n v="31929649.640000001"/>
    <n v="0"/>
    <n v="5771726.5899999999"/>
    <n v="0"/>
    <n v="37701376.230000004"/>
    <n v="4831892.9473599223"/>
    <n v="0"/>
    <n v="37701266.259999998"/>
    <n v="4831878.8533580434"/>
    <n v="-5771616.6199999973"/>
    <n v="14.094001878984272"/>
    <n v="0"/>
    <n v="97.85"/>
    <n v="99.99"/>
    <s v="Cooperación Financiera No Reembolsable"/>
    <s v="Ejecutado por el Beneficiario"/>
    <s v="Vivienda"/>
    <s v="SOLOLA"/>
    <s v="SANTIAGO ATITLAN"/>
    <x v="8"/>
    <n v="2"/>
    <s v="1. Fin de la pobreza"/>
    <x v="0"/>
    <m/>
    <m/>
    <m/>
    <m/>
    <s v="Mejorar la capacidad de respuesta del Gobierno de Guatemala con la población damnificadas por la Tormenta Tropical Stan"/>
    <s v="Mejorar las condiciones habitacionales y educacionales de equipamiento educativo y de acceso a recursos económicos de 340 familias damnificadas por la Tormenta Tropical Stan en el municipio de Santiago Atitlan Departamento de Sololá"/>
    <m/>
    <m/>
  </r>
  <r>
    <s v="SIGEACI38"/>
    <s v=""/>
    <s v="Proyecto de Construcción de la Carretera CA-9 Norte, Tramo Guatemala-El Rancho, Subramo III Sanarate-El Rancho (kilometro  57.0  al  84.45)"/>
    <x v="4"/>
    <s v="Ministerio de Comunicaciones, Infraestructura y Vivienda - CAMINOS"/>
    <x v="4"/>
    <s v="Embajada de la República de China (Taiwán) en Guatemala"/>
    <d v="2014-06-12T00:00:00"/>
    <x v="2"/>
    <n v="7.8026099999999996"/>
    <d v="2015-09-25T00:00:00"/>
    <d v="2022-02-28T00:00:00"/>
    <n v="390671000"/>
    <n v="247413971.09999999"/>
    <n v="0"/>
    <n v="0"/>
    <n v="390671000"/>
    <n v="50069271.69242087"/>
    <n v="247413971.09999999"/>
    <n v="357693342.58999997"/>
    <n v="45842781.145027108"/>
    <n v="32977657.410000026"/>
    <n v="4226490.5473937616"/>
    <n v="43655677.200000003"/>
    <n v="32.06"/>
    <n v="62.89"/>
    <s v="Cooperación Financiera No Reembolsable"/>
    <s v="Directa"/>
    <s v="Transporte"/>
    <s v="EL PROGRESO"/>
    <s v="SANARATE"/>
    <x v="8"/>
    <n v="1"/>
    <s v="9. Industria, innovación e infraestructura"/>
    <x v="0"/>
    <m/>
    <m/>
    <m/>
    <m/>
    <s v="Ampliar el ancho de superficie de rodadura de la carretera a una sección típica &quot;A&quot; modificada, la cual radica en la ampliación a cuatro carriles con un ancho de rodadura de 3.60 metros cada uno, con hombros de 1.35 metros y cuentas de 1.50 metros en los sectores de corte; además tiene como separador de vías barreras de contreto, esta típica contempla la ejecucíon de un tercer carril de ascenso donde las pendientes longitudinales sean mayores del 5%, así como la ampliación a los puentes Guastatoya y Motagua, los cuales están incluidos dentro del Proyecto"/>
    <s v="Eliminar el congestionamiento de la Carretera mediante el incremento de capacidad y nivel de servicio"/>
    <s v="permitir un mejor aprovechamiento del tiempo del usuario por emdio de la reducción del tiempo de viaje"/>
    <s v="Disminuir los costos generales de transporte, reduciendo los costos de operación vehicular, lo que permitirá disminuir la demanda de divisas."/>
  </r>
  <r>
    <s v="SIGEACI39"/>
    <s v=""/>
    <s v="ATN/OC-14551-GU Asistencia de Emergencia por Terremoto "/>
    <x v="1"/>
    <s v="Coordinadora Nacional para la Reducción de Desastres"/>
    <x v="1"/>
    <s v="Programa Especial de Fondos para Desastres Naturales"/>
    <d v="2014-09-18T00:00:00"/>
    <x v="2"/>
    <n v="7.8026099999999996"/>
    <d v="2014-09-18T00:00:00"/>
    <d v="2015-09-18T00:00:00"/>
    <n v="1564000"/>
    <n v="0"/>
    <n v="0"/>
    <n v="0"/>
    <n v="1564000"/>
    <n v="200445.74828166474"/>
    <n v="0"/>
    <n v="1473552.2"/>
    <n v="188853.75534596757"/>
    <n v="90447.800000000047"/>
    <n v="11591.99293569717"/>
    <n v="0"/>
    <n v="100"/>
    <n v="94.21"/>
    <s v="Cooperación Técnica No Reembolsable"/>
    <s v="Ejecutado por el Beneficiario"/>
    <s v="Salud y Asistencia Social"/>
    <s v="SOLOLA"/>
    <s v="SOLOLA"/>
    <x v="9"/>
    <m/>
    <m/>
    <x v="0"/>
    <m/>
    <m/>
    <m/>
    <m/>
    <s v="Apoyar a la República de Guatemala en la ejecución de las acciones de asistencia humanitaria a los efectos de reducir parcialmente la situación de emergencia que actualmente enfrenta la zona afectada del país"/>
    <m/>
    <m/>
    <m/>
  </r>
  <r>
    <s v="SIGEACI40"/>
    <s v=""/>
    <s v="Fortalecimiento Institucional del Registro Nacional de las Personas "/>
    <x v="1"/>
    <s v="Registro Nacional de las  Personas"/>
    <x v="1"/>
    <s v="Fondo Italiano para Proyectos de Cooperación Técnica"/>
    <d v="2014-03-14T00:00:00"/>
    <x v="2"/>
    <n v="7.8026099999999996"/>
    <d v="2014-03-14T00:00:00"/>
    <d v="2017-01-14T00:00:00"/>
    <n v="3088000"/>
    <n v="386000"/>
    <n v="0"/>
    <n v="0"/>
    <n v="3088000"/>
    <n v="395765.00683745567"/>
    <n v="386000"/>
    <n v="3063227.34"/>
    <n v="392590.08716314158"/>
    <n v="24772.660000000149"/>
    <n v="3174.9196743140928"/>
    <n v="386000"/>
    <n v="100"/>
    <n v="99.28"/>
    <s v="Cooperación Técnica No Reembolsable"/>
    <s v="Ejecutado por el Beneficiario"/>
    <s v="Otras Actividades de Administración"/>
    <s v="GUATEMALA"/>
    <s v="GUATEMALA"/>
    <x v="1"/>
    <m/>
    <m/>
    <x v="0"/>
    <m/>
    <m/>
    <m/>
    <m/>
    <s v="Ayudar a fortalecer su capacidad para registrar personas y emitir documentos de identidad de forma oportuna y con un alto nivel de confianza"/>
    <m/>
    <m/>
    <m/>
  </r>
  <r>
    <s v="SIGEACI41"/>
    <s v=""/>
    <s v="Programa de apoyo a la Presidencia de la República de Guatemala 2012"/>
    <x v="1"/>
    <s v="Secretaría Privada de la Presidencia"/>
    <x v="11"/>
    <s v="BCIE"/>
    <d v="2012-06-15T00:00:00"/>
    <x v="1"/>
    <n v="7.8026099999999996"/>
    <d v="2012-07-24T00:00:00"/>
    <d v="2016-03-31T00:00:00"/>
    <n v="7869140"/>
    <n v="0"/>
    <n v="0"/>
    <n v="0"/>
    <n v="7869140"/>
    <n v="1008526.6340365596"/>
    <n v="0"/>
    <n v="7511368.7599999998"/>
    <n v="962673.86938473152"/>
    <n v="357771.24000000022"/>
    <n v="45852.764651828096"/>
    <n v="0"/>
    <n v="91.33"/>
    <n v="95.45"/>
    <s v="Cooperación Financiera No Reembolsable"/>
    <s v="Ejecutado por el Beneficiario"/>
    <s v="Seguridad Interna - Educación - Desarrollo Urbano y Rural"/>
    <s v="GUATEMALA"/>
    <s v="GUATEMALA"/>
    <x v="1"/>
    <m/>
    <m/>
    <x v="0"/>
    <m/>
    <m/>
    <m/>
    <m/>
    <s v="Fortalecer y apoyar institucionalmente a la Presidencia de la República de Guatemala y a las entidades que a juicio de la misma deben ser benefiarias de esta cooperación, mediante herramientas de gestión, tecnológicas e insumos que permitan dar cumplimiento al Plan de Gobierno 2012-2016 basados en la Agenda del Cambio."/>
    <m/>
    <m/>
    <m/>
  </r>
  <r>
    <s v="SIGEACI42"/>
    <s v=""/>
    <s v="PROYECTOS PRUEBAS SIGEACI"/>
    <x v="0"/>
    <m/>
    <x v="0"/>
    <m/>
    <m/>
    <x v="10"/>
    <n v="7.8026099999999996"/>
    <m/>
    <m/>
    <m/>
    <m/>
    <m/>
    <m/>
    <n v="0"/>
    <n v="0"/>
    <n v="0"/>
    <m/>
    <n v="0"/>
    <n v="0"/>
    <n v="0"/>
    <m/>
    <m/>
    <m/>
    <m/>
    <m/>
    <m/>
    <m/>
    <m/>
    <x v="0"/>
    <m/>
    <m/>
    <x v="0"/>
    <m/>
    <m/>
    <m/>
    <m/>
    <m/>
    <m/>
    <m/>
    <m/>
  </r>
  <r>
    <s v="SIGEACI43"/>
    <s v=""/>
    <s v="Validar el Sistema de Monitoreo de Acciones de Seguridad Alimentaria y Nutricional a nivel territorial en el Marco del Plan Nacional de Seguridad Alimentaria y Nutricional "/>
    <x v="4"/>
    <s v="Secretaría de Seguridad Alimentaria y Nutricional"/>
    <x v="7"/>
    <s v="AECID"/>
    <d v="2014-07-02T00:00:00"/>
    <x v="2"/>
    <n v="7.8026099999999996"/>
    <d v="2014-10-14T00:00:00"/>
    <d v="2018-04-13T00:00:00"/>
    <n v="2902257"/>
    <n v="0"/>
    <n v="0"/>
    <n v="0"/>
    <n v="2902257"/>
    <n v="371959.76730863139"/>
    <n v="0"/>
    <n v="2902256.99"/>
    <n v="371959.76602700894"/>
    <n v="9.9999997764825821E-3"/>
    <n v="1.2816224480047822E-3"/>
    <n v="0"/>
    <n v="100"/>
    <n v="99.99"/>
    <s v="Cooperación Financiera No Reembolsable"/>
    <s v="Ejecutado por el Beneficiario"/>
    <s v="Salud y Asistencia Social"/>
    <s v="GUATEMALA"/>
    <s v="GUATEMALA"/>
    <x v="7"/>
    <n v="6"/>
    <s v="2. Hambre cero"/>
    <x v="0"/>
    <m/>
    <m/>
    <m/>
    <m/>
    <s v="Fortalecer el monitoreo de la situación SAN para mejorar la gobernanza local a nivel departamental, municipal y comunitario."/>
    <s v="Mejorar la capacidad de diagnóstico, planificación y ejecución en favor de SAN de los gobiernos locales y líderes comunitarios en 3 municipios del Occidente de Guatemala."/>
    <m/>
    <m/>
  </r>
  <r>
    <s v="SIGEACI44"/>
    <s v=""/>
    <s v="Industrialización del Bambú en Guatemala"/>
    <x v="4"/>
    <s v="Ministerio de Agricultura, Ganadería y Alimentación"/>
    <x v="4"/>
    <s v="Embajada de la República de China (Taiwán) en Guatemala"/>
    <d v="2014-01-16T00:00:00"/>
    <x v="2"/>
    <n v="7.8026099999999996"/>
    <d v="2015-02-13T00:00:00"/>
    <d v="2021-12-31T00:00:00"/>
    <n v="22482678.41"/>
    <n v="0"/>
    <n v="0"/>
    <n v="0"/>
    <n v="22482678.41"/>
    <n v="2881430.4969747304"/>
    <n v="0"/>
    <n v="14453452.68"/>
    <n v="1852386.9166855707"/>
    <n v="8029225.7300000004"/>
    <n v="1029043.5802891597"/>
    <n v="0"/>
    <n v="100"/>
    <n v="64.28"/>
    <s v="Cooperación Financiera No Reembolsable"/>
    <s v="Ejecutado por el Beneficiario"/>
    <s v="Industria y Comercio"/>
    <s v=""/>
    <s v=""/>
    <x v="6"/>
    <n v="10"/>
    <m/>
    <x v="0"/>
    <m/>
    <m/>
    <m/>
    <m/>
    <s v="Fomentar e incentivar la producción, transformación, comercialización e investigación técnica y de bambú."/>
    <s v="Elevar las capacidades de producción industrial, artesanal y de diseño de al menos 35 empresas nuevas o existentes, que se dediquen a la industria del bambú."/>
    <s v="Introducir una nueva variedad (phyllostachys pubescens) para aumentar la diversidad de productos de bambú."/>
    <s v="Dar asesoría y asistencia técnica a 35 empresas aprox 2568 individuos de la industria del bambú"/>
  </r>
  <r>
    <s v="SIGEACI45"/>
    <s v=""/>
    <s v="Programa de Desarrollo Rural con Enfasis en Seguridad Alimentaria y Reducción de la Desnutricion Infantil MAGA-AACID"/>
    <x v="5"/>
    <s v="Ministerio de Agricultura, Ganadería y Alimentación"/>
    <x v="7"/>
    <s v="AACID"/>
    <d v="2010-03-26T00:00:00"/>
    <x v="5"/>
    <n v="7.8026099999999996"/>
    <d v="2010-08-24T00:00:00"/>
    <d v="2016-10-31T00:00:00"/>
    <n v="32948868.75"/>
    <n v="0"/>
    <n v="3937853.21"/>
    <n v="0"/>
    <n v="36886721.960000001"/>
    <n v="4727485.0287275668"/>
    <n v="0"/>
    <n v="35392251.969999999"/>
    <n v="4535950.4024935244"/>
    <n v="-2443383.2199999988"/>
    <n v="191534.62623404246"/>
    <n v="0"/>
    <n v="129.44999999999999"/>
    <n v="95.94"/>
    <s v="Cooperación Financiera No Reembolsable"/>
    <s v="Ejecutado por el Beneficiario"/>
    <s v="Desarrollo Urbano y Rural"/>
    <s v="CHIQUIMULA"/>
    <s v="CHIQUIMULA"/>
    <x v="7"/>
    <n v="6"/>
    <s v="2. Hambre cero"/>
    <x v="0"/>
    <m/>
    <m/>
    <m/>
    <m/>
    <s v="Los productores del corredor seco en Guatemala, han mejorado su capacidad de respuesta ante los efectos de cambios climático"/>
    <s v="1. Mejorar las practicas de las familias beneficiarias para producir y almacenar alimentos nutritivos y diversificados para autoconsumo"/>
    <s v="2. Los productores diversifican e intensifican la producción de cultivos vinculados al mercado."/>
    <s v="3. Mejoradas las practicas agroforestales para la retención de humedad en las comunidades beneficiarias"/>
  </r>
  <r>
    <s v="SIGEACI46"/>
    <s v=""/>
    <s v="PROYECTOS PRUEBAS SIGEACI"/>
    <x v="0"/>
    <m/>
    <x v="0"/>
    <m/>
    <m/>
    <x v="10"/>
    <n v="7.8026099999999996"/>
    <m/>
    <m/>
    <m/>
    <m/>
    <m/>
    <m/>
    <n v="0"/>
    <n v="0"/>
    <n v="0"/>
    <m/>
    <n v="0"/>
    <n v="0"/>
    <n v="0"/>
    <m/>
    <m/>
    <m/>
    <m/>
    <m/>
    <m/>
    <m/>
    <m/>
    <x v="0"/>
    <m/>
    <m/>
    <x v="0"/>
    <m/>
    <m/>
    <m/>
    <m/>
    <m/>
    <m/>
    <m/>
    <m/>
  </r>
  <r>
    <s v="SIGEACI47"/>
    <s v=""/>
    <s v="Apoyo Presupuestario Programa de Agricultura Familiar para el Fortalecimiento de la Economía Campesina -PAFFEC-"/>
    <x v="4"/>
    <s v="Ministerio de Agricultura, Ganadería y Alimentación"/>
    <x v="3"/>
    <s v="Comisión Europea"/>
    <d v="2014-12-12T00:00:00"/>
    <x v="2"/>
    <n v="7.8026099999999996"/>
    <d v="2016-12-23T00:00:00"/>
    <d v="2020-11-11T00:00:00"/>
    <n v="146859600"/>
    <n v="0"/>
    <n v="0"/>
    <n v="0"/>
    <n v="146859600"/>
    <n v="18821855.76364832"/>
    <n v="0"/>
    <n v="135988022.22999999"/>
    <n v="17428529.970099747"/>
    <n v="10871577.770000011"/>
    <n v="1393325.7935485728"/>
    <n v="0"/>
    <n v="100"/>
    <n v="92.59"/>
    <s v="Cooperación Financiera No Reembolsable"/>
    <s v="Ejecutado por el Beneficiario"/>
    <s v="Desarrollo Urbano y Rural"/>
    <s v="ALTA VERAPAZ"/>
    <s v="ALTA VERAPAZ"/>
    <x v="8"/>
    <n v="1"/>
    <m/>
    <x v="0"/>
    <m/>
    <m/>
    <m/>
    <m/>
    <s v="Reducir la pobreza en zonas rurales seleccionadas en 22 municipios de Quiché y Alta Verapaz de la región centro norte de Guatemala. Se apoyarán los esfuerzos del MAGA para implementar acciones orientadas a promover la agricultura familiar campesina, en el ámbito del Programa de Agricultura Familiar para el Fortalecimiento de la Economía Campesina (PAFFEC). Concebido y movilizado con cobertura nacional."/>
    <s v="1. Mejorar los medios de vida de las familias campesinas desfavorecidas, promoviendo el desarrollo de sus sistemas de producción y contribuyendo a reducir su vulnerabilidad frente a los desastres naturales, con un enfoque territorial, la aplicación de prácticas agrícolas sostenibles y la integración de temas transversales, en línea con el PAFFEC."/>
    <s v="2. Fortalecer la capacidad institucional del MAGA, sobre la gestión del PAFFEC, enfocada en tres áreas clave: 1 ) contribuir a establecer un Sistema de Seguimiento y Evaluación del desempeño del PAFFEC, 2) Mejorar la eficacia del Sistema de Extensión Rural 8SNER) a nivel descentralizado, 3) fortalecer las capacidades institucionales en materia de Gestión de Finanzas Públicas (GFP) y en la Gestión Basada en Resultados"/>
    <m/>
  </r>
  <r>
    <s v="SIGEACI48"/>
    <s v=""/>
    <s v="PROYECTOS PRUEBAS SIGEACI"/>
    <x v="0"/>
    <m/>
    <x v="0"/>
    <m/>
    <m/>
    <x v="10"/>
    <n v="7.8026099999999996"/>
    <m/>
    <m/>
    <m/>
    <m/>
    <m/>
    <m/>
    <n v="0"/>
    <n v="0"/>
    <n v="0"/>
    <m/>
    <n v="0"/>
    <n v="0"/>
    <n v="0"/>
    <m/>
    <m/>
    <m/>
    <m/>
    <m/>
    <m/>
    <m/>
    <m/>
    <x v="0"/>
    <m/>
    <m/>
    <x v="0"/>
    <m/>
    <m/>
    <m/>
    <m/>
    <m/>
    <m/>
    <m/>
    <m/>
  </r>
  <r>
    <s v="SIGEACI49"/>
    <s v=""/>
    <s v="PRODENORTE"/>
    <x v="5"/>
    <s v="Ministerio de Agricultura, Ganadería y Alimentación"/>
    <x v="12"/>
    <s v="FIDA"/>
    <d v="2011-12-13T00:00:00"/>
    <x v="6"/>
    <n v="7.8026099999999996"/>
    <d v="2012-01-27T00:00:00"/>
    <d v="2019-09-30T00:00:00"/>
    <n v="3460500"/>
    <n v="2936180.42"/>
    <n v="0"/>
    <n v="0"/>
    <n v="3460500"/>
    <n v="443505.44240965525"/>
    <n v="2936180.42"/>
    <n v="3085859.08"/>
    <n v="395490.62172785774"/>
    <n v="374640.91999999993"/>
    <n v="48014.820681797515"/>
    <n v="948030"/>
    <n v="99.64"/>
    <n v="63.06"/>
    <s v="Cooperación Financiera No Reembolsable"/>
    <s v="Directa"/>
    <s v="Otras Actividades de Servicios Económicos"/>
    <s v="QUICHE"/>
    <s v="IXCAN"/>
    <x v="8"/>
    <n v="1"/>
    <m/>
    <x v="0"/>
    <m/>
    <m/>
    <m/>
    <m/>
    <s v="Mejorar las condiciones de vida de las poblaciones rurales en condiciones de pobreza, de la región norte de la República de Guatemala, mediante el incremento de oportunidades de generación de ingresos y empleos de los usuarios a través de la vinculación a cadenas productivas y mayor acceso a mercados"/>
    <s v="a. Desarrollar las capacidades humanas y sociales, mediante la formación humana/técnica y el fortalecimiento a las municipalidades para ala adquisición de capacidades de planificación y promoción del desarrollo local"/>
    <s v="b. Incrementar la producción, ingresos y empleo de los usuarios por medio de prestación de servicios técnicos de apoyo a la producción y comercialización."/>
    <s v="c. Creación y consolidación de unidades productivas y de transformación a partir de la demanda de mercado, por medio de encadenamientos empresariales y alianzas publico privadas que faciliten el agregado al valor, la comercialización, el acceso a mercados y los servicios financieros"/>
  </r>
  <r>
    <s v="SIGEACI50"/>
    <s v=""/>
    <s v="Programa de Agua Potable y Saneamiento para el Desarrollo Humano (Fase I) "/>
    <x v="4"/>
    <s v="Instituto de Fomento Municipal "/>
    <x v="1"/>
    <s v="Fondo Español de Cooperación para Agua y Saneamiento en América Latina y el Caribe"/>
    <d v="2010-01-29T00:00:00"/>
    <x v="5"/>
    <n v="7.8026099999999996"/>
    <d v="2010-11-08T00:00:00"/>
    <d v="2023-10-31T00:00:00"/>
    <n v="416764000"/>
    <n v="391197000"/>
    <n v="0"/>
    <n v="0"/>
    <n v="416764000"/>
    <n v="53413409.102851488"/>
    <n v="391197000"/>
    <n v="324590947.64999998"/>
    <n v="41600303.955983959"/>
    <n v="92173052.350000024"/>
    <n v="11813105.146867529"/>
    <n v="364190891.77999997"/>
    <n v="30.88"/>
    <n v="85.24"/>
    <s v="Cooperación Financiera No Reembolsable"/>
    <s v="Ejecutado por el Beneficiario"/>
    <s v="Agua y Saneamiento"/>
    <s v="SOLOLA"/>
    <s v="SOLOLA"/>
    <x v="4"/>
    <n v="5"/>
    <s v="6. Agua limpia y saneamiento"/>
    <x v="0"/>
    <m/>
    <m/>
    <m/>
    <m/>
    <s v="Contribuir a crear las condiciones que posibiliten el acceso a servicios públicos de abastecimiento de agua potable y saneamiento de las personas que habitan en poblaciones rurales y urbanas del interior del país, incluyendo los centros educativos, centros y puestos de salud, para mejorar la calidad de vida.                                                                                         Mejorar y ampliar la cobertura de los servicios públicos de agua potable y_x000a_saneamiento, principalmente en áreas rurales, urbanas y periurbanas en_x000a_un marco que garantice el desarrollo institucional del sector, promueva la_x000a_participación organizada de las comunidades rurales y municipalidades y_x000a_asegure la sostenibilidad de los sistemas, en el corto, mediano y largo_x000a_plazo."/>
    <s v="Fortalecer la institucionalidad del sector Agua Potable y Saneamiento en el país, específicamente: (i) Poner en marcha un Ente Rector sectorial; (ii) reformar y fortalecer las capacidades de la Unidad Ejecutora de Acueductos Rurales (UNEPAR), en su calidad de ejecutor de Sistemas de Agua Potable y Saneamiento, tanto a nivel rural como a nivel urbano y periurbano; y, (iii) fortalecer, en las áreas de intervención, la capacidad de los municipios para el desempeño de las funciones que le corresponden de acuerdo a la constitución, en la gestión del agua y el saneamiento en cada uno de sus territorios."/>
    <s v="Mejorar, ampliar, rehabilitar e incrementar la cobertura de los servicios públicos de agua potable y saneamiento, en zonas rurales y urbanas con énfasis en comunidades pobres, con índices altos de desnutrición, morbilidad y mortalidad ocasionadas por enfermedades de origen hídrico."/>
    <s v="Mejorar el monitoreo, la vigilancia y la calidad del agua para consumo humano tanto en el hogar como a nivel comunitario y municipal."/>
  </r>
  <r>
    <s v="SIGEACI51"/>
    <s v=""/>
    <s v="Programa de Apoyo a la Seguridad y la Justicia en Guatemala -SEJUST-"/>
    <x v="4"/>
    <s v="Secretaría Ejecutiva del Sector Justicia"/>
    <x v="3"/>
    <s v="Comisión Europea"/>
    <d v="2011-10-27T00:00:00"/>
    <x v="6"/>
    <n v="7.8026099999999996"/>
    <d v="2012-08-01T00:00:00"/>
    <d v="2020-09-01T00:00:00"/>
    <n v="198498600"/>
    <n v="19849860"/>
    <n v="0"/>
    <n v="3267450"/>
    <n v="198498600"/>
    <n v="25440025.83750822"/>
    <n v="23117310"/>
    <n v="149962521.08000001"/>
    <n v="19219533.089568749"/>
    <n v="48536078.919999987"/>
    <n v="6220492.7479394712"/>
    <n v="22059848.460000001"/>
    <n v="100"/>
    <n v="77.62"/>
    <s v="Cooperación Financiera No Reembolsable"/>
    <s v="Ejecutado por el Beneficiario - Ejecutado por la Fuente Cooperante"/>
    <s v="Seguridad Interna"/>
    <s v="GUATEMALA"/>
    <s v="GUATEMALA"/>
    <x v="1"/>
    <n v="12"/>
    <s v="16. Paz, justicia e instituciones sólidas"/>
    <x v="0"/>
    <m/>
    <m/>
    <m/>
    <m/>
    <s v="Apoyar la implementación de las politicas del pais beneficiario para promover y consolidar el proceso de reforma estructural del sector justicia y seguridad y contribuir a disminuir los altos indices de impunidad, segun las prioridades identificadas por el Acuerdo Nacional para el Avance de la Seguridad y la Justicia"/>
    <s v="El sector justicia y seguridad actúa de manera mas eficaz en la persecución e investigación del delito, garantizando el debido proceso y amparando los derechos de las victimas y grupos vulnerables, buscando la rehabilitación, reinserción de quienes infringen la ley."/>
    <m/>
    <m/>
  </r>
  <r>
    <s v="SIGEACI52"/>
    <s v=""/>
    <s v="Herramientas de Información para mejorar la capacidad de prevención de lavado de activos "/>
    <x v="1"/>
    <s v="Superintendencia de Bancos"/>
    <x v="1"/>
    <s v="Fondo Fiduciario para Actividades Contra la Corrupción"/>
    <d v="2012-07-10T00:00:00"/>
    <x v="1"/>
    <n v="7.8026099999999996"/>
    <d v="2012-07-10T00:00:00"/>
    <d v="2016-01-10T00:00:00"/>
    <n v="938065.2"/>
    <n v="325977.65999999997"/>
    <n v="0"/>
    <n v="0"/>
    <n v="938065.2"/>
    <n v="120224.54024999327"/>
    <n v="325977.65999999997"/>
    <n v="891763.08"/>
    <n v="114290.3566883389"/>
    <n v="46302.119999999995"/>
    <n v="5934.1835616543685"/>
    <n v="517482.91"/>
    <n v="75"/>
    <n v="111.48"/>
    <s v="Cooperación Técnica No Reembolsable"/>
    <s v="Ejecutado por el Beneficiario"/>
    <s v="Financieras de Seguros"/>
    <s v="GUATEMALA"/>
    <s v="GUATEMALA"/>
    <x v="1"/>
    <m/>
    <m/>
    <x v="0"/>
    <m/>
    <m/>
    <m/>
    <m/>
    <s v="Apoyar el fortalecimiento y sostenibilidad del sistema de supervisión financiera y no financiera de Guatemala, a través del fortalecimiento de la Intendencia de Verificación Especial (IVE)."/>
    <m/>
    <m/>
    <m/>
  </r>
  <r>
    <s v="SIGEACI53"/>
    <s v=""/>
    <s v="Programa de Cooperación en Materia de Arquitectura y Vivienda para el Trienio  2008-2010  "/>
    <x v="4"/>
    <s v="Municipalidad de Guatemala"/>
    <x v="7"/>
    <s v="Junta de Andalucía"/>
    <m/>
    <x v="10"/>
    <n v="7.8026099999999996"/>
    <d v="2008-10-06T00:00:00"/>
    <d v="2015-10-06T00:00:00"/>
    <n v="4145120"/>
    <n v="0"/>
    <n v="0"/>
    <n v="0"/>
    <n v="4145120"/>
    <n v="531247.87731284788"/>
    <n v="0"/>
    <n v="704867.51"/>
    <n v="90337.401202930821"/>
    <n v="3440252.49"/>
    <n v="440910.47610991704"/>
    <n v="0"/>
    <n v="0"/>
    <n v="17"/>
    <s v="Cooperación Financiera No Reembolsable"/>
    <s v="Ejecutado por el Beneficiario"/>
    <s v="Otras Actividades de Servicios Sociales"/>
    <s v="GUATEMALA"/>
    <s v="GUATEMALA"/>
    <x v="10"/>
    <n v="16"/>
    <s v="11. Ciudades y comunidades sostenibles"/>
    <x v="1"/>
    <m/>
    <m/>
    <m/>
    <m/>
    <s v="No tiene en el SIGEACI"/>
    <s v="Objetivo 1: Recopilar información necesaria para llevar a cabo una adecuada intervención en el Barrio San Sebastián."/>
    <s v="Objetivo 2: Contribuir a la mejora de las condiciones habitacionales de la población de menores recursos en el Barrio San Sebastián, proporcionando una vivienda digna y adecuada a cada una de las familias del barrio que sean seleccionadas."/>
    <s v="Objetivo 3: Revitalizar el Tanque de La Soledad, como patrimonio e identidad del Barrio de San Sebastián, conservando los elementos más representativos del sitio."/>
  </r>
  <r>
    <s v="SIGEACI54"/>
    <s v=""/>
    <s v="Fortalecimiento de las capacidades municipales para el desarrollo de políticas sociales locales con énfasis en juventud MUNIJOVEN"/>
    <x v="1"/>
    <s v="Municipalidad de Guatemala"/>
    <x v="13"/>
    <s v="PNUD en Guatemala"/>
    <d v="2008-10-06T00:00:00"/>
    <x v="9"/>
    <n v="7.8026099999999996"/>
    <d v="2010-04-01T00:00:00"/>
    <d v="2016-12-31T00:00:00"/>
    <n v="20290148.440000001"/>
    <n v="0"/>
    <n v="0"/>
    <n v="0"/>
    <n v="20290148.440000001"/>
    <n v="2600430.9378528469"/>
    <n v="0"/>
    <n v="19829664.18"/>
    <n v="2541414.2421574323"/>
    <n v="460484.26000000164"/>
    <n v="59016.695695414674"/>
    <n v="0"/>
    <n v="100"/>
    <n v="97.73"/>
    <s v="Cooperación Financiera No Reembolsable"/>
    <s v="Directa"/>
    <s v="Otras Actividades de Servicios Sociales"/>
    <s v="GUATEMALA"/>
    <s v="GUATEMALA"/>
    <x v="1"/>
    <n v="12"/>
    <s v="10. Reducción de desigualdades"/>
    <x v="0"/>
    <m/>
    <m/>
    <m/>
    <m/>
    <s v="Se habra contribuido a la promoción y tutela de los derechos fundamentales de los jovenes, para la precención de todas las formas de discriminación y marginalización, mediante la colaboración estratégica interinstitucional en armonía con las políticas de menores y jóvenes a nivel nacional y regional,"/>
    <m/>
    <m/>
    <m/>
  </r>
  <r>
    <s v="SIGEACI55"/>
    <s v=""/>
    <s v="Escuela Taller Guatemala"/>
    <x v="4"/>
    <s v="Municipalidad de Guatemala"/>
    <x v="7"/>
    <s v="AECID"/>
    <d v="2010-04-01T00:00:00"/>
    <x v="5"/>
    <n v="7.8026099999999996"/>
    <d v="2014-07-01T00:00:00"/>
    <d v="2016-03-30T00:00:00"/>
    <n v="790335.2"/>
    <n v="480000"/>
    <n v="0"/>
    <n v="0"/>
    <n v="790335.2"/>
    <n v="101291.13206990995"/>
    <n v="480000"/>
    <n v="693033.95"/>
    <n v="88820.785608918042"/>
    <n v="97301.25"/>
    <n v="12470.346460991903"/>
    <n v="80000"/>
    <n v="80"/>
    <n v="60.85"/>
    <s v="Cooperación Financiera No Reembolsable"/>
    <s v="Ejecutado por el Beneficiario"/>
    <s v="Educación"/>
    <s v="GUATEMALA"/>
    <s v="GUATEMALA"/>
    <x v="8"/>
    <n v="1"/>
    <s v="8. Trabajo decente y crecimiento económico"/>
    <x v="0"/>
    <m/>
    <m/>
    <m/>
    <m/>
    <s v="Capacitar e insertar laboralmente a jóvenes, hombres y mujeres entre las edades de 14 y 21 años de edad, en oficios relacionados con la restauración y conservación del Patrimonio Histórico y Obra nueva en los Centros Históricos."/>
    <s v="Objetivo 1: Rehabilitación y conservación del Patrimonio artístico, histórico, cultural y natural del centro histórico de la Ciudad de Guatemala y particularmente del Centro Cultural Metropolitano Antiguo Palacio de Correos, cedido a la Municipalidad de Guatemala"/>
    <s v="Objetivo 2: Recuperación de los oficios artesanales y tradicionales, incorporando las nuevas técnicas de construcción."/>
    <s v="Objetivo 3: Calificación profesional de los jóvenes mediante la formación y la práctica profesional en oficios vinculados entre si y relacionados con la rehabilitación de dicho patrimonio."/>
  </r>
  <r>
    <s v="SIGEACI56"/>
    <s v=""/>
    <s v="PROYECTOS PRUEBAS SIGEACI"/>
    <x v="0"/>
    <m/>
    <x v="0"/>
    <m/>
    <d v="2014-06-24T00:00:00"/>
    <x v="2"/>
    <n v="7.8026099999999996"/>
    <m/>
    <m/>
    <m/>
    <m/>
    <m/>
    <m/>
    <n v="0"/>
    <n v="0"/>
    <n v="0"/>
    <m/>
    <n v="0"/>
    <n v="0"/>
    <n v="0"/>
    <m/>
    <m/>
    <m/>
    <m/>
    <m/>
    <m/>
    <m/>
    <m/>
    <x v="0"/>
    <m/>
    <m/>
    <x v="0"/>
    <m/>
    <m/>
    <m/>
    <m/>
    <m/>
    <m/>
    <m/>
    <m/>
  </r>
  <r>
    <s v="SIGEACI57"/>
    <s v=""/>
    <s v="Proyecto de promoción de actividades productivas con el uso de energía limpia en aldeas del norte del a República de Guatemala."/>
    <x v="3"/>
    <s v="Ministerio de Energía y Minas"/>
    <x v="10"/>
    <s v="JICA"/>
    <d v="2010-01-26T00:00:00"/>
    <x v="5"/>
    <n v="7.8026099999999996"/>
    <d v="2011-03-29T00:00:00"/>
    <d v="2016-12-31T00:00:00"/>
    <n v="90814877.739999995"/>
    <n v="11356000"/>
    <n v="0"/>
    <n v="0"/>
    <n v="90814877.739999995"/>
    <n v="11639038.442264833"/>
    <n v="11356000"/>
    <n v="91725195.060000002"/>
    <n v="11755706.751971457"/>
    <n v="-910317.32000000775"/>
    <n v="-116668.3097066246"/>
    <n v="11072100"/>
    <n v="91.5"/>
    <n v="100.61"/>
    <s v="Cooperación Financiera No Reembolsable"/>
    <s v="Ejecutado por un Tercero"/>
    <s v="Energía"/>
    <s v="ALTA VERAPAZ"/>
    <s v="CHAHAL"/>
    <x v="6"/>
    <n v="10"/>
    <m/>
    <x v="0"/>
    <m/>
    <m/>
    <m/>
    <m/>
    <s v="Apoyo a la promoción de actividades productivas con el uso de la energía limpia generada para incrementar el ingreso familiar, lograndose una mejora de calidad de vida"/>
    <s v="Objetivo 1: La construcción de tres micro centrales hidroelectricas en el Departamento de Alta Verapaz."/>
    <s v="Objetivo 2: Que los comunitarios puedan manejar, mantener y administrar las instalaciones centrales bajo su propia iniciativa, y asi se logre una gestión sostenible de la empresa eléctrica."/>
    <m/>
  </r>
  <r>
    <s v="SIGEACI58"/>
    <s v=""/>
    <s v="Generación y desarrollo de capacidades institucionales de la Secretaría Presidencial de la Mujer para la implementación de la Política Nacional de Promoción y Desarrollo Integral de las Mujeres, con énfasis en la Salud Sexual y Reproductiva y procesos de prevención de la violencia contra la mujer, a nivel central y territorial "/>
    <x v="1"/>
    <s v="Secretaría Presidencial de la Mujer"/>
    <x v="14"/>
    <s v="UNFPA"/>
    <d v="2015-03-27T00:00:00"/>
    <x v="0"/>
    <n v="7.8026099999999996"/>
    <d v="2015-03-27T00:00:00"/>
    <d v="2019-12-31T00:00:00"/>
    <n v="1693723.75"/>
    <n v="0"/>
    <n v="1100617.79"/>
    <n v="0"/>
    <n v="2794341.54"/>
    <n v="358129.07988480781"/>
    <n v="0"/>
    <n v="1846685.7"/>
    <n v="236675.38169920066"/>
    <n v="-152961.94999999995"/>
    <n v="121453.69818560715"/>
    <n v="0"/>
    <n v="88.35"/>
    <n v="66.08"/>
    <s v="Cooperación Técnica No Reembolsable"/>
    <s v="Directa"/>
    <s v="Salud y Asistencia Social"/>
    <s v="ALTA VERAPAZ"/>
    <s v="ALTA VERAPAZ"/>
    <x v="1"/>
    <m/>
    <m/>
    <x v="0"/>
    <m/>
    <m/>
    <m/>
    <m/>
    <s v="Generar y desarrollar las capacidades institucionales de la SEPREM para la implementación de la Política Nacional de Promoción y Desarrollo Integral de las Mujeres, relacionadas con el Eje 4 de Equidad en el Desarrollo de la Salud Integral con Pertinencia Cultural, y el Eje 5, Erradicación de la Violencia contra la Mujer, con énfasis en la salud sexual y reproductiva y procesos de prevención de la violencia contra la mujer, a nivel central y territorial, para el periodo 2015-2019."/>
    <s v="SEPREM ha fortalecido sus capacidades técnicas y de gestión para la implementación de la PNPDIM, con énfasis en cumplimiento de los derechos humanos, salud integral, salud sexual y reproductiva; y , prevención de la violencia contra la mujer y violencia sexual."/>
    <s v="Mejorada la articulación regional y nacional para la implementación de acciones de prevención y atención de la violencia contra las mujeres, trata y femicidio."/>
    <s v="Capacidades de las Instituciones a nivel regional, nacional y local fortalecidas para la prevención de atención de la violencia contra las mujeres, trata de mujeres y femicidio."/>
  </r>
  <r>
    <s v="SIGEACI59"/>
    <s v=""/>
    <s v="GTM07GG1 Planificación de Largo Plazo y Dinámicas de Población Articuladas a Políticas Públicas y Procesos de Planificación "/>
    <x v="1"/>
    <s v="Secretaría de Planificación y Programación de la Presidencia"/>
    <x v="14"/>
    <s v="UNFPA"/>
    <d v="2015-05-04T00:00:00"/>
    <x v="0"/>
    <n v="7.8026099999999996"/>
    <d v="2015-05-06T00:00:00"/>
    <d v="2019-12-31T00:00:00"/>
    <n v="2294250"/>
    <n v="0"/>
    <n v="0"/>
    <n v="0"/>
    <n v="2294250"/>
    <n v="294036.2263396479"/>
    <n v="0"/>
    <n v="727638.69"/>
    <n v="93255.80671083137"/>
    <n v="1566611.31"/>
    <n v="200780.41962881654"/>
    <n v="0"/>
    <n v="78.33"/>
    <n v="31.71"/>
    <s v="Cooperación Financiera No Reembolsable"/>
    <s v="Directa"/>
    <s v="Salud y Asistencia Social"/>
    <s v=""/>
    <s v=""/>
    <x v="1"/>
    <n v="12"/>
    <m/>
    <x v="0"/>
    <m/>
    <m/>
    <m/>
    <m/>
    <s v="Fortalecer las capacidades nacionales para recopilar, generar, analizar y difundir información socio demográfica desglosada sobre la dinámica de la población, la saludo sexual y reproductiva, el VIH y la violencia contra las mujeres, que deberá incorporarse en el sistema de planificación y en la formulación de políticas a nivel nacional."/>
    <s v="Socialización del Plan Nacional de Desarrollo de largo plazo y su articulación con procesos de planificación e implementación de políticas públicas."/>
    <s v="Alinear las políticas públicas, procesos de planificación operativos y de monitoreo, relacionadas con dinámicas de de población, salud reproductiva, VIH y violencia contra la mujer al Plan Nacional de Desarrollo, focalizando mujeres, pueblos indígenas y jóvenes."/>
    <s v="Seguimiento al avance de los ODM al 2015, de los ODS a partir del 2016 y de la Conferencia de Población y Desarrollo Post 2015."/>
  </r>
  <r>
    <s v="SIGEACI60"/>
    <s v=""/>
    <s v="Valorización de los servicios eco-sistémicos en los procesos de planificación del Desarrollo en Guatemala "/>
    <x v="4"/>
    <s v="Secretaría de Planificación y Programación de la Presidencia"/>
    <x v="13"/>
    <s v="PNUMA"/>
    <d v="2013-10-07T00:00:00"/>
    <x v="7"/>
    <n v="7.8026099999999996"/>
    <d v="2013-10-15T00:00:00"/>
    <d v="2017-12-31T00:00:00"/>
    <n v="7543000"/>
    <n v="7940000"/>
    <n v="0"/>
    <n v="0"/>
    <n v="7543000"/>
    <n v="966727.80005664774"/>
    <n v="7940000"/>
    <n v="5927520.1600000001"/>
    <n v="759684.28000374243"/>
    <n v="1615479.8399999999"/>
    <n v="207043.52005290531"/>
    <n v="7549171.2300000004"/>
    <n v="100"/>
    <n v="87.04"/>
    <s v="Cooperación Financiera No Reembolsable - Cooperación Técnica No Reembolsable"/>
    <s v="Directa"/>
    <s v="Medio Ambiente"/>
    <s v="GUATEMALA"/>
    <s v="GUATEMALA"/>
    <x v="6"/>
    <n v="10"/>
    <m/>
    <x v="0"/>
    <m/>
    <m/>
    <m/>
    <m/>
    <s v="Integrar la dimensión ambiental en distintas escalas del sistema nacional de Planificación, mediante la articulación de los servicios eco-sistémicos y la demanda social de bienes y servicios ambientales con el enfoque de desarrollo territorial promovido en los procesos de planificación."/>
    <s v="Integrar los vínculos entre Pobreza y Ambiente y la valorización de los servicios eco-sistémicos con la Agenda Nacional de Desarrollo Katun &quot;Nuestra Guatemala 2032&quot;."/>
    <s v="Elaborar el plan de desarrollo regional del corredor seco que orienta la gestión del territorio con énfasis en los ecosistemas y la inversión pública/privada para reducir la vulnerabilidad alimentaria."/>
    <s v="Elaborar tres planes de Ordenamiento Territorial con enfoque eco-sistémico para la preservación del eco-sistema costero que funciona como experiencia piloto."/>
  </r>
  <r>
    <s v="SIGEACI61"/>
    <s v=""/>
    <s v="58941 Programa de apoyo a la Gobernabilidad Democrática, al Desarrollo Territorial y Económico Local en los Departamentos de Quiché, Huehuetenango, Izabal y Alta Verapaz  Con fondos de Italia "/>
    <x v="5"/>
    <s v="Secretaría de Planificación y Programación de la Presidencia"/>
    <x v="13"/>
    <s v="PNUD en Guatemala"/>
    <d v="2007-08-01T00:00:00"/>
    <x v="8"/>
    <n v="7.8026099999999996"/>
    <d v="2008-11-01T00:00:00"/>
    <d v="2015-04-30T00:00:00"/>
    <n v="9974464.5"/>
    <n v="169991.16"/>
    <n v="174415.86"/>
    <n v="-169991.16"/>
    <n v="10148880.359999999"/>
    <n v="1300703.2723665542"/>
    <n v="0"/>
    <n v="10141903.550000001"/>
    <n v="1299809.1087469452"/>
    <n v="-167439.05000000075"/>
    <n v="894.16361960908398"/>
    <n v="0"/>
    <n v="100"/>
    <n v="99.93"/>
    <s v="Cooperación Financiera No Reembolsable"/>
    <s v="Directa"/>
    <s v="Financieras de Seguros"/>
    <s v="GUATEMALA"/>
    <s v="GUATEMALA"/>
    <x v="8"/>
    <n v="1"/>
    <m/>
    <x v="0"/>
    <m/>
    <m/>
    <m/>
    <m/>
    <s v="Gobernabilidad económica con la participación responsable de la ciudadanía organizada en la planificación para el desarrollo local."/>
    <s v="Contribuye a mejorar los niveles de empleo e ingreso en la población de los departamentos seleccionados a través del apoyo a micro pequeña y medianas empresas del sector rural."/>
    <s v="Mejorar las capacidades organizativas, gerenciales y competitivas."/>
    <s v="Establecer un mecanismo de crédito a la producción en los municipios seleccionados."/>
  </r>
  <r>
    <s v="SIGEACI62"/>
    <s v=""/>
    <s v="Convenio específico entre Suecia y la República de Guatemala en apoyo a la Encuesta  de Condiciones de Vida en Guatemala (ENCOVI) 2014 y la Elaboración de un diagnostico para el fortalecimiento institucional del INE a través de la cooperación internacional técnica interinstitucional entre el Instituto de Estadística y Estadísticas de Suecia."/>
    <x v="1"/>
    <s v="Instituto Nacional de Estadística"/>
    <x v="2"/>
    <s v="ASDI"/>
    <d v="2015-02-06T00:00:00"/>
    <x v="0"/>
    <n v="7.8026099999999996"/>
    <d v="2015-02-06T00:00:00"/>
    <d v="2017-07-31T00:00:00"/>
    <n v="4384262.3499999996"/>
    <n v="0"/>
    <n v="0"/>
    <n v="0"/>
    <n v="4384262.3499999996"/>
    <n v="561896.89732025564"/>
    <n v="0"/>
    <n v="2326527.0499999998"/>
    <n v="298172.92546981073"/>
    <n v="2057735.2999999998"/>
    <n v="263723.97185044491"/>
    <n v="0"/>
    <n v="85"/>
    <n v="53.06"/>
    <s v="Cooperación Técnica No Reembolsable"/>
    <s v="Ejecutado por el Beneficiario - Ejecutado por la Fuente Cooperante"/>
    <s v="Otras Actividades de Servicios Sociales"/>
    <s v="GUATEMALA"/>
    <s v="GUATEMALA"/>
    <x v="1"/>
    <m/>
    <m/>
    <x v="0"/>
    <m/>
    <m/>
    <m/>
    <m/>
    <s v="Mejorar la capacidad del INE en la producción de cifras oficiales, actualizadas, continuas, confiables, pertinentes y accesibles, que sirvan de base para la formulación, monitoreo y evaluación de políticas públicas necesarias para el desarrollo de Guatemala y superar la pobreza"/>
    <m/>
    <m/>
    <m/>
  </r>
  <r>
    <s v="SIGEACI63"/>
    <s v=""/>
    <s v="Estadísticas para el análisis de dinámicas de población en apoyo de políticas públicas"/>
    <x v="1"/>
    <s v="Instituto Nacional de Estadística"/>
    <x v="14"/>
    <s v="UNFPA"/>
    <d v="2015-04-08T00:00:00"/>
    <x v="0"/>
    <n v="7.8026099999999996"/>
    <d v="2015-04-08T00:00:00"/>
    <d v="2021-12-31T00:00:00"/>
    <n v="4055221.57"/>
    <n v="0"/>
    <n v="0"/>
    <n v="0"/>
    <n v="4055221.57"/>
    <n v="519726.29286866833"/>
    <n v="0"/>
    <n v="2485799.62"/>
    <n v="318585.6553127736"/>
    <n v="1569421.9499999997"/>
    <n v="201140.63755589473"/>
    <n v="0"/>
    <n v="100"/>
    <n v="61.29"/>
    <s v="Cooperación Técnica No Reembolsable"/>
    <s v="Directa"/>
    <s v="Otras Actividades de Servicios Sociales"/>
    <s v="GUATEMALA"/>
    <s v="GUATEMALA"/>
    <x v="1"/>
    <n v="12"/>
    <s v="16. Paz, justicia e instituciones sólidas"/>
    <x v="0"/>
    <m/>
    <m/>
    <m/>
    <m/>
    <s v="Fortalecidas las capacidades nacionales para recopilar, analizar y difundir información sociodemográfica desglosada sobre la dinámica de la población, la salud sexual y reproductiva, el VIH y violencia contra las mujeres, que deberá incorporarse en el sistema de planificación y en la formulación de políticas a nivel nacional."/>
    <s v="Ampliación de la cobertura, la calidad y la oportunidad de la información estadística disponible sobre dinámica de población y salud sexual y reproductiva."/>
    <s v="Coordinación INE-RENAP para el fortalecimiento del registro, análisis de estadisticas vitales y transferencia de datos al INE para mejorar la calidad de los indicadores."/>
    <s v="Desarrollo e implementación de herramientas de automatización para compartir bases de datos entre instituciones productoras de información estadística, en el marco del Sistema Estadístico Nacional."/>
  </r>
  <r>
    <s v="SIGEACI64"/>
    <s v=""/>
    <s v="Donación de Pequeña Cuantía No. 200000538-GT   “Programa de Fortalecimiento de la Capacidad Institucional del Ministerio de Agricultura, Ganadería y Alimentación”"/>
    <x v="1"/>
    <s v="Ministerio de Agricultura, Ganadería y Alimentación"/>
    <x v="12"/>
    <s v="FIDA"/>
    <d v="2014-11-17T00:00:00"/>
    <x v="2"/>
    <n v="7.8026099999999996"/>
    <d v="2014-11-17T00:00:00"/>
    <d v="2018-06-30T00:00:00"/>
    <n v="3906555"/>
    <n v="513086.93"/>
    <n v="0"/>
    <n v="0"/>
    <n v="3906555"/>
    <n v="500672.85177652095"/>
    <n v="513086.93"/>
    <n v="2408524.96"/>
    <n v="308681.96154876379"/>
    <n v="1498030.04"/>
    <n v="191990.89022775716"/>
    <n v="244741.45"/>
    <n v="59.95"/>
    <n v="60.03"/>
    <s v="Cooperación Financiera No Reembolsable"/>
    <s v="Ejecutado por el Beneficiario"/>
    <s v="Agropecuario"/>
    <s v="GUATEMALA"/>
    <s v="GUATEMALA"/>
    <x v="8"/>
    <m/>
    <m/>
    <x v="0"/>
    <m/>
    <m/>
    <m/>
    <m/>
    <s v="El objetivo del Proyecto es fortalecer las capacidades institucionales y de SyE del Ministerio de Agricultura, Ganadería y Alimentación (MAGA) de Guatemala para el desarrollo rural y la reducción de la pobreza. Se dará mayor énfasis a: •La capacidad del MAGA para prestar servicios de apoyo a la población rural pobre. Promover la gestión del conocimiento y la difusión de información sobre cuestiones relacionadas con la reducción de la pobreza rural entre las partes interesadas en Guatemala y entre regiones"/>
    <s v="1. Brindar asistencia técnica especializada en procesos de fortalecimiento institucional para la gestión técnica y administrativa de programas de cooperación del MAGA, a través de especialistas temáticos y eventos de construcción de capacidades, garantizando la sostenibilidad del conocimiento y los procesos dentro de la institución."/>
    <s v="2. Fortalecer las capacidades institucionales y los sistemas operativos del MAGA, a través de la creación de sinergias e intercambios entre el FIDA y organizaciones nacionales e internacionales."/>
    <m/>
  </r>
  <r>
    <s v="SIGEACI65"/>
    <s v=""/>
    <s v="Atención de Familias vulnerables en inseguridad alimentaria por la canicula prolongada  2015"/>
    <x v="4"/>
    <s v="Ministerio de Agricultura, Ganadería y Alimentación"/>
    <x v="4"/>
    <s v="Embajada de la República de China (Taiwán) en Guatemala"/>
    <d v="2015-11-03T00:00:00"/>
    <x v="0"/>
    <n v="7.8026099999999996"/>
    <d v="2015-12-31T00:00:00"/>
    <d v="2016-08-31T00:00:00"/>
    <n v="3812925"/>
    <n v="0"/>
    <n v="0"/>
    <n v="0"/>
    <n v="3812925"/>
    <n v="488673.02095068194"/>
    <n v="0"/>
    <n v="3812925"/>
    <n v="488673.02095068194"/>
    <n v="0"/>
    <n v="0"/>
    <n v="0"/>
    <n v="100"/>
    <n v="99.99"/>
    <s v="Cooperación Financiera No Reembolsable"/>
    <s v="Ejecutado por el Beneficiario"/>
    <s v="Salud y Asistencia Social"/>
    <s v="JUTIAPA"/>
    <s v="COMAPA"/>
    <x v="7"/>
    <n v="6"/>
    <s v="2. Hambre cero"/>
    <x v="0"/>
    <m/>
    <m/>
    <m/>
    <m/>
    <s v="Reducir el riesgo a la inseguridad alimentaria y nutricional de familias rurales de hogares agropecuarios afectados por la pérdida de cultivos de granos básicos debido a la falta de lluvias en el año 2015, en los municipíos de Comapa, Conguaco, Quesada y Moyuta de Jutiapa"/>
    <s v="Adquisición de raciones para 11,069 familias asi: frijol 25 libras, harina de maiz nixtamalizada 30 libras y mezcla de harina de maíz y soya con azúcar, fortificada e instantanea 17.6 libras."/>
    <m/>
    <m/>
  </r>
  <r>
    <s v="SIGEACI66"/>
    <s v=""/>
    <s v="Mitigar los efectos de la sequía provocada por el fenómeno climático El Niño corredor seco en el Departamento de Jutiapa."/>
    <x v="4"/>
    <s v="Ministerio de Agricultura, Ganadería y Alimentación"/>
    <x v="11"/>
    <s v="BCIE"/>
    <d v="2016-01-13T00:00:00"/>
    <x v="11"/>
    <n v="7.8026099999999996"/>
    <d v="2016-03-04T00:00:00"/>
    <d v="2016-12-31T00:00:00"/>
    <n v="1919172.5"/>
    <n v="0"/>
    <n v="0"/>
    <n v="0"/>
    <n v="1919172.5"/>
    <n v="245965.45258573734"/>
    <n v="0"/>
    <n v="1919172.5"/>
    <n v="245965.45258573734"/>
    <n v="0"/>
    <n v="0"/>
    <n v="0"/>
    <n v="100"/>
    <n v="99.99"/>
    <s v="Cooperación Financiera No Reembolsable"/>
    <s v="Ejecutado por el Beneficiario"/>
    <s v="Salud y Asistencia Social"/>
    <s v="JUTIAPA"/>
    <s v="PASACO"/>
    <x v="6"/>
    <n v="10"/>
    <m/>
    <x v="0"/>
    <m/>
    <m/>
    <m/>
    <m/>
    <s v="Contribuir en la reducción del riesgo a la inseguridad alimentaria y nutricional en familias dedicadas a la agricultura de subsistencia e infrasubsistencia, afectadas por la pérdida de cultivos de granos básicos debido a la prolongación de la canícula durante el año 2015"/>
    <s v="las raciones se entregaran en : Atestatempa, El Adelanto, Jalpatagua, Jutiapa, Pasaco y Zapotitlán. La racion consiste en: 30 libras de harina de maiz 30 libras de Frijol Negro 17.6 libs de harina de maiz y soya"/>
    <m/>
    <m/>
  </r>
  <r>
    <s v="SIGEACI67"/>
    <s v=""/>
    <s v="Iniciativa para promover la autonomía económica de las mujeres sobrevivientes de la violencia"/>
    <x v="1"/>
    <s v="Ministerio Público"/>
    <x v="1"/>
    <s v="Fondo Multidonante para la Iniciativa de Seguridad Ciudadana"/>
    <d v="2015-05-15T00:00:00"/>
    <x v="0"/>
    <n v="7.8026099999999996"/>
    <d v="2015-05-15T00:00:00"/>
    <d v="2018-05-20T00:00:00"/>
    <n v="1255920.6499999999"/>
    <n v="0"/>
    <n v="0"/>
    <n v="0"/>
    <n v="1255920.6499999999"/>
    <n v="160961.60771844292"/>
    <n v="0"/>
    <n v="1105478.51"/>
    <n v="141680.60559223132"/>
    <n v="150442.1399999999"/>
    <n v="19281.002126211592"/>
    <n v="0"/>
    <n v="100"/>
    <n v="88.02"/>
    <s v="Cooperación Técnica No Reembolsable"/>
    <s v="Ejecutado por el Beneficiario"/>
    <s v="Judicial"/>
    <s v="ALTA VERAPAZ"/>
    <s v="ALTA VERAPAZ"/>
    <x v="1"/>
    <m/>
    <m/>
    <x v="0"/>
    <m/>
    <m/>
    <m/>
    <m/>
    <s v="Fortalecer las capacidades del Ministerio Público y de los integrantes en la coordinación interinstitucional para la optimización integral a las mujeres sobrevivientes de violencia y el empoderamiento económico, en los departamentos de Alta Verapaz y Chimaltenango."/>
    <m/>
    <m/>
    <m/>
  </r>
  <r>
    <s v="SIGEACI68"/>
    <s v=""/>
    <s v="Donación del programa Umbral"/>
    <x v="1"/>
    <s v="Ministerio de Economía"/>
    <x v="15"/>
    <s v=" MCC"/>
    <d v="2015-04-08T00:00:00"/>
    <x v="0"/>
    <n v="7.8026099999999996"/>
    <d v="2016-05-26T00:00:00"/>
    <d v="2021-12-31T00:00:00"/>
    <n v="213915520"/>
    <n v="0"/>
    <n v="0"/>
    <n v="0"/>
    <n v="213915520"/>
    <n v="27415892.88712367"/>
    <n v="0"/>
    <n v="209882956.52000001"/>
    <n v="26899070.505894825"/>
    <n v="4032563.4799999893"/>
    <n v="516822.38122884557"/>
    <n v="0"/>
    <n v="98.21"/>
    <n v="98.11"/>
    <s v="Cooperación Financiera No Reembolsable"/>
    <s v="Directa"/>
    <s v="Administración Fiscal - Educación"/>
    <s v="GUATEMALA"/>
    <s v="GUATEMALA"/>
    <x v="2"/>
    <n v="13"/>
    <s v="4, Educación de calidad"/>
    <x v="0"/>
    <m/>
    <m/>
    <m/>
    <m/>
    <s v="Asistir a Guatemala con el propósito de que pueda ser elegible para un Compacto de Desafío del Milenio, apoyándole en la implementación de reformas institucionales y de política fundamentales, que aborden las restricciones vinculantes al crecimiento económico en Guatemala."/>
    <s v="(Proyecto de Educación) Apoyar los esfuerzos emprendidos por el Gobierno de Guatemala en la implementación de reformas institucionales, definidas en la Propuesta de Transformación del Nivel de Educación Media y la Ruta Crítica del Ministerio de Educación , orientadas a ofrecer educación media de calidad que preparare a la diversa juventud guatemalteca para tener éxito en el mercado"/>
    <s v="(Proyecto de Movilización de Recursos) El Proyecto de Movilización de Recursos tiene dos objetivos: (1) apoyar las reformas del Gobierno para aumentar la disponibilidad de recursos por medio de mejorar la eficiencia en la administración tributaria y de aduanas, y (2) fortalecer la capacidad de Gobierno para financiar infraestructura mediante alianzas público-privadas con el propósito de incrementar los recursos destinados a la inversión social, principalmente, educación."/>
    <m/>
  </r>
  <r>
    <s v="SIGEACI69"/>
    <s v=""/>
    <s v="PROYECTOS PRUEBAS SIGEACI"/>
    <x v="0"/>
    <m/>
    <x v="0"/>
    <m/>
    <m/>
    <x v="10"/>
    <n v="7.8026099999999996"/>
    <m/>
    <m/>
    <m/>
    <m/>
    <m/>
    <m/>
    <n v="0"/>
    <n v="0"/>
    <n v="0"/>
    <m/>
    <n v="0"/>
    <n v="0"/>
    <n v="0"/>
    <m/>
    <m/>
    <m/>
    <m/>
    <m/>
    <m/>
    <m/>
    <m/>
    <x v="0"/>
    <m/>
    <m/>
    <x v="0"/>
    <m/>
    <m/>
    <m/>
    <m/>
    <m/>
    <m/>
    <m/>
    <m/>
  </r>
  <r>
    <s v="SIGEACI70"/>
    <s v=""/>
    <s v="Fortalecimiento de los mecanismos de protección de las mujeres víctimas de la violencia"/>
    <x v="2"/>
    <s v="Secretaría Ejecutiva del Sector Justicia"/>
    <x v="7"/>
    <s v="AECID"/>
    <d v="2015-09-22T00:00:00"/>
    <x v="0"/>
    <n v="7.8026099999999996"/>
    <d v="2016-01-21T00:00:00"/>
    <d v="2018-01-20T00:00:00"/>
    <n v="3930646.65"/>
    <n v="0"/>
    <n v="0"/>
    <n v="0"/>
    <n v="3930646.65"/>
    <n v="503760.49168162962"/>
    <n v="0"/>
    <n v="3930646.63"/>
    <n v="503760.48911838478"/>
    <n v="2.0000000018626451E-2"/>
    <n v="2.5632448378019035E-3"/>
    <n v="0"/>
    <n v="100"/>
    <n v="99.99"/>
    <s v="Cooperación Financiera No Reembolsable"/>
    <s v="Ejecutado por el Beneficiario"/>
    <s v="Otras Actividades de Administración"/>
    <s v="GUATEMALA"/>
    <s v="GUATEMALA"/>
    <x v="1"/>
    <n v="12"/>
    <s v="16. Paz, justicia e instituciones sólidas"/>
    <x v="0"/>
    <m/>
    <m/>
    <m/>
    <m/>
    <s v="Contribuir a reducir la morbilidad y mortalidad materno, neonatal e infantil, a través de una estrategia de atención de salud integral que mejore el acceso, la utilización y la calidad de los servicios de salud materna, reproductiva, neonatal e infantil en los municipios de Huehuetenango y San Marcos pertenecientes al 20% más pobre de la población del país."/>
    <s v="aumentar la cobertura efectiva ( disponibilidad, uso y calidad) de los servicios de salud y nutrición; ii) incentivar el uso de los servicios con intervenciones que aborden la barrera a la demanda; iii) mejorar prácticas específicas de salud y nutrición en el hogar y iv) fortalecer sistemas organizacionales del MSPAS claves para el logro de la metas establecidas"/>
    <m/>
    <m/>
  </r>
  <r>
    <s v="SIGEACI71"/>
    <s v=""/>
    <s v="Promoviendo el ecoturismo para fortalecer la sostenibilidad financiera del Sistema Guatemalteco de Areas Protegidas -SIGAP-"/>
    <x v="2"/>
    <s v="Consejo Nacional de Áreas Protegidas"/>
    <x v="13"/>
    <s v="PNUD en Guatemala"/>
    <d v="2012-01-26T00:00:00"/>
    <x v="1"/>
    <n v="7.8026099999999996"/>
    <d v="2012-08-31T00:00:00"/>
    <d v="2017-10-31T00:00:00"/>
    <n v="10104549"/>
    <n v="0"/>
    <n v="0"/>
    <n v="0"/>
    <n v="10104549"/>
    <n v="1295021.665827204"/>
    <n v="0"/>
    <n v="9444967.9900000002"/>
    <n v="1210488.2840485428"/>
    <n v="659581.00999999978"/>
    <n v="84533.381778661162"/>
    <n v="0"/>
    <n v="95"/>
    <n v="93.47"/>
    <s v="Cooperación Financiera No Reembolsable"/>
    <s v="Directa"/>
    <s v="Turismo"/>
    <s v="QUETZALTENANGO"/>
    <s v="QUETZALTENANGO"/>
    <x v="6"/>
    <n v="10"/>
    <m/>
    <x v="0"/>
    <m/>
    <m/>
    <m/>
    <m/>
    <s v="Fortalecer la sostenibilidad financiera del -SIGAP- mendiante el desarrollo de nuevos mecanismos financieros en el sector del ecoturismo, al tiempo de garantizar la alineación de actividades de ecoturismo con los objetivos de conservación de la biodiversidad."/>
    <s v="Objetivo 1: Marco legal y político fortalecido para la implementación del ecoturismo como parte de una estrategia para promover la sostenibilidad financiera del SIGAP."/>
    <s v="Obejetivo 2: Un marco institucional mejorado para el manejo del ecoturismo en las APs incluye un programa piloto para la implementación del ecoturismo en el Altiplano Occidental del Guatemala."/>
    <m/>
  </r>
  <r>
    <s v="SIGEACI72"/>
    <s v=""/>
    <s v="Iniciativa Salud Mesoamerica 2015-Guatemala Segunda Operación Individual"/>
    <x v="1"/>
    <s v="Ministerio de Salud Pública y Asistencia Social"/>
    <x v="1"/>
    <s v="Fondo Mesoamericano de Salud"/>
    <d v="2016-03-15T00:00:00"/>
    <x v="11"/>
    <n v="7.8026099999999996"/>
    <d v="2016-03-15T00:00:00"/>
    <d v="2018-09-14T00:00:00"/>
    <n v="40191424"/>
    <n v="26794277.510000002"/>
    <n v="0"/>
    <n v="0"/>
    <n v="40191424"/>
    <n v="5151023.0551059199"/>
    <n v="26794277.510000002"/>
    <n v="28978816.449999999"/>
    <n v="3713990.119972676"/>
    <n v="11212607.550000001"/>
    <n v="1437032.9351332439"/>
    <n v="26794277.489999998"/>
    <n v="100"/>
    <n v="83.26"/>
    <s v="Cooperación Financiera No Reembolsable - Cooperación Técnica No Reembolsable"/>
    <s v="Ejecutado por el Beneficiario"/>
    <s v="Salud y Asistencia Social"/>
    <s v="SAN MARCOS"/>
    <s v="CONCEPCION TUTUAPA"/>
    <x v="3"/>
    <n v="3"/>
    <s v="3. Salud y bienestar"/>
    <x v="0"/>
    <m/>
    <m/>
    <m/>
    <m/>
    <s v="Contribuir a reducir la morbilidad y mortalidad materno, neonatal e infantil, a través de una estrategia de atención de salud integral que mejore el acceso, la utilización y la calidad de los servicios de salud materna, reproductiva, neonatal e infantil en los municipios de Huehuetenango y San Marcos pertenecientes al 20% más pobre de la población del país"/>
    <s v="i) aumentar la cobertura efectiva ( disponibilidad, uso y calidad) de los servicios de salud y nutrición; ii) incentivar el uso de los servicios con intervenciones que aborden la barrera a la demanda; iii) mejorar prácticas específicas de salud y nutrición en el hogar y iv) fortalecer sistemas organizacionales del MSPAS claves para el logro de la metas establecidas."/>
    <m/>
    <m/>
  </r>
  <r>
    <s v="SIGEACI73"/>
    <s v=""/>
    <s v="PROYECTOS PRUEBAS SIGEACI"/>
    <x v="0"/>
    <m/>
    <x v="0"/>
    <m/>
    <d v="2016-03-15T00:00:00"/>
    <x v="11"/>
    <n v="7.8026099999999996"/>
    <m/>
    <m/>
    <m/>
    <m/>
    <m/>
    <m/>
    <n v="0"/>
    <n v="0"/>
    <n v="0"/>
    <m/>
    <n v="0"/>
    <n v="0"/>
    <n v="0"/>
    <m/>
    <m/>
    <m/>
    <m/>
    <m/>
    <m/>
    <m/>
    <m/>
    <x v="0"/>
    <m/>
    <m/>
    <x v="0"/>
    <m/>
    <m/>
    <m/>
    <m/>
    <m/>
    <m/>
    <m/>
    <m/>
  </r>
  <r>
    <s v="SIGEACI74"/>
    <s v=""/>
    <s v="Proyecto Regional de Turismo Comunitario Maya"/>
    <x v="1"/>
    <s v="Instituto Guatemalteco de Turismo"/>
    <x v="1"/>
    <s v="Fondo de Género y Diversidad"/>
    <d v="2016-03-04T00:00:00"/>
    <x v="11"/>
    <n v="7.8026099999999996"/>
    <d v="2016-03-04T00:00:00"/>
    <d v="2019-06-03T00:00:00"/>
    <n v="3838345"/>
    <n v="0"/>
    <n v="0"/>
    <n v="0"/>
    <n v="3838345"/>
    <n v="491930.90517147467"/>
    <n v="0"/>
    <n v="3598694.59"/>
    <n v="461216.7710548137"/>
    <n v="239650.41000000015"/>
    <n v="30714.134116660978"/>
    <n v="0"/>
    <n v="75"/>
    <n v="93.75"/>
    <s v="Cooperación Técnica No Reembolsable"/>
    <s v="Ejecutado por el Beneficiario"/>
    <s v="Turismo"/>
    <s v="PETEN"/>
    <s v="PETEN"/>
    <x v="9"/>
    <n v="8"/>
    <m/>
    <x v="0"/>
    <m/>
    <m/>
    <m/>
    <m/>
    <s v="Con el propósito de asegurar rigor técnico, alta visibilidad, y potencial para llevar los destinos de turismo comunitario Maya a escala e integrarlos en la oferta turística prioritaria a nivel nacional en cada país."/>
    <s v="Realizar alianzas con instituciones de experiencias y capacidad de desarrollar y hacer mercadeo de proyectos comunitarios de turismo."/>
    <s v="Apoyar su ejecución en una institución regional capaz de llevar a escala los proyectos emblemáticos, a través de vínculo con Ministerios de Turismo y Cultura de los países del mundo Maya."/>
    <m/>
  </r>
  <r>
    <s v="SIGEACI75"/>
    <s v=""/>
    <s v="Apoyo al Ministerio de Finanzas Públicas"/>
    <x v="2"/>
    <s v="Ministerio de Finanzas Públicas"/>
    <x v="11"/>
    <s v="BCIE"/>
    <d v="2016-06-24T00:00:00"/>
    <x v="11"/>
    <n v="7.8026099999999996"/>
    <d v="2016-06-24T00:00:00"/>
    <d v="2020-02-24T00:00:00"/>
    <n v="7643570"/>
    <n v="0"/>
    <n v="0"/>
    <n v="0"/>
    <n v="7643570"/>
    <n v="979617.07684992591"/>
    <n v="0"/>
    <n v="6792766.1600000001"/>
    <n v="870576.14823757694"/>
    <n v="850803.83999999985"/>
    <n v="109040.92861234897"/>
    <n v="0"/>
    <n v="95.31"/>
    <n v="88.86"/>
    <s v="Cooperación Financiera No Reembolsable"/>
    <s v="Ejecutado por el Beneficiario"/>
    <s v="Otras Actividades de Administración"/>
    <s v="GUATEMALA"/>
    <s v="GUATEMALA"/>
    <x v="1"/>
    <n v="12"/>
    <s v="16. Paz, justicia e instituciones sólidas"/>
    <x v="0"/>
    <m/>
    <m/>
    <m/>
    <m/>
    <s v="Apoyar y fortalecer institucionalmente al Gobierno de Guatemala, a través del Ministerio de Finanzas Públicas, para lograr la implementación de reformas que transformen la capacidad financiera, la transparencia, fortalezcan su credibilidad; y le permita mejorar la incidencia política, comunicación y diálogo con la sociedad; mediante asistencia técnica, desarrollo de herramientas informáticas y capacitaciones."/>
    <s v="Cumplir con las reformas de la Ley de Contrataciones del Estado, mediante la elaboración del nuevo Reglamento de la Ley de Contrataciones del Estado como una herramienta para las instituciones del sector público que posibilite el cumplimiento de la misma en el marco de procedimientos innovadores, modernos y mejores prácticas internacionales; y la actualización y fortalecimiento del Sistema de Contrataciones y Adquisiciones del Estado –GUATECOMPRAS-."/>
    <s v="Implementar la Subasta Electrónica Inversa, priorizando al Ministerio de Salud Pública y replicándola hacia todo el sector público, logrando ahorros considerables tanto en las compras públicas, como en el abastecimiento de bienes y servicios."/>
    <s v="Adquisiciones del Estado, fortalecida con estrategias innovadoras y propositivas que den como resultado la emisión de políticas y procedimientos estandarizados de contrataciones."/>
  </r>
  <r>
    <s v="SIGEACI76"/>
    <s v=""/>
    <s v="Fortalecimiento de la Estrategia TAES dentro de Marco de la Nueva Estrategia Alto a la Tuberculosis"/>
    <x v="4"/>
    <s v="Ministerio de Salud Pública y Asistencia Social"/>
    <x v="6"/>
    <s v="Fondo Mundial para la Lucha contra el SIDA, la Tuberculosis y la Malaria"/>
    <d v="2016-05-09T00:00:00"/>
    <x v="11"/>
    <n v="7.8026099999999996"/>
    <d v="2016-07-01T00:00:00"/>
    <d v="2019-12-29T00:00:00"/>
    <n v="50034189.5"/>
    <n v="0"/>
    <n v="0"/>
    <n v="0"/>
    <n v="50034189.5"/>
    <n v="6412493.9603542918"/>
    <n v="0"/>
    <n v="23283557.989999998"/>
    <n v="2984073.0204380327"/>
    <n v="26750631.510000002"/>
    <n v="3428420.9399162591"/>
    <n v="0"/>
    <n v="55.77"/>
    <n v="46.53"/>
    <s v="Cooperación Financiera No Reembolsable"/>
    <s v="Ejecutado por el Beneficiario"/>
    <s v="Salud y Asistencia Social"/>
    <s v="SUCHITEPEQUEZ"/>
    <s v="SUCHITEPEQUEZ"/>
    <x v="3"/>
    <n v="3"/>
    <s v="3. Salud y bienestar"/>
    <x v="0"/>
    <m/>
    <m/>
    <m/>
    <m/>
    <s v="Fortalecer la detección y diagnóstico precoz de la TB y TBMDR, sobretodo en grupos de alto riesgo."/>
    <s v="Mejorar el éxito de tratamiento de las personas con TB y TBFR, con el soporte centrado en el paciente."/>
    <s v="Disminuir la carga de tuberculosis entre personas que viven con VIH y de VIH en afectados con tuberculosis."/>
    <s v="Mejorar el cumplimiento de las actividades preventivas contra la TB."/>
  </r>
  <r>
    <s v="SIGEACI77"/>
    <s v=""/>
    <s v="Espacios Seguros de Convivencia para Jóvenes en Centroamérica (CONVIVIR)"/>
    <x v="4"/>
    <s v="Municipalidad de Guatemala"/>
    <x v="5"/>
    <s v="KFW"/>
    <d v="2014-10-07T00:00:00"/>
    <x v="2"/>
    <n v="7.8026099999999996"/>
    <d v="2016-01-11T00:00:00"/>
    <d v="2022-12-31T00:00:00"/>
    <n v="87390000"/>
    <n v="58260000"/>
    <n v="0"/>
    <n v="0"/>
    <n v="87390000"/>
    <n v="11200098.428602736"/>
    <n v="58260000"/>
    <n v="62088395.090000004"/>
    <n v="7957387.988121924"/>
    <n v="25301604.909999996"/>
    <n v="3242710.4404808125"/>
    <n v="40667524.520000003"/>
    <n v="96.09"/>
    <n v="70.540000000000006"/>
    <s v="Cooperación Financiera No Reembolsable"/>
    <s v="Ejecutado por el Beneficiario - Ejecutado por la Fuente Cooperante"/>
    <s v="Cultura y Deportes"/>
    <s v="GUATEMALA"/>
    <s v="GUATEMALA"/>
    <x v="8"/>
    <n v="1"/>
    <s v="10. Reducción de desigualdades"/>
    <x v="0"/>
    <m/>
    <m/>
    <m/>
    <m/>
    <s v="Fortalecer la convivencia ciudadana, la participación social y la participación económica de jóvenes a nivel comunitario, en áreas seleccionadas de mayor vulnerabilidad o violencia en la Ciudad de Guatemala."/>
    <s v="Implementar espacios para jóvenes a nivel comunitario, en las áreas seleccionadas con mayor vulnerabilidad a violencia, que fomenten la identidad territorial, la participación social y convivencia ciudadana."/>
    <s v="Promover la integración de las y los jóvenes a espacios de formación, capacitación, recreación e inserción laboral dentro de un marco tradicional y tecnológico."/>
    <s v="Facilitar a la Unidad Ejecutora herramientas que le permitan mejorar la gestión urbana y la convivencia armónica entre vecinos del municipio de Guatemala, con un enfoque de prevención situacional y de espacios seguros."/>
  </r>
  <r>
    <s v="SIGEACI78"/>
    <s v=""/>
    <s v="Implementación de planes de trabajo financiados por el UNFPA en virtud del programa de país del UNFPA 2015-2019 en Guatemala"/>
    <x v="1"/>
    <s v="Procuraduría de los Derechos Humanos (PDH)"/>
    <x v="14"/>
    <s v="UNFPA"/>
    <d v="2015-08-10T00:00:00"/>
    <x v="0"/>
    <n v="7.8026099999999996"/>
    <d v="2015-08-10T00:00:00"/>
    <d v="2017-12-31T00:00:00"/>
    <n v="478770.88"/>
    <n v="0"/>
    <n v="-40288.21"/>
    <n v="0"/>
    <n v="438482.67"/>
    <n v="56196.92256821756"/>
    <n v="0"/>
    <n v="416407.39"/>
    <n v="53367.705165322892"/>
    <n v="62363.489999999991"/>
    <n v="2829.2174028946683"/>
    <n v="0"/>
    <n v="94.58"/>
    <n v="94.96"/>
    <s v="Cooperación Técnica No Reembolsable"/>
    <s v="Directa"/>
    <s v="Otras Actividades de Administración"/>
    <s v="JUTIAPA"/>
    <s v="JUTIAPA"/>
    <x v="1"/>
    <n v="12"/>
    <s v="16. Paz, justicia e instituciones sólidas"/>
    <x v="0"/>
    <m/>
    <m/>
    <m/>
    <m/>
    <s v="Fortalecer las acciones de la PDH a través del fortalecimiento de cuatro defensorías específicas, de la Mujer, Juventud, Salud y Diversidad Sexual"/>
    <s v="Contar con insumos e instrumentos que faciliten el accionar de la institución del PDH, en materia de derechos sexuales y reproductivos a nivel nacional."/>
    <s v="Promover reuniones de coordinación interinstitucional sobre temas de derechos y género con énfasis en Derechos Sexuales y Reproductivos, entre personal de la PDH y otras instituciones."/>
    <m/>
  </r>
  <r>
    <s v="SIGEACI79"/>
    <s v=""/>
    <s v="60606 Programa de Apoyo a la Gobernabilidad Democrática, al Desarrollo Territorial y Económico Local en los Departamentos de Quiché, Huehuetenango, Izabal y Alta Verapaz"/>
    <x v="5"/>
    <s v="Secretaría de Planificación y Programación de la Presidencia"/>
    <x v="13"/>
    <s v="AICS"/>
    <d v="2007-08-01T00:00:00"/>
    <x v="8"/>
    <n v="7.8026099999999996"/>
    <d v="2008-11-01T00:00:00"/>
    <d v="2015-04-30T00:00:00"/>
    <n v="3816580.85"/>
    <n v="0"/>
    <n v="0"/>
    <n v="0"/>
    <n v="3816580.85"/>
    <n v="489141.56288729032"/>
    <n v="0"/>
    <n v="3816580.84"/>
    <n v="489141.56160566787"/>
    <n v="1.0000000242143869E-2"/>
    <n v="1.2816224480047822E-3"/>
    <n v="0"/>
    <n v="100"/>
    <n v="99.99"/>
    <s v="Cooperación Técnica No Reembolsable"/>
    <s v="Directa"/>
    <s v="Desarrollo Urbano y Rural"/>
    <s v="QUICHE"/>
    <s v="QUICHE"/>
    <x v="6"/>
    <n v="10"/>
    <m/>
    <x v="0"/>
    <m/>
    <m/>
    <m/>
    <m/>
    <s v="Gobernabilidad económica con la participación responsable de la ciudadanía organizada en la planificación y ejecución de acciones para el desarrollo local."/>
    <s v="Contribuye a mejorar los niveles de empleo e ingresos en la población del Departamento a traves del apoyo a micro, pequeña y medianas empresas del sector rural."/>
    <s v="Mejorar las capacidades organizativas, gerenciales y competitivas."/>
    <s v="Establecer un mecanismo de crédito a la producción en los municipios seleccionados."/>
  </r>
  <r>
    <s v="SIGEACI80"/>
    <s v=""/>
    <s v="Arrecifes Artificiales en Apoyo en la Pesca Artesanal de El Chico, Tilapa, Tecojate, Rama Blanca y El Paredon del Litoral del Pacifico de Guatemala"/>
    <x v="4"/>
    <s v="Ministerio de Agricultura, Ganadería y Alimentación"/>
    <x v="16"/>
    <s v="Embajada de Italia en Guatemala"/>
    <d v="2004-05-27T00:00:00"/>
    <x v="12"/>
    <n v="7.8026099999999996"/>
    <d v="2004-05-27T00:00:00"/>
    <d v="2020-12-31T00:00:00"/>
    <n v="991888"/>
    <n v="0"/>
    <n v="0"/>
    <n v="0"/>
    <n v="991888"/>
    <n v="127122.59103043725"/>
    <n v="0"/>
    <n v="446629"/>
    <n v="57240.974494431997"/>
    <n v="545259"/>
    <n v="69881.616536005255"/>
    <n v="0"/>
    <n v="33.33"/>
    <n v="45.02"/>
    <s v="Cooperación Financiera No Reembolsable"/>
    <s v="Ejecutado por la Fuente Cooperante"/>
    <s v="Medio Ambiente"/>
    <s v="SAN MARCOS"/>
    <s v="SAN MARCOS"/>
    <x v="6"/>
    <n v="10"/>
    <m/>
    <x v="0"/>
    <m/>
    <m/>
    <m/>
    <m/>
    <s v="Contribuir a mejorar los ingresos y las condiciones de vida de los pescadores artesanales de Guatemala, a traves del incremento de las poblaciones de peces en arrecifes artificiales."/>
    <s v="1. Crear áreas de pesca adicionales para el sector artesanal, incrementando la producción y generando fuentes de empleo."/>
    <s v="2. Disminuir la presión de pesca ejercida sobre los escasos arrecifes naturales."/>
    <s v="3. Construir estructuras que sirvan de refugio a especies de interés comercial, en todos sus estadios de desarrollo."/>
  </r>
  <r>
    <s v="SIGEACI81"/>
    <s v=""/>
    <s v="Paisajes Productivos Resilientes al Cambio Climático y Redes Socioeconómicas Fortalecidas en Guatemala"/>
    <x v="1"/>
    <s v="Ministerio de Ambiente y Recursos Naturales"/>
    <x v="13"/>
    <s v="Fondo de Adaptación"/>
    <d v="2014-12-19T00:00:00"/>
    <x v="2"/>
    <n v="7.8026099999999996"/>
    <d v="2015-07-01T00:00:00"/>
    <d v="2019-06-30T00:00:00"/>
    <n v="38110000"/>
    <n v="0"/>
    <n v="0"/>
    <n v="0"/>
    <n v="38110000"/>
    <n v="4884263.0863262424"/>
    <n v="0"/>
    <n v="37596895.780000001"/>
    <n v="4818502.4985229308"/>
    <n v="513104.21999999881"/>
    <n v="65760.587803311646"/>
    <n v="0"/>
    <n v="98.82"/>
    <n v="98.65"/>
    <s v="Cooperación Financiera No Reembolsable - Cooperación Técnica No Reembolsable"/>
    <s v="Ejecutado por el Beneficiario"/>
    <s v="Medio Ambiente"/>
    <s v="SUCHITEPEQUEZ"/>
    <s v="SUCHITEPEQUEZ"/>
    <x v="6"/>
    <m/>
    <m/>
    <x v="0"/>
    <m/>
    <m/>
    <m/>
    <m/>
    <s v="El objetivo del Proyecto es aumentar la resiliencia ante el clima de los paisajes productivos y de los sistemas socioeconómicos en doce (12) municipios de los departamentos de Sololá y Suchitepéquez con jurisdicción dentro de la cuenca del Río Nahualate, amenazados por los impactos del cambio climático y la variabilidad climática, en particular los fenómenos hidrometeorológicos que están aumentando en frecuencia e intensidad. Los beneficiarios directos de las acciones específicas a implementar serán organizaciones comunitarias ubicadas dentro de las diecinueve (19) subcuencas seleccionadas en función de su vulnerabilidad. Las subcuencas destinatarias son: Alto Nahualate, Ugualxucube, Tzojomá, Paximbal, Igualcox, Masá, Ixtacapa, Yatzá, Panán, Mixpiyá, Nicá, Mocá, Paquiacamiyá, Tarro, Bravo, San Francisco, Chunajá, Siguacán y Coralito"/>
    <m/>
    <m/>
    <m/>
  </r>
  <r>
    <s v="SIGEACI82"/>
    <s v=""/>
    <s v="Alternativas a contaminantes orgánicos persistentes (COPs) recientemente listados en el Convenio de Estocolmo y a nuevos productos químicos del anexo III del Convenio de Rotterdam, en Guatemala, con un enfoque sobre endosulfán, listado en 2011."/>
    <x v="1"/>
    <s v="Ministerio de Ambiente y Recursos Naturales"/>
    <x v="17"/>
    <s v="Secretaría del Convenio de Estocolomo sobre Contaminantes Orgánicos Persistentes -SSC-"/>
    <d v="2015-04-14T00:00:00"/>
    <x v="0"/>
    <n v="7.8026099999999996"/>
    <d v="2016-03-01T00:00:00"/>
    <d v="2017-03-31T00:00:00"/>
    <n v="500500"/>
    <n v="0"/>
    <n v="0"/>
    <n v="0"/>
    <n v="500500"/>
    <n v="64145.202694995649"/>
    <n v="0"/>
    <n v="448067.93"/>
    <n v="57425.390990963286"/>
    <n v="52432.070000000007"/>
    <n v="6719.8117040323632"/>
    <n v="0"/>
    <n v="66.05"/>
    <n v="89.52"/>
    <s v="Cooperación Técnica No Reembolsable"/>
    <s v="Directa"/>
    <s v="Medio Ambiente"/>
    <s v="QUETZALTENANGO"/>
    <s v="QUETZALTENANGO"/>
    <x v="6"/>
    <m/>
    <m/>
    <x v="0"/>
    <m/>
    <m/>
    <m/>
    <m/>
    <s v="Asistir a Guatemala a evaluar su situación nacional respecto a la producción, formulación, uso y cantidades de Endosulfán presentes en el país, identificando y promoviendo estrategias alternativas y apoyando la sustitución por métodos de control de plagas alternativas a este plaguicida en la agricultura."/>
    <m/>
    <m/>
    <m/>
  </r>
  <r>
    <s v="SIGEACI83"/>
    <s v=""/>
    <s v="CONVENIO DE COOPERACION FINANCIERA NO REEMBOLSABLE PARA FINANCIAR LAS ACCIONES NECESARIAS PARA MITIGAR Y ATENDER LOS DAÑOS DERIVADOS DEL DESLIZAMIENTO OCURRIDO EN LA ALDEA EL CAMBRAY II."/>
    <x v="4"/>
    <s v="Ministerio de Comunicaciones, Infraestructura y Vivienda"/>
    <x v="11"/>
    <s v="BCIE"/>
    <d v="2015-12-15T00:00:00"/>
    <x v="0"/>
    <n v="7.8026099999999996"/>
    <d v="2015-12-15T00:00:00"/>
    <d v="2016-04-30T00:00:00"/>
    <n v="1903427.5"/>
    <n v="0"/>
    <n v="0"/>
    <n v="0"/>
    <n v="1903427.5"/>
    <n v="243947.53806739027"/>
    <n v="0"/>
    <n v="307100"/>
    <n v="39358.624870395935"/>
    <n v="1596327.5"/>
    <n v="204588.91319699434"/>
    <n v="0"/>
    <n v="16.13"/>
    <n v="16.13"/>
    <s v="Cooperación Financiera No Reembolsable"/>
    <s v="Ejecutado por el Beneficiario"/>
    <s v="Vivienda"/>
    <s v="GUATEMALA"/>
    <s v="SANTA CATARINA PINULA"/>
    <x v="8"/>
    <n v="2"/>
    <s v="1. Fin de la pobreza"/>
    <x v="0"/>
    <m/>
    <m/>
    <m/>
    <m/>
    <s v="El proyecto habitacional &quot;Querida Familia&quot;. Según convenio de cooperacion fianciera no reembolsable, se establece la forma de ejecutar los fondos, en su seccion 1.4, literal d), que dice: &quot;Materiales y mano de obra para la construccion de casas, edificios y otra insfraestructura, necesaria para la reubicacion de familias afectadas&quot;"/>
    <s v="Objetivo 1. Oficializar la entrega de 181 viviendas, del proyecto habilitación QUERIDA FAMILIA"/>
    <m/>
    <m/>
  </r>
  <r>
    <s v="SIGEACI84"/>
    <s v=""/>
    <s v="Conservación y uso sostenible de la Biodiversidad en Áreas Protegidas Marino-Costeras GEF MARINO COSTERO"/>
    <x v="1"/>
    <s v="Ministerio de Ambiente y Recursos Naturales"/>
    <x v="13"/>
    <s v="GEF"/>
    <d v="2014-02-27T00:00:00"/>
    <x v="2"/>
    <n v="7.8026099999999996"/>
    <d v="2014-02-27T00:00:00"/>
    <d v="2019-02-28T00:00:00"/>
    <n v="42033178.25"/>
    <n v="0"/>
    <n v="0"/>
    <n v="0"/>
    <n v="42033178.25"/>
    <n v="5387066.4111111537"/>
    <n v="0"/>
    <n v="33262835.18"/>
    <n v="4263039.5700925719"/>
    <n v="8770343.0700000003"/>
    <n v="1124026.8410185818"/>
    <n v="0"/>
    <n v="96.61"/>
    <n v="79.13"/>
    <s v="Cooperación Técnica No Reembolsable"/>
    <s v="Directa"/>
    <s v="Medio Ambiente"/>
    <s v="SUCHITEPEQUEZ"/>
    <s v="SUCHITEPEQUEZ"/>
    <x v="4"/>
    <m/>
    <m/>
    <x v="0"/>
    <m/>
    <m/>
    <m/>
    <m/>
    <s v="Promover la conservación y el uso sostenible de la biodiversidad marino – costera de importancia global, a través del manejo efectivo y de manera equitativa de las Áreas Protegidas Marino Costeras (APMC’s)."/>
    <m/>
    <m/>
    <m/>
  </r>
  <r>
    <s v="SIGEACI85"/>
    <s v=""/>
    <s v="Manejo Forestal y Múltiples Beneficios Ambientales Globales GEF TERRESTRE "/>
    <x v="1"/>
    <s v="Ministerio de Ambiente y Recursos Naturales"/>
    <x v="13"/>
    <s v="GEF"/>
    <d v="2013-10-30T00:00:00"/>
    <x v="7"/>
    <n v="7.8026099999999996"/>
    <d v="2013-11-01T00:00:00"/>
    <d v="2018-11-30T00:00:00"/>
    <n v="34936000"/>
    <n v="0"/>
    <n v="0"/>
    <n v="0"/>
    <n v="34936000"/>
    <n v="4477476.1265781578"/>
    <n v="0"/>
    <n v="30437723.539999999"/>
    <n v="3900966.9251699112"/>
    <n v="4498276.4600000009"/>
    <n v="576509.20140824653"/>
    <n v="0"/>
    <n v="99.66"/>
    <n v="87.12"/>
    <s v="Cooperación Técnica No Reembolsable"/>
    <s v="Directa"/>
    <s v="Medio Ambiente"/>
    <s v="SANTA ROSA"/>
    <s v="SANTA ROSA"/>
    <x v="4"/>
    <m/>
    <m/>
    <x v="0"/>
    <m/>
    <m/>
    <m/>
    <m/>
    <s v="Fortalecer los procesos de gestión del suelo, bosques y la conservación de la biodiversidad para asegurar el flujo servicios ecosistémicos múltiples, a la vez que se asegura la resiliencia al cambio climático"/>
    <m/>
    <m/>
    <m/>
  </r>
  <r>
    <s v="SIGEACI86"/>
    <s v=""/>
    <s v="Apoyo a la mejora de la competitividad y capacidad comercial de MIPYMES y Cooperativas"/>
    <x v="4"/>
    <s v="Ministerio de Economía"/>
    <x v="3"/>
    <s v="Comisión Europea"/>
    <d v="2015-12-11T00:00:00"/>
    <x v="0"/>
    <n v="7.8026099999999996"/>
    <d v="2015-12-11T00:00:00"/>
    <d v="2023-10-10T00:00:00"/>
    <n v="208603250"/>
    <n v="8344130"/>
    <n v="37548585"/>
    <n v="0"/>
    <n v="246151835"/>
    <n v="31547371.328311939"/>
    <n v="8344130"/>
    <n v="194078112.58000001"/>
    <n v="24873486.253958613"/>
    <n v="14525137.419999987"/>
    <n v="6673885.0743533261"/>
    <n v="7940173.4900000002"/>
    <n v="76.14"/>
    <n v="79.37"/>
    <s v="Cooperación Financiera No Reembolsable"/>
    <s v="Ejecutado por el Beneficiario - Ejecutado por la Fuente Cooperante"/>
    <s v="Industria y Comercio"/>
    <s v=""/>
    <s v=""/>
    <x v="8"/>
    <n v="1"/>
    <s v="8. Trabajo decente y crecimiento económico"/>
    <x v="0"/>
    <m/>
    <m/>
    <m/>
    <m/>
    <s v="Contribuir a la reducción de la pobreza mediante la promoción de un crecimiento económico incluyente y sostenible"/>
    <s v="Mejorar la capacidad de las Instituciones nacionales de calidad y Medidas Sanitarias y Fitosanitarias (MSF) para un mayor cumplimiento con los requerimiento de marcado formal por parte de las MIPYMES y Cooperativas."/>
    <s v="Mejorar la capacidad de MINECO para mejorar la competitividad de la MIPYMES y Cooperativas para acceder a mercados formales y enlazarse a cadenas de valor."/>
    <s v="Mejorar el diálogo público y privado a nivel territorial para apoyar la competitividad de MIPYMES y cooperativas en los departamentos priorizados."/>
  </r>
  <r>
    <s v="SIGEACI87"/>
    <s v=""/>
    <s v="Pr OTOT: Programa de Mejora y Recuperación del Hábitat Saludable de los municipios de la Mancomunidad Copanch ortí.  - AACID"/>
    <x v="4"/>
    <s v="Ministerio de Comunicaciones, Infraestructura y Vivienda - FONDO SOCIAL"/>
    <x v="7"/>
    <s v="AACID"/>
    <d v="2016-08-16T00:00:00"/>
    <x v="11"/>
    <n v="7.8026099999999996"/>
    <d v="2016-08-16T00:00:00"/>
    <d v="2019-08-16T00:00:00"/>
    <n v="30679687.5"/>
    <n v="0"/>
    <n v="0"/>
    <n v="0"/>
    <n v="30679687.5"/>
    <n v="3931977.5690442044"/>
    <n v="0"/>
    <n v="922047.93"/>
    <n v="118171.73099770462"/>
    <n v="29757639.57"/>
    <n v="3813805.8380465"/>
    <n v="0"/>
    <n v="2.1800000000000002"/>
    <n v="3"/>
    <s v="Cooperación Financiera No Reembolsable"/>
    <s v="Ejecutado por el Beneficiario"/>
    <s v="Salud y Asistencia Social"/>
    <s v="CHIQUIMULA"/>
    <s v="CHIQUIMULA"/>
    <x v="6"/>
    <n v="10"/>
    <s v="1. Fin de la pobreza"/>
    <x v="0"/>
    <m/>
    <m/>
    <m/>
    <m/>
    <s v="Favorecer el mejoramiento cualitativo de las viviendas de las familias en pobreza extrema seleccionadas y que residen en los municipios de la Mancomunidad Copanch orti para que tengan acceso a un hábitat y vivienda saludable."/>
    <s v="Resolver el problema de hacinamiento tras la implementación de alguna ampliación en las viviendas."/>
    <s v="Mejorar las condiciones de salud, disminuyendo enfermedades respiratorias, parasitarias, oculares, chagas; tras la dotación y uso de estufas mejoradas, letrinas, piso y repellos en las paredes de sus casas."/>
    <s v="Mejorar los hábitos de higiene tras la utilización de un sistema de saneamiento básico instalado y las capacitaciones proporcionadas."/>
  </r>
  <r>
    <s v="SIGEACI88"/>
    <s v=""/>
    <s v="Escuela Taller"/>
    <x v="4"/>
    <s v="Municipalidad de Guatemala"/>
    <x v="7"/>
    <s v="AECID"/>
    <d v="2015-07-16T00:00:00"/>
    <x v="0"/>
    <n v="7.8026099999999996"/>
    <d v="2015-07-01T00:00:00"/>
    <d v="2016-12-31T00:00:00"/>
    <n v="693122.91"/>
    <n v="0"/>
    <n v="0"/>
    <n v="0"/>
    <n v="693122.91"/>
    <n v="88832.186922068388"/>
    <n v="0"/>
    <n v="693123"/>
    <n v="88832.198456670274"/>
    <n v="-8.999999996740371E-2"/>
    <n v="-1.1534601886523888E-2"/>
    <n v="0"/>
    <n v="100"/>
    <n v="99.99"/>
    <s v="Cooperación Financiera No Reembolsable"/>
    <s v="Directa"/>
    <s v="Financieras de Seguros"/>
    <s v="GUATEMALA"/>
    <s v="GUATEMALA"/>
    <x v="8"/>
    <n v="1"/>
    <s v="4, Educación de calidad"/>
    <x v="0"/>
    <m/>
    <m/>
    <m/>
    <m/>
    <s v="Capacitar a jóvenes hombres y mujeres en el PROGRAMA DE FORMACIÓN INTEGRAL “FORTALECIMIENTO EDUCATIVO Y RECUPERACIÓN”, para su inserción Laboral o formación de su micro negocio, en un período de 2 años."/>
    <s v="R.1Formar y Capacitar a un mínimo de 80 alumnos, con acreditación de la DIGEEX y además con diploma de especialización en un área específica de su oficio."/>
    <s v="R.2.Graduar a un mínimo del 85% de los alumnos que participan en la formación"/>
    <s v="R.3.General empleo mediante la Inserción Laboral a un 70% de los alumnos graduados, o dar acompañamiento y apoyo en formación para generación de empleo para que al menos un 10% formen su propio micro negocio"/>
  </r>
  <r>
    <s v="SIGEACI89"/>
    <s v=""/>
    <s v="ATN/OC-15380-GU Fortalecimiento de Alerta Temprana Climática para Reducción de Vulnerabilidad en Sectores Estratégicos."/>
    <x v="4"/>
    <s v="Ministerio de Comunicaciones, Infraestructura y Vivienda - INSIVUMEH"/>
    <x v="1"/>
    <s v="Fondo para Operaciones Especiales"/>
    <d v="2016-06-01T00:00:00"/>
    <x v="11"/>
    <n v="7.8026099999999996"/>
    <d v="2016-06-01T00:00:00"/>
    <d v="2018-06-01T00:00:00"/>
    <n v="1906357.5"/>
    <n v="0"/>
    <n v="0"/>
    <n v="0"/>
    <n v="1906357.5"/>
    <n v="244323.05343981055"/>
    <n v="0"/>
    <n v="889267.21"/>
    <n v="113970.48039053599"/>
    <n v="1017090.29"/>
    <n v="130352.57304927456"/>
    <n v="0"/>
    <n v="41.74"/>
    <n v="46.64"/>
    <s v="Cooperación Financiera No Reembolsable - Cooperación Técnica No Reembolsable"/>
    <s v="Ejecutado por el Beneficiario"/>
    <s v="Medio Ambiente"/>
    <s v="RETALHULEU"/>
    <s v="RETALHULEU"/>
    <x v="4"/>
    <n v="5"/>
    <s v="13. Acción por el clima"/>
    <x v="0"/>
    <m/>
    <m/>
    <m/>
    <m/>
    <s v="Apoyar al Insivumeh a fortalecer los sistemas de monitoreo para la alerta temprana de variabilidad y cambio climático y la cuantificación del recurso hídrico en Guatemala."/>
    <s v="1. Objetivo I Fortalecimiento para la Administración de la información (Banco Nacional de Datos Hidrometeorológicos)."/>
    <s v="2. Objetivo II Fortalecimiento de Plataforma de Acceso a la Información Hidroclimática."/>
    <s v="3. Objetivo III Rediseño del Sistema Nacional de Información Climática e Hidrológica"/>
  </r>
  <r>
    <s v="SIGEACI90"/>
    <s v=""/>
    <s v="Mejoramiento Sostenible de la Calidad de Agua de la Población de Mtrópoli de los Altos"/>
    <x v="1"/>
    <s v="Mancomunidad Metropolitana de los Altos"/>
    <x v="15"/>
    <s v=" USAID"/>
    <d v="2016-05-05T00:00:00"/>
    <x v="11"/>
    <n v="7.8026099999999996"/>
    <d v="2016-05-05T00:00:00"/>
    <d v="2018-12-31T00:00:00"/>
    <n v="5556571.8899999997"/>
    <n v="0"/>
    <n v="0"/>
    <n v="0"/>
    <n v="5556571.8899999997"/>
    <n v="712142.71762910101"/>
    <n v="0"/>
    <n v="5556571.8600000003"/>
    <n v="712142.71378423378"/>
    <n v="2.9999999329447746E-2"/>
    <n v="3.8448672275990248E-3"/>
    <n v="0"/>
    <n v="100"/>
    <n v="99.99"/>
    <s v="Cooperación Financiera No Reembolsable"/>
    <s v="Ejecutado por el Beneficiario"/>
    <s v="Agua y Saneamiento"/>
    <s v="QUETZALTENANGO"/>
    <s v="SAN JUAN OSTUNCALCO"/>
    <x v="4"/>
    <n v="5"/>
    <s v="6. Agua limpia y saneamiento"/>
    <x v="0"/>
    <m/>
    <m/>
    <m/>
    <m/>
    <s v="Apoyar la implementación del proyecto Mejoramiento Sostenible de Calidad de Agua de la Población Metrópoli de los Altos y establecer el acuerdo entre USAID Y el Donatario"/>
    <s v="Apoyar la implementación del proyecto Mejoramiento Sostenible de Calidad de Agua de la Población Metrópoli de los Altos y establecer el acuerdo entre USAID Y el Donatario."/>
    <m/>
    <m/>
  </r>
  <r>
    <s v="SIGEACI91"/>
    <s v=""/>
    <s v="Programa Conjunto &quot;Programa de Desarrollo Rural Integral Ixil&quot;. "/>
    <x v="6"/>
    <s v="Secretaría de Planificación y Programación de la Presidencia"/>
    <x v="13"/>
    <s v="Programa Conjunto con FAO y OPS"/>
    <d v="2015-11-12T00:00:00"/>
    <x v="0"/>
    <n v="7.8026099999999996"/>
    <d v="2015-12-01T00:00:00"/>
    <d v="2018-11-30T00:00:00"/>
    <n v="40821142.640000001"/>
    <n v="0"/>
    <n v="0"/>
    <n v="0"/>
    <n v="40821142.640000001"/>
    <n v="5231729.2085597003"/>
    <n v="0"/>
    <n v="0"/>
    <n v="0"/>
    <n v="40821142.640000001"/>
    <n v="5231729.2085597003"/>
    <n v="0"/>
    <n v="0"/>
    <n v="0"/>
    <s v="Cooperación Financiera No Reembolsable - Cooperación Técnica No Reembolsable"/>
    <s v="Directa"/>
    <s v="Desarrollo Urbano y Rural"/>
    <s v="GUATEMALA"/>
    <s v="GUATEMALA"/>
    <x v="4"/>
    <n v="5"/>
    <m/>
    <x v="0"/>
    <m/>
    <m/>
    <m/>
    <m/>
    <s v="Aplicar enfoques integrales de desarrollo que facilitan la transición de familias víctimas del Enfrentamiento Armado Interno EAI- de la Región Ixil a ciudadanos en pleno ejercicio de sus derechos, en coordinación con el Estado, organizaciones sociales y comunidades. Para ello plantea implementar iniciativas de recuperación post-crisis, las cuales se implementan en el marco de justicia de transición, específicamente la cuarta medida de garantías de no repetición (de violaciones a los derechos humanos)."/>
    <s v="Familias víctimas del enfrentamiento armado interno de infra-subsistencia y subsistencia y organizaciones comunitarias con capacidades desarrolladas para mejorar sus condiciones de habitabilidad, la gestión del desarrollo, la gobernanza de los recursos naturales renovables y sus capacidades de emprendimiento empresarial. "/>
    <s v="Gobiernos locales e instituciones sectoriales de la Región Ixil con capacidades desarrolladas para lograr procesos de gobernanza pacífica e incluyente con enfoque de derechos, y una cultura de resiliencia."/>
    <m/>
  </r>
  <r>
    <s v="SIGEACI92"/>
    <s v=""/>
    <s v="Programa Conjunto &quot;Programa de Desarrollo Rural Integral en cinco municipios de la cuenca alta del río Cuilco en el departamento de San Marcos&quot;"/>
    <x v="6"/>
    <s v="Secretaría de Planificación y Programación de la Presidencia"/>
    <x v="2"/>
    <s v="Programa Conjunto con FAO y OPS"/>
    <d v="2015-11-12T00:00:00"/>
    <x v="0"/>
    <n v="7.8026099999999996"/>
    <d v="2015-12-01T00:00:00"/>
    <d v="2018-11-30T00:00:00"/>
    <n v="34471187.460000001"/>
    <n v="0"/>
    <n v="0"/>
    <n v="0"/>
    <n v="34471187.460000001"/>
    <n v="4417904.7088089762"/>
    <n v="0"/>
    <n v="0"/>
    <n v="0"/>
    <n v="34471187.460000001"/>
    <n v="4417904.7088089762"/>
    <n v="0"/>
    <n v="0"/>
    <n v="0"/>
    <s v="Cooperación Financiera No Reembolsable - Cooperación Técnica No Reembolsable"/>
    <s v="Directa"/>
    <s v="Desarrollo Urbano y Rural"/>
    <s v="SAN MARCOS"/>
    <s v="COMITANCILLO"/>
    <x v="4"/>
    <n v="5"/>
    <m/>
    <x v="0"/>
    <m/>
    <m/>
    <m/>
    <m/>
    <s v="Mejorar las condiciones para un desarrollo rural integral y el manejo sostenible de los recursos naturales frente al cambio climático en las comunidades de los municipios participantes, contribuyendo con la problemática que vienen afrontando las poblaciones de los municipios de cobertura."/>
    <s v="1. Familias de infra-subsistencia y subsistencia y organizaciones comunitarias con capacidades desarrolladas para mejorar su salud, seguridad alimentaria, ingresos, hábitat familiar y la gestión de desarrollo comunitario con enfoque de derechos, gestión de riesgos y adaptabilidad al cambio climático."/>
    <s v="2. Gobiernos locales e instituciones sectoriales con capacidades desarrolladas para lograr procesos de gobernanza pacífica e incluyente con enfoque de derechos, gestión de riesgos, y adaptabilidad al cambio climático"/>
    <m/>
  </r>
  <r>
    <s v="SIGEACI93"/>
    <s v=""/>
    <s v="Institucionalización del Archivo Histórico de la Policía Nacional -AHPN- para el impulso a la Justicia de Transición "/>
    <x v="4"/>
    <s v="Ministerio de Cultura y Deportes de Guatemala"/>
    <x v="13"/>
    <s v="ASDI"/>
    <d v="2015-12-04T00:00:00"/>
    <x v="0"/>
    <n v="7.8026099999999996"/>
    <d v="2016-01-01T00:00:00"/>
    <d v="2019-12-31T00:00:00"/>
    <n v="15796025.52"/>
    <n v="0"/>
    <n v="2436835"/>
    <n v="0"/>
    <n v="18232860.52"/>
    <n v="2336764.303226741"/>
    <n v="0"/>
    <n v="18158974.18"/>
    <n v="2327294.8641544306"/>
    <n v="-2362948.66"/>
    <n v="9469.4390723104589"/>
    <n v="0"/>
    <n v="91.66"/>
    <n v="99.59"/>
    <s v="Cooperación Financiera No Reembolsable"/>
    <s v="Directa"/>
    <s v="Cultura y Deportes"/>
    <s v="GUATEMALA"/>
    <s v="GUATEMALA"/>
    <x v="1"/>
    <n v="12"/>
    <s v="16. Paz, justicia e instituciones sólidas"/>
    <x v="0"/>
    <m/>
    <m/>
    <m/>
    <m/>
    <s v="Archivo General de Centro América y Archivo Histórico de la Policía Nacional fortalecidos en su institucionalidad y sostenibilidad"/>
    <s v="- Institucionalización, arranque operativo y sostenibilidad de la Unidad Especial de Ejecución - Archivo Histórico de la Policía Nacional dentro del Ministerio de Cultura y Deportes."/>
    <s v="- Procesamiento archivístico de fondos priorizados del Archivo General de Centro América y Archivo Histórico de la Policía Nacional."/>
    <s v="- Atención al usuario y difusión de servicios archivísticos del Archivo General de Centro América y Archivo Histórico de la Policía Nacional."/>
  </r>
  <r>
    <s v="SIGEACI94"/>
    <s v=""/>
    <s v="Fortalecimiento de la Gobernanza local en Seguridad Alimentaria y Nutricional (SAN), en el marco del PESAN 2016-2020, en el departamento de Chiquimula, Guatemala  - AACID"/>
    <x v="4"/>
    <s v="Secretaría de Seguridad Alimentaria y Nutricional"/>
    <x v="7"/>
    <s v="AACID"/>
    <d v="2015-12-28T00:00:00"/>
    <x v="0"/>
    <n v="7.8026099999999996"/>
    <d v="2016-08-01T00:00:00"/>
    <d v="2018-09-30T00:00:00"/>
    <n v="2430000"/>
    <n v="0"/>
    <n v="0"/>
    <n v="0"/>
    <n v="2430000"/>
    <n v="311434.25084683206"/>
    <n v="0"/>
    <n v="2385452.0699999998"/>
    <n v="305724.88821048342"/>
    <n v="44547.930000000168"/>
    <n v="5709.3626363486401"/>
    <n v="0"/>
    <n v="100"/>
    <n v="98.16"/>
    <s v="Cooperación Financiera No Reembolsable"/>
    <s v="Ejecutado por el Beneficiario"/>
    <s v="Salud y Asistencia Social"/>
    <s v="CHIQUIMULA"/>
    <s v="CHIQUIMULA"/>
    <x v="7"/>
    <n v="6"/>
    <s v="2. Hambre cero"/>
    <x v="0"/>
    <m/>
    <m/>
    <m/>
    <m/>
    <s v="Contribuir al fortalecimiento de la gobernanza local para mejorar la Seguridad Alimentaria y Nutricional de población"/>
    <s v="Fortalecer las capacidades de los gobiernos municipales, actores institucionales y líderes comunitarios (fuerzas vivas), en los procesos de diagnóstico, planificación, ejecución, monitoreo y seguimiento de las acciones SAN, en 4 municipios de la Región Chortí del departamento de Chiquimula"/>
    <m/>
    <m/>
  </r>
  <r>
    <s v="SIGEACI95"/>
    <s v=""/>
    <s v="Puesta en marcha del Programa Nacional de Escuelas Taller de Guatemala"/>
    <x v="4"/>
    <s v="Ministerio de Trabajo y Previsión Social"/>
    <x v="7"/>
    <s v="AECID"/>
    <d v="2015-11-13T00:00:00"/>
    <x v="0"/>
    <n v="7.8026099999999996"/>
    <d v="2016-01-26T00:00:00"/>
    <d v="2019-01-25T00:00:00"/>
    <n v="1689036"/>
    <n v="0"/>
    <n v="0"/>
    <n v="0"/>
    <n v="1689036"/>
    <n v="216470.64251577356"/>
    <n v="0"/>
    <n v="1689035.97"/>
    <n v="216470.63867090628"/>
    <n v="3.0000000027939677E-2"/>
    <n v="3.8448672858066857E-3"/>
    <n v="0"/>
    <n v="95"/>
    <n v="99.99"/>
    <s v="Cooperación Financiera No Reembolsable"/>
    <s v="Ejecutado por el Beneficiario"/>
    <s v="Trabajo y Previsión Social"/>
    <s v="GUATEMALA"/>
    <s v="GUATEMALA"/>
    <x v="9"/>
    <n v="7"/>
    <s v="8. Trabajo decente y crecimiento económico"/>
    <x v="0"/>
    <m/>
    <m/>
    <m/>
    <m/>
    <s v="Instituir un Programa Nacional permanente de formación técnica ocupacional para la inserción laboral formal de jóvenes contribuyendo a la reducción de la pobreza de la población joven vulnerable del país."/>
    <s v="Identificación de municipios de intervensión del Programa Nacional de Escuelas Taller."/>
    <s v="Realizar los diganósticos de necesidades de formación con enfoque de competitividad y equidad."/>
    <s v="Implementar una Escuela Taller como Proyecto Piloto."/>
  </r>
  <r>
    <s v="SIGEACI96"/>
    <s v=""/>
    <s v="“Reposición Escuela Primaria Oficial Mixta José Antonio de León Barrios, Aldea Villa Hermosa, Esquipulas Palo Gordo San Marcos”"/>
    <x v="4"/>
    <s v="Ministerio de Desarrollo Social"/>
    <x v="9"/>
    <s v="Embajada de la República de Kazajistán acreditada en Francia"/>
    <d v="2014-07-14T00:00:00"/>
    <x v="2"/>
    <n v="7.8026099999999996"/>
    <d v="2014-11-14T00:00:00"/>
    <d v="2017-03-12T00:00:00"/>
    <n v="796133"/>
    <n v="0"/>
    <n v="0"/>
    <n v="0"/>
    <n v="796133"/>
    <n v="102034.19112322672"/>
    <n v="0"/>
    <n v="784000"/>
    <n v="100479.19862712605"/>
    <n v="12133"/>
    <n v="1554.9924961006618"/>
    <n v="0"/>
    <n v="100"/>
    <n v="98.47"/>
    <s v="Cooperación Financiera No Reembolsable"/>
    <s v="Ejecutado por el Beneficiario"/>
    <s v="Educación"/>
    <s v="SAN MARCOS"/>
    <s v="SAN MARCOS"/>
    <x v="2"/>
    <n v="13"/>
    <s v="4, Educación de calidad"/>
    <x v="0"/>
    <m/>
    <m/>
    <m/>
    <m/>
    <s v="Contribuir con el desarrollo educativo del municipio de Esquipulas Palo Gordo, Departamento de San Marcos, a través de una mejor infraestructura en el sector educación."/>
    <s v="Reposición de las instalaciones de la Escuela Primaria Oficial Rural Mixta &quot;José Antonio de León Barrios&quot;"/>
    <m/>
    <m/>
  </r>
  <r>
    <s v="SIGEACI97"/>
    <s v=""/>
    <s v="Implementación de la Política Nacional de Promoción y Desarrollo Integral de las Mujeres en las Instituciones del Estado"/>
    <x v="1"/>
    <s v="Secretaría Presidencial de la Mujer"/>
    <x v="2"/>
    <s v="ASDI"/>
    <d v="2016-07-22T00:00:00"/>
    <x v="11"/>
    <n v="7.8026099999999996"/>
    <d v="2016-11-29T00:00:00"/>
    <d v="2020-12-31T00:00:00"/>
    <n v="8809500"/>
    <n v="0"/>
    <n v="169947.9"/>
    <n v="0"/>
    <n v="8979447.9000000004"/>
    <n v="1150826.1850842219"/>
    <n v="0"/>
    <n v="7073511.5300000003"/>
    <n v="906557.10460986779"/>
    <n v="1735988.4699999997"/>
    <n v="244269.08047435409"/>
    <n v="0"/>
    <n v="65.78"/>
    <n v="78.77"/>
    <s v="Cooperación Financiera No Reembolsable"/>
    <s v="Ejecutado por el Beneficiario"/>
    <s v="Dirección Gubernamental"/>
    <s v="TOTONICAPAN"/>
    <s v="TOTONICAPAN"/>
    <x v="1"/>
    <n v="12"/>
    <s v="16. Paz, justicia e instituciones sólidas"/>
    <x v="0"/>
    <m/>
    <m/>
    <m/>
    <m/>
    <s v="Fortalecimiento de las capacidades de la SEPREM."/>
    <s v="Para el final del proyecto, SEPREM ha asesorado a las instituciones del Organismo Ejecutivo para la incorporación de una perspectiva de género y derechos humanos en las políticas, planes, programas, proyectos y presupuesto, de conformidad con la PNPDIM-PEO 2008-2023 y las normas internacionales."/>
    <s v="Para el final del proyecto, los grupos de mujeres en los nueve departamentos de implementación del presente proyecto, participan en la toma de decisiones tanto en SISCODE como en las políticas públicas."/>
    <s v="Para el final del proyecto SEPREM ha asesorado a los gobiernos locales en el área de implementación del proyecto para la elaboración de planes, programas, políticas y presupuestos, de conformidad con la PNPDIM-PEO 2008-2023."/>
  </r>
  <r>
    <s v="SIGEACI98"/>
    <s v=""/>
    <s v="Construcción de un edificio que será destinado para el alojamiento y aulas de personal de cadetes navales, guardiamarinas y marinos mercantes de la Escuela Naval de Guatemala, en el Puerto Quetzal, Escuintla"/>
    <x v="4"/>
    <s v="Ministerio de la Defensa Nacional"/>
    <x v="4"/>
    <s v="Embajada de la República de China (Taiwán) en Guatemala"/>
    <d v="2014-10-16T00:00:00"/>
    <x v="2"/>
    <n v="7.8026099999999996"/>
    <d v="2017-05-18T00:00:00"/>
    <d v="2017-12-12T00:00:00"/>
    <n v="4786526.08"/>
    <n v="0"/>
    <n v="0"/>
    <n v="0"/>
    <n v="4786526.08"/>
    <n v="613451.91929367231"/>
    <n v="0"/>
    <n v="4786526.07"/>
    <n v="613451.91801204986"/>
    <n v="9.9999997764825821E-3"/>
    <n v="1.2816224480047822E-3"/>
    <n v="0"/>
    <n v="100"/>
    <n v="99.99"/>
    <s v="Cooperación en Especie No Reembolsable"/>
    <s v="Directa"/>
    <s v="Defensa"/>
    <s v="ESCUINTLA"/>
    <s v="ESCUINTLA"/>
    <x v="1"/>
    <n v="12"/>
    <s v="16. Paz, justicia e instituciones sólidas"/>
    <x v="0"/>
    <m/>
    <m/>
    <m/>
    <m/>
    <s v="Optimizar la gestión de la estructura académica, de forma racional y operativa, que permita educar profesionalmente al personal de Cadetes Navales, Guardiamarinas y Marinos Mercantes, proporcionándoles conocimientos, habilidades, competencias y destrezas, inherentes al ámbito militar y profesional, propio de las especialidades navales, con el objeto de contribuir al fortalecimiento de las fuerzas marítimas nacionales."/>
    <s v="Construir cuartos para el alojamiento de noventa y seis (96) alumnos."/>
    <s v="Construir aulas con capacidad aproximada de quince (15) alumnos cada una."/>
    <s v="Construir un (1) laboratorio audiovisual para el aprendizaje del idioma ingles."/>
  </r>
  <r>
    <s v="SIGEACI99"/>
    <s v=""/>
    <s v="Preparación del Plan de Inversión del Programa de Inversión Forestal FIP en Guatemala No.ATN/SX-15570-GU"/>
    <x v="1"/>
    <s v="Instituto Nacional de Bosques"/>
    <x v="1"/>
    <s v="Fondo para Operaciones Especiales"/>
    <d v="2016-06-28T00:00:00"/>
    <x v="11"/>
    <n v="7.8026099999999996"/>
    <d v="2016-06-28T00:00:00"/>
    <d v="2018-06-28T00:00:00"/>
    <n v="1909512.5"/>
    <n v="0"/>
    <n v="0"/>
    <n v="0"/>
    <n v="1909512.5"/>
    <n v="244727.40531693882"/>
    <n v="0"/>
    <n v="1691617.42"/>
    <n v="216801.4830934777"/>
    <n v="217895.08000000007"/>
    <n v="27925.922223461122"/>
    <n v="0"/>
    <n v="95"/>
    <n v="88.58"/>
    <s v="Cooperación Financiera No Reembolsable - Cooperación Técnica No Reembolsable"/>
    <s v="Ejecutado por la Fuente Cooperante"/>
    <s v="Medio Ambiente"/>
    <s v="GUATEMALA"/>
    <s v="GUATEMALA"/>
    <x v="4"/>
    <n v="5"/>
    <m/>
    <x v="0"/>
    <m/>
    <m/>
    <m/>
    <m/>
    <s v="Apoyar al Gobierno de Guatemala en la preparacion del plan de inversión (IP, por sus siglas en ingles) del Programa de Inversión Forestal (FIP) y su alineación con la Estrategia Nacional de Reducción de Emisiones de Guatemala"/>
    <m/>
    <m/>
    <m/>
  </r>
  <r>
    <s v="SIGEACI100"/>
    <s v=""/>
    <s v="ABS-Guatemala, acceso a los conocimientos tradicionales y reparto de beneficios para la promoción de la conservación de la diversidad biologica y el desarrollo rural. "/>
    <x v="1"/>
    <s v="Consejo Nacional de Áreas Protegidas"/>
    <x v="17"/>
    <s v="Helvetas Guatemala"/>
    <d v="2013-11-20T00:00:00"/>
    <x v="7"/>
    <n v="7.8026099999999996"/>
    <d v="2014-03-01T00:00:00"/>
    <d v="2018-03-31T00:00:00"/>
    <n v="6672435"/>
    <n v="7416466.8200000003"/>
    <n v="0"/>
    <n v="0"/>
    <n v="6672435"/>
    <n v="855154.23685151513"/>
    <n v="7416466.8200000003"/>
    <n v="6425454.1100000003"/>
    <n v="823500.61197471106"/>
    <n v="246980.88999999966"/>
    <n v="31653.624876804068"/>
    <n v="7416466.8099999996"/>
    <n v="100"/>
    <n v="98.24"/>
    <s v="Cooperación Financiera No Reembolsable"/>
    <s v="Directa"/>
    <s v="Medio Ambiente"/>
    <s v="GUATEMALA"/>
    <s v="GUATEMALA"/>
    <x v="6"/>
    <m/>
    <m/>
    <x v="0"/>
    <m/>
    <m/>
    <m/>
    <m/>
    <s v="Desarrollar marcos legal y de política y mecanismos institucionales pra el accesso compartido a los beneficios (ABS), para el fortalecimiento de la conservación de la biodiversidad, promever el desarrollo rural y apoyar a la adaptación al cambio climático"/>
    <m/>
    <m/>
    <m/>
  </r>
  <r>
    <s v="SIGEACI101"/>
    <s v=""/>
    <s v="Fortalecimiento de los mecanismos de protección de las mujeres víctimas de la violencia. Fase II"/>
    <x v="2"/>
    <s v="Secretaría Ejecutiva del Sector Justicia"/>
    <x v="7"/>
    <s v="AECID"/>
    <d v="2016-07-28T00:00:00"/>
    <x v="11"/>
    <n v="7.8026099999999996"/>
    <d v="2017-02-01T00:00:00"/>
    <d v="2019-07-31T00:00:00"/>
    <n v="1994341.31"/>
    <n v="0"/>
    <n v="0"/>
    <n v="0"/>
    <n v="1994341.31"/>
    <n v="255599.2558900163"/>
    <n v="0"/>
    <n v="1994341.27"/>
    <n v="255599.25076352656"/>
    <n v="4.0000000037252903E-2"/>
    <n v="5.1264897338114679E-3"/>
    <n v="0"/>
    <n v="100"/>
    <n v="99.99"/>
    <s v="Cooperación Financiera No Reembolsable"/>
    <s v="Ejecutado por el Beneficiario"/>
    <s v="Seguridad Interna"/>
    <s v="GUATEMALA"/>
    <s v="GUATEMALA"/>
    <x v="1"/>
    <n v="12"/>
    <s v="16. Paz, justicia e instituciones sólidas"/>
    <x v="0"/>
    <m/>
    <m/>
    <m/>
    <m/>
    <s v="Que las mujeres víctimas de violencia de genero estén eficazmente protegidas por las instituciones, mediante la reducción de la impunidad y la mejora de atención a la víctima."/>
    <s v="Incrementar el número de denuncias en caso de violencia de género en Sololá y Central."/>
    <s v="Mejora la calidad de la investigación en casos de violencia de género en Sololá y Central."/>
    <s v="Se reduce la mora judicial en casos de violencia de género Sololá y Central."/>
  </r>
  <r>
    <s v="SIGEACI102"/>
    <s v=""/>
    <s v="Revitalización Urbana, Social, Económica  de los Barrios Históricos Aleaños al Corredor Central Aurora Cañas de la Ciudad de Guatemala"/>
    <x v="2"/>
    <s v="Municipalidad de Guatemala"/>
    <x v="7"/>
    <s v="AECID"/>
    <d v="2014-08-04T00:00:00"/>
    <x v="2"/>
    <n v="7.8026099999999996"/>
    <d v="2015-07-30T00:00:00"/>
    <d v="2017-04-30T00:00:00"/>
    <n v="253110.84"/>
    <n v="0"/>
    <n v="0"/>
    <n v="0"/>
    <n v="253110.84"/>
    <n v="32439.253019182044"/>
    <n v="0"/>
    <n v="252748.52"/>
    <n v="32392.817275245077"/>
    <n v="362.32000000000698"/>
    <n v="46.435743936966901"/>
    <n v="0"/>
    <n v="100"/>
    <n v="99.85"/>
    <s v="Cooperación Financiera No Reembolsable"/>
    <s v="Ejecutado por el Beneficiario"/>
    <s v="Educación - Medio Ambiente - Otras Actividades de Servicios Económicos"/>
    <s v="GUATEMALA"/>
    <s v="GUATEMALA"/>
    <x v="10"/>
    <n v="16"/>
    <s v="11. Ciudades y comunidades sostenibles"/>
    <x v="0"/>
    <m/>
    <m/>
    <m/>
    <m/>
    <s v="Impulsar el desarrollo urbano integral de los barrios históricos de la Ciudad de Guatemala aledaños al Corredor Central Aurora Cañas a través de la planificación e implementación de proyectos en el espacio público que fortalezcan el tejido social existente."/>
    <s v="Reactivar y fortalecer las actividades económicas de los barrios históricos como herramienta para la vinculación de la población residente en el lugar y la sostenibilidad del proyecto."/>
    <m/>
    <m/>
  </r>
  <r>
    <s v="SIGEACI103"/>
    <s v=""/>
    <s v="Escuela Taller de Guatemala"/>
    <x v="4"/>
    <s v="Municipalidad de Guatemala"/>
    <x v="7"/>
    <s v="AECID"/>
    <d v="2016-07-08T00:00:00"/>
    <x v="11"/>
    <n v="7.8026099999999996"/>
    <d v="2016-07-01T00:00:00"/>
    <d v="2018-03-31T00:00:00"/>
    <n v="674912.8"/>
    <n v="1832400"/>
    <n v="0"/>
    <n v="0"/>
    <n v="674912.8"/>
    <n v="86498.338376517611"/>
    <n v="1832400"/>
    <n v="44000"/>
    <n v="5639.1386984611563"/>
    <n v="630912.80000000005"/>
    <n v="80859.199678056451"/>
    <n v="304649.90000000002"/>
    <n v="16.63"/>
    <n v="13.9"/>
    <s v="Cooperación Financiera No Reembolsable"/>
    <s v="Ejecutado por el Beneficiario"/>
    <s v="Educación"/>
    <s v="GUATEMALA"/>
    <s v="GUATEMALA"/>
    <x v="2"/>
    <n v="13"/>
    <s v="4, Educación de calidad"/>
    <x v="0"/>
    <m/>
    <m/>
    <m/>
    <m/>
    <s v="Fomentar la actividad productiva del municipio a través de la generación de oportunidades de capacitación y desarrollo en un entorno moderno y tecnológico."/>
    <s v="1.Fomentar el desarrollo de la economía familiar, mediante el impulso al trabajo,empleo y actividades dirigidas al emprendimiento"/>
    <s v="2. Formar y capacitar a un mínimo de 80 alumnos, con acreditación de DIGEEX"/>
    <s v="3. Graduar a un mínimo de 85% de los alumnos que participan en la formación."/>
  </r>
  <r>
    <s v="SIGEACI104"/>
    <s v=""/>
    <s v="Instrumento de Apoyo a la Administración Pública "/>
    <x v="4"/>
    <s v="Ministerio de Finanzas Públicas"/>
    <x v="3"/>
    <s v="Comisión Europea"/>
    <d v="2016-12-23T00:00:00"/>
    <x v="11"/>
    <n v="7.8026099999999996"/>
    <d v="2017-09-01T00:00:00"/>
    <d v="2023-07-04T00:00:00"/>
    <n v="39056300"/>
    <n v="0"/>
    <n v="9176805.4499999993"/>
    <n v="0"/>
    <n v="48233105.450000003"/>
    <n v="6181662.9884102894"/>
    <n v="0"/>
    <n v="36359680.509999998"/>
    <n v="4659938.214264201"/>
    <n v="2696619.4900000021"/>
    <n v="1521724.7741460884"/>
    <n v="0"/>
    <n v="25"/>
    <n v="75.38"/>
    <s v="Cooperación Técnica No Reembolsable"/>
    <s v="Directa"/>
    <s v="Otras Actividades de Administración"/>
    <s v="GUATEMALA"/>
    <s v="GUATEMALA"/>
    <x v="1"/>
    <n v="12"/>
    <s v="16. Paz, justicia e instituciones sólidas"/>
    <x v="0"/>
    <m/>
    <m/>
    <m/>
    <m/>
    <s v="El programa ha sido diseñado para apoyar a Guatemala en sus esfuerzos por crear las condiciones necesarias de desarrollo social, democrático y crecimiento económico sostenible para reducir la pobreza."/>
    <s v="Contribuir a fortalecer la eficacia, eficiencia y transparencia de las instituciones del Estado a través de intervenciones de apoyo técnico, y así maximizar el impacto de futuras intervenciones de la UE."/>
    <m/>
    <m/>
  </r>
  <r>
    <s v="SIGEACI105"/>
    <s v=""/>
    <s v="ATN/OC-15297-GU Atención de emergencia por el deslizamiento en Cambray II"/>
    <x v="4"/>
    <s v="Ministerio de Comunicaciones, Infraestructura y Vivienda"/>
    <x v="1"/>
    <s v="Programa Especial de Fondos para Desastres Naturales"/>
    <d v="2015-11-18T00:00:00"/>
    <x v="0"/>
    <n v="7.8026099999999996"/>
    <d v="2015-11-18T00:00:00"/>
    <d v="2016-06-08T00:00:00"/>
    <n v="1524070"/>
    <n v="0"/>
    <n v="0"/>
    <n v="0"/>
    <n v="1524070"/>
    <n v="195328.22991281125"/>
    <n v="0"/>
    <n v="824460"/>
    <n v="105664.64298484738"/>
    <n v="699610"/>
    <n v="89663.586927963872"/>
    <n v="0"/>
    <n v="54.1"/>
    <n v="54.09"/>
    <s v="Cooperación Financiera No Reembolsable"/>
    <s v="Ejecutado por el Beneficiario"/>
    <s v="Vivienda"/>
    <s v="GUATEMALA"/>
    <s v="SANTA CATARINA PINULA"/>
    <x v="8"/>
    <n v="2"/>
    <s v="1. Fin de la pobreza"/>
    <x v="0"/>
    <m/>
    <m/>
    <m/>
    <m/>
    <s v="CONVENIO DE COOPERACION FINANCIERA NO REEMBOLSABLE PARA FINANCIAR LAS ACCIONES NECESARIAS PARA MITIGAR Y ATENDER LOS DAÑOS DERIVADOS DEL DESLIZAMIENTO OCURRIDO EN LA ALDEA EL CAMBRAY II"/>
    <s v="DESARROLLAR EL PROYECTO HABITACIONAL QUERIDA FAMILIA PARA REUBICAR A LAS FAMILIAS BENEFICIADAS POR LA EMERGENCIA EN LA ALDEA EL CAMBRAY II."/>
    <m/>
    <m/>
  </r>
  <r>
    <s v="SIGEACI106"/>
    <s v=""/>
    <s v="Apoyo a las actividades relacionadas con las negociaciones del Tratado de Libre Comercio entre Centroamérica y la República de Corea"/>
    <x v="1"/>
    <s v="Ministerio de Economía"/>
    <x v="11"/>
    <s v="BCIE"/>
    <d v="2016-08-26T00:00:00"/>
    <x v="11"/>
    <n v="7.8026099999999996"/>
    <d v="2016-08-26T00:00:00"/>
    <d v="2018-02-26T00:00:00"/>
    <n v="751560"/>
    <n v="0"/>
    <n v="0"/>
    <n v="0"/>
    <n v="751560"/>
    <n v="96321.615459442415"/>
    <n v="0"/>
    <n v="0"/>
    <n v="0"/>
    <n v="751560"/>
    <n v="96321.615459442415"/>
    <n v="0"/>
    <n v="0"/>
    <n v="0"/>
    <s v="Cooperación Financiera No Reembolsable"/>
    <s v="Ejecutado por el Beneficiario"/>
    <s v="Industria y Comercio"/>
    <s v="GUATEMALA"/>
    <s v="GUATEMALA"/>
    <x v="8"/>
    <n v="1"/>
    <m/>
    <x v="0"/>
    <m/>
    <m/>
    <m/>
    <m/>
    <s v="Financiar las Actividades relacionadas con las Negociaciones del Tratado del Libre Comercio entre Centroamérica y la República de Corea."/>
    <m/>
    <m/>
    <m/>
  </r>
  <r>
    <s v="SIGEACI107"/>
    <s v=""/>
    <s v="Remodelación y Puesta en valor de la Plaza España en la Ciudad de Guatemala "/>
    <x v="4"/>
    <s v="Municipalidad de Guatemala"/>
    <x v="7"/>
    <s v="AECID"/>
    <d v="2016-08-03T00:00:00"/>
    <x v="11"/>
    <n v="7.8026099999999996"/>
    <d v="2017-02-02T00:00:00"/>
    <d v="2018-11-05T00:00:00"/>
    <n v="240360.21"/>
    <n v="0"/>
    <n v="0"/>
    <n v="0"/>
    <n v="240360.21"/>
    <n v="30805.103676846593"/>
    <n v="0"/>
    <n v="240360.2"/>
    <n v="30805.102395224167"/>
    <n v="9.9999999802093953E-3"/>
    <n v="1.2816224261769094E-3"/>
    <n v="0"/>
    <n v="100"/>
    <n v="99.99"/>
    <s v="Cooperación Financiera No Reembolsable"/>
    <s v="Ejecutado por el Beneficiario"/>
    <s v="Desarrollo Urbano y Rural"/>
    <s v="GUATEMALA"/>
    <s v="GUATEMALA"/>
    <x v="10"/>
    <n v="16"/>
    <s v="3. Salud y bienestar"/>
    <x v="0"/>
    <m/>
    <m/>
    <m/>
    <m/>
    <s v="Restauración del Conjunto de la Fuente Carlos III"/>
    <s v="Generar un espacio que estructure y modele la zona"/>
    <s v="Crear un entorno seguro para la población"/>
    <s v="Conservar los recursos naturales y ecosistemas"/>
  </r>
  <r>
    <s v="SIGEACI108"/>
    <s v=""/>
    <s v="Proyecto Adaptación al Cambio Climático en el Corredor Seco de Guatemala"/>
    <x v="4"/>
    <s v="Ministerio de Ambiente y Recursos Naturales"/>
    <x v="5"/>
    <s v="KFW"/>
    <d v="2014-04-10T00:00:00"/>
    <x v="2"/>
    <n v="7.8026099999999996"/>
    <d v="2015-12-15T00:00:00"/>
    <d v="2022-12-31T00:00:00"/>
    <n v="75076380"/>
    <n v="129298210"/>
    <n v="0"/>
    <n v="0"/>
    <n v="75076380"/>
    <n v="9621957.2681448907"/>
    <n v="129298210"/>
    <n v="38019656.630000003"/>
    <n v="4872684.4773735972"/>
    <n v="37056723.369999997"/>
    <n v="4749272.7907712935"/>
    <n v="11026823.380000001"/>
    <n v="80.75"/>
    <n v="23.99"/>
    <s v="Cooperación Financiera No Reembolsable"/>
    <s v="Ejecutado por el Beneficiario"/>
    <s v="Medio Ambiente"/>
    <s v="BAJA VERAPAZ"/>
    <s v="BAJA VERAPAZ"/>
    <x v="6"/>
    <n v="10"/>
    <m/>
    <x v="0"/>
    <m/>
    <m/>
    <m/>
    <m/>
    <s v="Las comunidades del corredor seco han mejorado sus sistemas productivos y el manejo del agua, suelo y bosque como una medida de adaptación a los efectos negativos del cambio climático."/>
    <m/>
    <m/>
    <m/>
  </r>
  <r>
    <s v="SIGEACI109"/>
    <s v=""/>
    <s v="Diseño del marco de referencia para la implementación de la Estrategia Fiscal Ambiental "/>
    <x v="1"/>
    <s v="Ministerio de Finanzas Públicas"/>
    <x v="5"/>
    <s v="FONDO DE REFORMAS ESTRUCTURALES"/>
    <d v="2018-12-04T00:00:00"/>
    <x v="13"/>
    <n v="7.8026099999999996"/>
    <d v="2019-02-06T00:00:00"/>
    <d v="2021-09-30T00:00:00"/>
    <n v="2066003.21"/>
    <n v="0"/>
    <n v="0"/>
    <n v="0"/>
    <n v="2066003.21"/>
    <n v="264783.60574218113"/>
    <n v="0"/>
    <n v="1711803.27"/>
    <n v="219388.54690930343"/>
    <n v="354199.93999999994"/>
    <n v="45395.058832877694"/>
    <n v="0"/>
    <n v="91.67"/>
    <n v="82.85"/>
    <s v="Cooperación Técnica No Reembolsable"/>
    <s v="Ejecutado por la Fuente Cooperante"/>
    <s v="Administración Fiscal"/>
    <s v="GUATEMALA"/>
    <s v="GUATEMALA"/>
    <x v="1"/>
    <n v="12"/>
    <s v="16. Paz, justicia e instituciones sólidas"/>
    <x v="0"/>
    <m/>
    <m/>
    <m/>
    <m/>
    <s v="Diseñar el marco de referencia para la implementación de la Estrategia Fiscal Ambiental"/>
    <m/>
    <m/>
    <m/>
  </r>
  <r>
    <s v="SIGEACI110"/>
    <s v=""/>
    <s v="Programa Educación para la Vida y el Trabajo (EDUVIDA)"/>
    <x v="6"/>
    <s v="Ministerio de Educación"/>
    <x v="5"/>
    <s v="GIZ"/>
    <d v="2018-12-04T00:00:00"/>
    <x v="13"/>
    <n v="7.8026099999999996"/>
    <d v="2018-12-04T00:00:00"/>
    <s v=""/>
    <n v="0"/>
    <n v="0"/>
    <n v="0"/>
    <n v="0"/>
    <n v="0"/>
    <n v="0"/>
    <n v="0"/>
    <n v="0"/>
    <n v="0"/>
    <n v="0"/>
    <n v="0"/>
    <n v="0"/>
    <n v="0"/>
    <n v="0"/>
    <s v="Cooperación Técnica No Reembolsable"/>
    <s v="Directa"/>
    <s v="Educación"/>
    <s v="GUATEMALA"/>
    <s v="GUATEMALA"/>
    <x v="2"/>
    <n v="13"/>
    <s v="10. Reducción de desigualdades"/>
    <x v="0"/>
    <m/>
    <m/>
    <m/>
    <m/>
    <s v="COMPLETAR INFORMACION"/>
    <m/>
    <m/>
    <m/>
  </r>
  <r>
    <s v="SIGEACI111"/>
    <s v=""/>
    <s v="Programa de Fomento de la Seguridad Ciudadana Integral y Transformación de Conflictos (FOSIT)"/>
    <x v="3"/>
    <s v="Ministerio de Gobernación"/>
    <x v="5"/>
    <s v="GIZ"/>
    <d v="2014-10-29T00:00:00"/>
    <x v="2"/>
    <n v="7.8026099999999996"/>
    <d v="2014-10-29T00:00:00"/>
    <d v="2016-12-31T00:00:00"/>
    <n v="39049695"/>
    <n v="0"/>
    <n v="2169427.5"/>
    <n v="0"/>
    <n v="41219122.5"/>
    <n v="5282735.2001445675"/>
    <n v="0"/>
    <n v="41219122.479999997"/>
    <n v="5282735.1975813219"/>
    <n v="-2169427.4799999967"/>
    <n v="2.5632455945014954E-3"/>
    <n v="0"/>
    <n v="100"/>
    <n v="99.99"/>
    <s v="Cooperación Técnica No Reembolsable"/>
    <s v="Ejecutado por la Fuente Cooperante"/>
    <s v="Seguridad Interna"/>
    <s v="QUICHE"/>
    <s v="SACAPULAS"/>
    <x v="1"/>
    <n v="12"/>
    <s v="16. Paz, justicia e instituciones sólidas"/>
    <x v="0"/>
    <m/>
    <m/>
    <m/>
    <m/>
    <s v="Los actores estatales y no estatales están en condiciones de aplicar conjuntamente estrategias integrales de seguridad ciudadana, incluidas estrategias para la trasformación de constructiva de conflictos sociales, ello fon el fin de armonizar la seguridad ciudadana y la convivencia pacífica por conducto de la complementación en los territorios asignados a esta cooperación, de los ejes estratégicos y las lineas de acción establecidas en la Política Nacional de Prevención de la Violencia y el Delito, Seguridad Ciudadana y Convivencia Pacífica 2014-2034."/>
    <s v="Elaboración de estrategias de implementación conjunta sobre seguridad ciudadana alineadas con el Pacto por la Seguridad, La Justicia y la Paz y la Estrategia Nacional de Seguridad y aportar prioritariamente a la complementación de la Política Nacional de Prevención de la Violencia y el Delito, Seguridad Ciudadana y Convivencia Pacífica 2014-2034."/>
    <s v="Fortalecer las competencias, mecanismos y procesos para mejorar la seguridad ciudadana a nivel local."/>
    <s v="Fortalecimiento y aprovechamiento de las competencias de gestión pacifica de conflictos mediante ejemplos de casos en regiones seleccionadas."/>
  </r>
  <r>
    <s v="SIGEACI112"/>
    <s v=""/>
    <s v="PROYECTO ASISTENCIA TÉCNICA PARA LA IMPLEMENTACIÓN DE LA POLÍTICA AGRARIA EN EL MARCO DE LAS DIRECTRICES VOLUNTARIAS SOBRE LA GOBERNANZA RESPONSABLE DE LA TENENCIA DE LA TIERRA, LA PESCA Y LOS BOSQUES EN EL CONTEXTO DE LA SEGURIDAD ALIMENTARIA NACIONAL "/>
    <x v="4"/>
    <s v="Secretaría de Asuntos Agrarios de la Presidencia de la República (SAA)"/>
    <x v="18"/>
    <s v="FAO Guatemala"/>
    <d v="2017-01-26T00:00:00"/>
    <x v="14"/>
    <n v="7.8026099999999996"/>
    <d v="2017-02-17T00:00:00"/>
    <d v="2018-12-31T00:00:00"/>
    <n v="2012978.11"/>
    <n v="0"/>
    <n v="0"/>
    <n v="0"/>
    <n v="2012978.11"/>
    <n v="257987.78998309543"/>
    <n v="0"/>
    <n v="1733108.02"/>
    <n v="222119.01145898618"/>
    <n v="279870.09000000008"/>
    <n v="35868.77852410925"/>
    <n v="0"/>
    <n v="63.02"/>
    <n v="86.09"/>
    <s v="Cooperación Técnica No Reembolsable"/>
    <s v="Ejecutado por la Fuente Cooperante"/>
    <s v="Agropecuario"/>
    <s v="ALTA VERAPAZ"/>
    <s v="ALTA VERAPAZ"/>
    <x v="7"/>
    <n v="9"/>
    <s v="2. Hambre cero"/>
    <x v="0"/>
    <m/>
    <m/>
    <m/>
    <m/>
    <s v="Fortalecer los procesos de implementación de la Política Agraria en el marco de las Directrices Voluntarias de gobernanza de la Tierra, Pesca y Bosque en el marco de la seguridad alimentaria nacional"/>
    <s v="Fortalecer los Programas de Acceso a la Tierra vía Mercado y Otros Mecanismos de Acceso a la Tierra para mujeres"/>
    <s v="Fortalecer las Metodologías para la gestión y resolución de Conflictos Agrarios en el marco de las Directrices Voluntarias de Gobernanza de la Tierra, Pesca y Bosque en el marco de la seguridad alimentaria nacional"/>
    <m/>
  </r>
  <r>
    <s v="SIGEACI113"/>
    <s v=""/>
    <s v="Programa para el Mejoramiento del Sistema Educativo y de Entrenamiento para la Policía Nacional Civil de Guatemala"/>
    <x v="4"/>
    <s v="Ministerio de Gobernación"/>
    <x v="19"/>
    <s v="KOICA"/>
    <d v="2015-05-04T00:00:00"/>
    <x v="0"/>
    <n v="7.8026099999999996"/>
    <d v="2015-05-04T00:00:00"/>
    <d v="2021-12-31T00:00:00"/>
    <n v="25261665"/>
    <n v="6405511.9800000004"/>
    <n v="5205434"/>
    <n v="0"/>
    <n v="30467099"/>
    <n v="3904731.7500169817"/>
    <n v="6405511.9800000004"/>
    <n v="30467098.960000001"/>
    <n v="3904731.7448904919"/>
    <n v="-5205433.9600000009"/>
    <n v="5.1264897920191288E-3"/>
    <n v="6405511.9699999997"/>
    <n v="100"/>
    <n v="99.99"/>
    <s v="Cooperación en Especie No Reembolsable"/>
    <s v="Ejecutado por la Fuente Cooperante"/>
    <s v="Ciencia y Tecnología"/>
    <s v="GUATEMALA"/>
    <s v="GUATEMALA"/>
    <x v="1"/>
    <n v="12"/>
    <s v="16. Paz, justicia e instituciones sólidas"/>
    <x v="0"/>
    <m/>
    <m/>
    <m/>
    <m/>
    <s v="Mejorar las capacidades técnicas y profesionales a mediano y largo plazo, de la Policía Nacional Civil de Guatemala, mediante la introducción de diferentes métodos de enseñanza avanzada."/>
    <s v="Mejorar los ambientes educativos y de capacitación para los estudiantes de la Escuela de Especialidades de la Subdirección General de Estudios y Doctrina de la Policía Nacional Civil"/>
    <m/>
    <m/>
  </r>
  <r>
    <s v="SIGEACI114"/>
    <s v=""/>
    <s v="Donación de construcción de cuatro (4) bodegas para ayuda a favor del Ministerio de la Defensa Nacional, en los Comandos y Brigadas militares ubicados en Retalhuleu, Jutiapa, Huehuetenango y Alta Verapaz"/>
    <x v="4"/>
    <s v="Ministerio de la Defensa Nacional"/>
    <x v="15"/>
    <s v="OSC"/>
    <d v="2016-12-19T00:00:00"/>
    <x v="11"/>
    <n v="7.8026099999999996"/>
    <d v="2017-07-09T00:00:00"/>
    <d v="2019-04-25T00:00:00"/>
    <n v="16370854.109999999"/>
    <n v="0"/>
    <n v="0"/>
    <n v="0"/>
    <n v="16370854.109999999"/>
    <n v="2098125.3849673378"/>
    <n v="0"/>
    <n v="16370854.1"/>
    <n v="2098125.3836857155"/>
    <n v="9.9999997764825821E-3"/>
    <n v="1.2816223315894604E-3"/>
    <n v="0"/>
    <n v="100"/>
    <n v="99.99"/>
    <s v="Cooperación en Especie No Reembolsable"/>
    <s v="Directa"/>
    <s v="Salud y Asistencia Social"/>
    <s v="GUATEMALA"/>
    <s v="GUATEMALA"/>
    <x v="1"/>
    <n v="12"/>
    <s v="16. Paz, justicia e instituciones sólidas"/>
    <x v="0"/>
    <m/>
    <m/>
    <m/>
    <m/>
    <s v="Mejorar la capacidad instalada de infraestructura del Ministerio de la Defensa Nacional, que le permita incrementar su efectividad de respuesta para brindar asistencia humanitaria y contribuir a mitigar los efectos de los daños en situaciones de emergencia causada por acontecimientos naturales o provocados y, cumplir con el mandato constitucional que ordena al Ejército de Guatemala cooperar en situaciones de emergencia o calamidad pública."/>
    <s v="Construir dos (02) bodegas equipadas para ayuda humanitaria en los departamentos de Retalhuleu y Jutiapa en el año 2016."/>
    <s v="Construir dos (02) bodegas equipadas para ayuda humanitaria en los departamentos de Huehuetenango y Alta Verapaz en el año 2017."/>
    <m/>
  </r>
  <r>
    <s v="SIGEACI115"/>
    <s v=""/>
    <s v="Empoderamiento institucional y ciudadano para la lucha contra la impunidad una oportunidad para la Paz y el Estado de Derecho en Guatemala "/>
    <x v="1"/>
    <s v="Ministerio Público"/>
    <x v="13"/>
    <s v="Fondo de Respuest Inmediata -IRF-"/>
    <d v="2016-09-15T00:00:00"/>
    <x v="11"/>
    <n v="7.8026099999999996"/>
    <d v="2016-09-15T00:00:00"/>
    <d v="2018-06-30T00:00:00"/>
    <n v="10013133.67"/>
    <n v="0"/>
    <n v="0"/>
    <n v="0"/>
    <n v="10013133.67"/>
    <n v="1283305.672076395"/>
    <n v="0"/>
    <n v="10013133.65"/>
    <n v="1283305.6695131501"/>
    <n v="1.9999999552965164E-2"/>
    <n v="2.5632448960095644E-3"/>
    <n v="0"/>
    <n v="100"/>
    <n v="99.99"/>
    <s v="Cooperación Técnica No Reembolsable - Cooperación en Especie No Reembolsable"/>
    <s v="Ejecutado por la Fuente Cooperante"/>
    <s v="Auditoría y Control"/>
    <s v="GUATEMALA"/>
    <s v="GUATEMALA"/>
    <x v="1"/>
    <n v="12"/>
    <m/>
    <x v="0"/>
    <m/>
    <m/>
    <m/>
    <m/>
    <s v="Mejorada la investigación y análisis de los casos de alto impacto mediante el fortalecimiento de las principales Fiscalías y Direcciones del Ministerio Público-MP que coordinan con la Comisión Internacional contra la Impunidad en Guatemala-CICIG, incorporando la perspectiva de género."/>
    <s v="Fortalecidas las capacidades de auditoría social de sociedad civil en casos de alto impacto y el rol de las mujeres en la construcción de la paz."/>
    <m/>
    <m/>
  </r>
  <r>
    <s v="SIGEACI116"/>
    <s v=""/>
    <s v="Planes y Proyectos Urbanos Estratégicos en la Zona Central Histórica de la Ciudad de Guatemala, (Fase VIII)"/>
    <x v="4"/>
    <s v="Municipalidad de Guatemala"/>
    <x v="7"/>
    <s v="AECID"/>
    <d v="2017-09-08T00:00:00"/>
    <x v="14"/>
    <n v="7.8026099999999996"/>
    <d v="2018-01-18T00:00:00"/>
    <d v="2019-07-17T00:00:00"/>
    <n v="315426.64"/>
    <n v="0"/>
    <n v="0"/>
    <n v="0"/>
    <n v="315426.64"/>
    <n v="40425.785730672178"/>
    <n v="0"/>
    <n v="315425.64"/>
    <n v="40425.657568429029"/>
    <n v="1"/>
    <n v="0.12816224314883584"/>
    <n v="0"/>
    <n v="99"/>
    <n v="99.99"/>
    <s v="Cooperación Financiera No Reembolsable"/>
    <s v="Ejecutado por el Beneficiario"/>
    <s v="Desarrollo Urbano y Rural"/>
    <s v="GUATEMALA"/>
    <s v="GUATEMALA"/>
    <x v="10"/>
    <n v="16"/>
    <s v="11. Ciudades y comunidades sostenibles"/>
    <x v="0"/>
    <m/>
    <m/>
    <m/>
    <m/>
    <s v="Formulación de planes Urbanos Estratégicos para consolidar la zona central histórica y patrimonial de la ciudad de Guatemala."/>
    <s v="Formulación de un plan de la interzona central para orientar procesos urbanos, plantear intervenciones urbanísticas integrales y potencializar zona urbanas como detonantes de procesos de transformación territorial."/>
    <s v="Formulación de un perfil del proyecto urbano estratégico Renueva Central, ubicado en el área de amortiguamiento del centro histórico de la ciudad de Guatemala y su articulación con otras iniciativas en curso en el sector, como parte de las estrategias de intervención territorial en el área central de la ciudad."/>
    <s v="Formulación e implementación de un curso de fortalecimiento empresarial y cultura ciudadana en el Paseo de la Sexta y su área de influencia, para fortalecer las actividades económicas locales y la cultura ciudadana vinculadas a proyectos estratégicos implementados en el municipio de Guatemala."/>
  </r>
  <r>
    <s v="SIGEACI117"/>
    <s v=""/>
    <s v="Desarrollo de Capacidades en Estadistica"/>
    <x v="3"/>
    <s v="Instituto Nacional de Estadística"/>
    <x v="2"/>
    <s v="ASDI"/>
    <d v="2017-08-11T00:00:00"/>
    <x v="14"/>
    <n v="7.8026099999999996"/>
    <d v="2018-01-04T00:00:00"/>
    <d v="2020-06-30T00:00:00"/>
    <n v="25757451"/>
    <n v="0"/>
    <n v="-4193868"/>
    <n v="0"/>
    <n v="21563583"/>
    <n v="2763637.1675631618"/>
    <n v="0"/>
    <n v="21563582.940000001"/>
    <n v="2763637.1598734274"/>
    <n v="4193868.0599999987"/>
    <n v="7.6897344551980495E-3"/>
    <n v="0"/>
    <n v="100"/>
    <n v="99.99"/>
    <s v="Cooperación Financiera No Reembolsable - Cooperación Técnica No Reembolsable"/>
    <s v="Ejecutado por un Tercero"/>
    <s v="Otras Actividades de Servicios Sociales"/>
    <s v="GUATEMALA"/>
    <s v="GUATEMALA"/>
    <x v="1"/>
    <n v="12"/>
    <s v="16. Paz, justicia e instituciones sólidas"/>
    <x v="0"/>
    <m/>
    <m/>
    <m/>
    <m/>
    <s v="Incrementar el acceso de os usuarios a Estadísticas coordinadas e integradas."/>
    <s v="Incrementar el acceso a Estadísticas de alta credibilidad, oportunas confiables, eficaces y transparentes."/>
    <s v="Incrementar el acceso a nivel nacional y local de la información Estadística relevante y pertinente"/>
    <m/>
  </r>
  <r>
    <s v="SIGEACI118"/>
    <s v=""/>
    <s v="Ampliando el acceso de las mujeres, la niñez y pueblos indígenas a la justicia"/>
    <x v="1"/>
    <s v="Organismo Judicial"/>
    <x v="13"/>
    <s v="Fondo para la Consolidación de la Paz -PBF-"/>
    <d v="2017-07-13T00:00:00"/>
    <x v="14"/>
    <n v="7.8026099999999996"/>
    <d v="2017-07-13T00:00:00"/>
    <d v="2019-01-12T00:00:00"/>
    <n v="2351977.94"/>
    <n v="0"/>
    <n v="0"/>
    <n v="0"/>
    <n v="2351977.94"/>
    <n v="301434.76862229436"/>
    <n v="0"/>
    <n v="2351926.9900000002"/>
    <n v="301428.23875600606"/>
    <n v="50.949999999720603"/>
    <n v="6.5298662882996723"/>
    <n v="0"/>
    <n v="99.66"/>
    <n v="99.99"/>
    <s v="Cooperación Financiera No Reembolsable - Cooperación Técnica No Reembolsable"/>
    <s v="Ejecutado por la Fuente Cooperante"/>
    <s v="Judicial"/>
    <s v="GUATEMALA"/>
    <s v="GUATEMALA"/>
    <x v="1"/>
    <n v="12"/>
    <m/>
    <x v="0"/>
    <m/>
    <m/>
    <m/>
    <m/>
    <s v="Ampliado el acceso de las mujeres, niñas y pueblos indígenas a la justicia a través de la incorporación de una perspectiva de derechos humanos, igualdad de género y derechos de los pueblos indígenas en la administración de justicia y la mejora de los mecanismos de coordinación interinstitucionales para la investigación de los delitos de femicidio, violencia contra las mujeres y contra la niñez."/>
    <s v="Producto 1.1 Los órganos jurisdiccionales especializados en femicidio y otras formas de violencia contra la mujer incorporan los estándares internacionales en materia de derechos humanos de las mujeres y la perspectiva de igualdad étnica, etaria y de género en la administración de justicia."/>
    <s v="Producto 1.2 Los jueces y juezas incrementan sus capacidades de incorporar el enfoque de derechos humanos e igualdad de género, priorizando el acceso lingüístico, geográfico, de atención, pertinencia cultural y el respeto a las decisiones de las autoridades indígenas en la administración de justicia"/>
    <s v="Producto 1.3 Los juzgados de alto riesgo incorporan una perspectiva de derechos humanos con especial atención a los derechos de las mujeres y de igualdad de género y etnia"/>
  </r>
  <r>
    <s v="SIGEACI119"/>
    <s v="SSCI_356"/>
    <s v="Fortalecimiento de los mecanismos de protección de las mujeres sobrevivientes de violencia, FASE III, AECID"/>
    <x v="2"/>
    <s v="Secretaría Ejecutiva del Sector Justicia"/>
    <x v="7"/>
    <s v="AECID"/>
    <d v="2017-07-27T00:00:00"/>
    <x v="14"/>
    <n v="7.8026099999999996"/>
    <d v="2018-04-09T00:00:00"/>
    <d v="2020-04-08T00:00:00"/>
    <n v="2261537.9700000002"/>
    <n v="0"/>
    <n v="0"/>
    <n v="0"/>
    <n v="2261537.9700000002"/>
    <n v="289843.77919696108"/>
    <n v="0"/>
    <n v="2261537.9700000002"/>
    <n v="289843.77919696108"/>
    <n v="0"/>
    <n v="0"/>
    <n v="0"/>
    <n v="100"/>
    <n v="99.99"/>
    <s v="Cooperación Financiera No Reembolsable"/>
    <s v="Ejecutado por el Beneficiario"/>
    <s v="Judicial"/>
    <s v=""/>
    <s v=""/>
    <x v="1"/>
    <n v="12"/>
    <s v="16. Paz, justicia e instituciones sólidas"/>
    <x v="0"/>
    <m/>
    <m/>
    <m/>
    <m/>
    <s v="Que las mujeres víctimas de violencia de género estén eficazmente protegidas por las instituciones, mediante la reducción de la impunidad y la mejora de atención a la víctima"/>
    <s v="Incrementar el número de denuncias en casos de violencia de género en Sololá y mejora la calidad de atención a las mujeres víctimas de violencia de género con las instituciones del sector justicia en el Departamento de Sololá."/>
    <s v="Mejora de la persecución y acción penal en delitos de femicidio, violencia contra la mujer, delitos sexuales y trata de personas."/>
    <m/>
  </r>
  <r>
    <s v="SIGEACI120"/>
    <s v="SSCI_358"/>
    <s v="Asistencia Técnica para la Implementación Territorial de la Política Nacional de Desarrollo Rural Integral PNDRI "/>
    <x v="6"/>
    <s v="Secretaría de Coordinación Ejecutiva de la Presidencia (SCEP)"/>
    <x v="18"/>
    <s v="FAO Guatemala"/>
    <d v="2018-01-08T00:00:00"/>
    <x v="13"/>
    <n v="7.8026099999999996"/>
    <d v="2017-11-30T00:00:00"/>
    <d v="2019-04-30T00:00:00"/>
    <n v="100000"/>
    <n v="0"/>
    <n v="0"/>
    <n v="0"/>
    <n v="100000"/>
    <n v="12816.224314684447"/>
    <n v="0"/>
    <n v="0"/>
    <n v="0"/>
    <n v="100000"/>
    <n v="12816.224314684447"/>
    <n v="0"/>
    <n v="0"/>
    <n v="0"/>
    <s v="Cooperación Financiera No Reembolsable - Ayuda Humanitaria"/>
    <s v="Ejecutado por la Fuente Cooperante"/>
    <s v="Desarrollo Urbano y Rural"/>
    <s v="SAN MARCOS"/>
    <s v="TEJUTLA"/>
    <x v="1"/>
    <n v="12"/>
    <s v="11. Ciudades y comunidades sostenibles"/>
    <x v="0"/>
    <m/>
    <m/>
    <m/>
    <m/>
    <s v="Generar y_o fortalecer competencias para la gestión de agendas de desarrollo rural integral y para la alineación de los planes de inversión municipal con el DRI"/>
    <s v="1.  Desarrollar y fortalecer las capacidades de gestión de la Comisión DRI del CODEDE del departamento de San Marcos y del departamento de Chiquimula, para poner en marcha el plan de implementación territorial de la PNDRI"/>
    <s v=".2. Alinear los planes de Inversión presentados en el marco del Sistema de Consejos de Desarrollo de acuerdo a las prioridades del Plan de Implementación Territorial de la PNDRI."/>
    <s v="3.  Desarrollar las capacidades institucionales de la SCEP, UTI y MAGA, para gestionar y dar seguimiento al plan de implementación de la PNDRI."/>
  </r>
  <r>
    <s v="SIGEACI121"/>
    <s v="SSCI_341"/>
    <s v="Fortalecimiento de la Organización Escolar y Municipal para el cumplimiento del Derecho Humano a la Alimentación de los escolares"/>
    <x v="3"/>
    <s v="Ministerio de Educación"/>
    <x v="18"/>
    <s v="FAO Guatemala"/>
    <d v="2017-12-01T00:00:00"/>
    <x v="14"/>
    <n v="7.8026099999999996"/>
    <d v="2017-12-01T00:00:00"/>
    <d v="2018-11-30T00:00:00"/>
    <n v="1350000"/>
    <n v="0"/>
    <n v="0"/>
    <n v="0"/>
    <n v="1350000"/>
    <n v="173019.02824824001"/>
    <n v="0"/>
    <n v="180000"/>
    <n v="23069.203766432001"/>
    <n v="1170000"/>
    <n v="149949.824481808"/>
    <n v="0"/>
    <n v="100"/>
    <n v="13.33"/>
    <s v="Cooperación Técnica No Reembolsable - Ayuda Humanitaria"/>
    <s v="Ejecutado por la Fuente Cooperante"/>
    <s v="Educación"/>
    <s v="CHIQUIMULA"/>
    <s v="CHIQUIMULA"/>
    <x v="7"/>
    <n v="9"/>
    <s v="2. Hambre cero"/>
    <x v="0"/>
    <m/>
    <m/>
    <m/>
    <m/>
    <s v="Reducir la inseguridad alimentaria de los niños y niñas en edad escolar y de sus familias en comunidades vulnerables en dieciséis municipios del departamento de San Marcos y cuatro municipios del departamento de Chiquimula, a través de la implementación del Modelo de Escuelas Saludables Sostenibles."/>
    <s v="incular la educación alimentaria y el Curriculum Nacional Base con la metodología de los Huertos Escolares Pedagógicos en las escuelas que el MINEDUC ha indicado como parte de los beneficiaros del proyecto"/>
    <s v="El fortalecimiento y coordinación con el poder local municipal para el mejoramiento a la infraestructura escolar mínima para la alimentación escolar."/>
    <s v="- Consolidación de la política de alimentación escolar como un mercado público para compra de alimentos a la agricultura familiar, producidos localmente a través de las compras directas. "/>
  </r>
  <r>
    <s v="SIGEACI122"/>
    <s v=""/>
    <s v="Transformando Relaciones para la construcción de la Paz -CPD-"/>
    <x v="6"/>
    <s v="Comisión Presidencial de Diálogo"/>
    <x v="13"/>
    <s v="Fondo para la Consolidación de la Paz -PBF-"/>
    <d v="2017-12-01T00:00:00"/>
    <x v="14"/>
    <n v="7.8026099999999996"/>
    <s v=""/>
    <s v=""/>
    <n v="0"/>
    <n v="0"/>
    <n v="0"/>
    <n v="0"/>
    <n v="0"/>
    <n v="0"/>
    <n v="0"/>
    <n v="0"/>
    <n v="0"/>
    <n v="0"/>
    <n v="0"/>
    <n v="0"/>
    <n v="0"/>
    <n v="0"/>
    <s v="Cooperación Financiera No Reembolsable"/>
    <s v="Ejecutado por la Fuente Cooperante"/>
    <s v="Auditoría y Control"/>
    <s v="GUATEMALA"/>
    <s v="GUATEMALA"/>
    <x v="1"/>
    <n v="12"/>
    <m/>
    <x v="0"/>
    <m/>
    <m/>
    <m/>
    <m/>
    <s v="Arraigar en enfoque transformativo en el abordaje de la conflictividad social en el estado y actores claves y generar un entorno mas seguro y favorable para que las y los defensores de derechos humanos puedan desempeñar su actividad de defensa de los derechos humanos en el territorio nacional"/>
    <s v="Avanzar en la institucionalización  del dialogo democrático y la consulta previa a pueblos  indígenas."/>
    <s v="Abordar de manera dialógica y estratégica las causas estructurales y emergentes de la conflictividad social"/>
    <m/>
  </r>
  <r>
    <s v="SIGEACI123"/>
    <s v=""/>
    <s v="Transformando Relaciones Para la construcción de la paz -COPREDEH-"/>
    <x v="4"/>
    <s v="Comisión Presidencial Coordinadora de la Política Del Ejecutivo en Materia de Derechos Humanos (Copredeh)"/>
    <x v="20"/>
    <s v="Fondo para la Consolidación de la Paz -PBF-"/>
    <d v="2017-05-05T00:00:00"/>
    <x v="14"/>
    <n v="7.8026099999999996"/>
    <d v="2017-05-05T00:00:00"/>
    <d v="2020-11-30T00:00:00"/>
    <n v="1588542.34"/>
    <n v="0"/>
    <n v="2864217.79"/>
    <n v="0"/>
    <n v="4452760.13"/>
    <n v="570675.72645563469"/>
    <n v="0"/>
    <n v="3907013.74"/>
    <n v="500731.64492394216"/>
    <n v="-2318471.4000000004"/>
    <n v="69944.081531692529"/>
    <n v="0"/>
    <n v="73.73"/>
    <n v="87.74"/>
    <s v="Cooperación Financiera No Reembolsable - Cooperación Técnica No Reembolsable - Cooperación en Especie No Reembolsable"/>
    <s v="Directa"/>
    <s v="Otras Actividades de Servicios Sociales"/>
    <s v="GUATEMALA"/>
    <s v="GUATEMALA"/>
    <x v="1"/>
    <n v="12"/>
    <m/>
    <x v="0"/>
    <m/>
    <m/>
    <m/>
    <m/>
    <s v="Arraigar un enfoque transformativo en el abordaje de la conflictividad social en el Estado y actores clave para que a través del diálogo democrático y la consulta se privilegie la construcción pacífica y justa de consensos en la búsqueda de respuestas efectivas a las demandas sociales, así como en la identificación de políticas y reformas necesarias para abordar las causas estructurales y emergentes de la conflictividad social."/>
    <s v="Avanzar en la institucionalización del diálogo democrático y la consulta previa a pueblos indígenas."/>
    <s v="Abordar de manera dialógica las causas estructurales y emergentes de la conflictividad social."/>
    <m/>
  </r>
  <r>
    <s v="SIGEACI124"/>
    <s v="SSCI_368"/>
    <s v="Carta de Donación entre la Embajada de la República de Corea acreditada en Guatemala y el Organismo Judicial de la República de Guatemala"/>
    <x v="1"/>
    <s v="Organismo Judicial"/>
    <x v="19"/>
    <s v="Embajada de la República de Corea en Guatemala"/>
    <d v="2018-01-26T00:00:00"/>
    <x v="13"/>
    <n v="7.8026099999999996"/>
    <d v="2018-01-31T00:00:00"/>
    <d v="2018-12-31T00:00:00"/>
    <n v="312165"/>
    <n v="0"/>
    <n v="0"/>
    <n v="0"/>
    <n v="312165"/>
    <n v="40007.766631934697"/>
    <n v="0"/>
    <n v="312164.99"/>
    <n v="40007.765350312271"/>
    <n v="1.0000000009313226E-2"/>
    <n v="1.2816224261769094E-3"/>
    <n v="0"/>
    <n v="100"/>
    <n v="99.99"/>
    <s v="Cooperación Técnica No Reembolsable - Ayuda Humanitaria"/>
    <s v="Ejecutado por la Fuente Cooperante"/>
    <s v="Judicial"/>
    <s v="GUATEMALA"/>
    <s v="GUATEMALA"/>
    <x v="1"/>
    <n v="12"/>
    <m/>
    <x v="0"/>
    <m/>
    <m/>
    <m/>
    <m/>
    <s v="Aceptar la donación en especie que ofrece el Gobierno de Corea del Sur, para el fortalecimiento del Organismo Judicial de Guatemala."/>
    <s v="Contribuir en la dotación de mejores y adecuadas herramientas de trabajo para el personal y funcionarios de la Corte Suprema de Justicia en el desempeño de sus funciones dentro y fuera de la sede del Organismo Judicial, que consiste en: 1)quince computadoras portátiles HP Elite x2 1012 G1; 2) quince licencias de Office Home _ Business 2016; 3) quince licencias de NOD 32 Antivirus; y 4)siete multifuncionales Epson L380."/>
    <m/>
    <m/>
  </r>
  <r>
    <s v="SIGEACI125"/>
    <s v=""/>
    <s v="Programa de Desarrollo Rural y Adaptación al Cambio Climático – ADÁPTATE II"/>
    <x v="1"/>
    <s v="Ministerio de Ambiente y Recursos Naturales"/>
    <x v="5"/>
    <s v="GIZ"/>
    <d v="2016-09-27T00:00:00"/>
    <x v="11"/>
    <n v="7.8026099999999996"/>
    <d v="2016-08-08T00:00:00"/>
    <d v="2018-12-31T00:00:00"/>
    <n v="55250000"/>
    <n v="0"/>
    <n v="0"/>
    <n v="0"/>
    <n v="55250000"/>
    <n v="7080963.9338631565"/>
    <n v="0"/>
    <n v="54136945.299999997"/>
    <n v="6938312.3467660183"/>
    <n v="1113054.700000003"/>
    <n v="142651.58709713817"/>
    <n v="0"/>
    <n v="99.28"/>
    <n v="97.98"/>
    <s v="Cooperación Técnica No Reembolsable"/>
    <s v="Directa"/>
    <s v="Medio Ambiente"/>
    <s v="SOLOLA"/>
    <s v="SOLOLA"/>
    <x v="6"/>
    <n v="10"/>
    <m/>
    <x v="0"/>
    <m/>
    <m/>
    <m/>
    <m/>
    <s v="COMPLETAR INFORMACION EN SIGEACI"/>
    <m/>
    <m/>
    <m/>
  </r>
  <r>
    <s v="SIGEACI126"/>
    <s v="SSCI_361"/>
    <s v="TF0A6830 Generación de Capacidades Estadísticas del MinisGeneración de Capacidades Estadísticas del Ministerio de Educación en Guatemala"/>
    <x v="5"/>
    <s v="Ministerio de Educación"/>
    <x v="8"/>
    <s v="BM"/>
    <d v="2018-07-13T00:00:00"/>
    <x v="13"/>
    <n v="7.8026099999999996"/>
    <d v="2018-09-26T00:00:00"/>
    <d v="2020-09-30T00:00:00"/>
    <n v="2618710.5"/>
    <n v="0"/>
    <n v="0"/>
    <n v="0"/>
    <n v="2618710.5"/>
    <n v="335619.81183219462"/>
    <n v="0"/>
    <n v="2589161.0099999998"/>
    <n v="331832.68290994933"/>
    <n v="29549.490000000224"/>
    <n v="3787.1289222452906"/>
    <n v="0"/>
    <n v="99.14"/>
    <n v="98.87"/>
    <s v="Cooperación Financiera No Reembolsable"/>
    <s v="Directa"/>
    <s v="Educación"/>
    <s v="GUATEMALA"/>
    <s v="GUATEMALA"/>
    <x v="1"/>
    <n v="12"/>
    <s v="16. Paz, justicia e instituciones sólidas"/>
    <x v="0"/>
    <m/>
    <m/>
    <m/>
    <m/>
    <s v="El objetivo del proyecto es fortalecer la capacidad del Ministerio de Educación para recopilar, gestionar, analizar y utilizar información estadística de alta calidad para diseñar, implementar y evaluar intervenciones basadas en la evidencia para abordar los principales desafíos del sector."/>
    <s v="¿ Mejorar el Sistema de Registros Educativos (SIRE)¿ Potenciar la utilidad del SIRE para predecir a los estudiantes en riesgo de abandono escolar¿ Desarrollar un manual de buenas prácticas en la gestión de la información estadística para contar con directrices claras sobre el tema"/>
    <m/>
    <m/>
  </r>
  <r>
    <s v="SIGEACI127"/>
    <s v="SSCI_360"/>
    <s v="Donación de 35 computadoras portátiles que contribuirán al fortalecimiento institucional para optimizar las intervenciones del Ministerio de Desarrollo Social en el marco de la reducción de la pobreza general y extrema en Guatemala "/>
    <x v="1"/>
    <s v="Ministerio de Desarrollo Social"/>
    <x v="4"/>
    <s v="Embajada de la República de China (Taiwán) en Guatemala"/>
    <d v="2018-01-24T00:00:00"/>
    <x v="13"/>
    <n v="7.8026099999999996"/>
    <d v="2018-01-24T00:00:00"/>
    <d v="2018-05-02T00:00:00"/>
    <n v="134461.25"/>
    <n v="0"/>
    <n v="0.05"/>
    <n v="0"/>
    <n v="134461.29999999999"/>
    <n v="17232.861824440795"/>
    <n v="0"/>
    <n v="134461.29"/>
    <n v="17232.860542818366"/>
    <n v="-4.0000000008149073E-2"/>
    <n v="1.2816224298148882E-3"/>
    <n v="0"/>
    <n v="100"/>
    <n v="99.99"/>
    <s v="Cooperación en Especie No Reembolsable - Ayuda Humanitaria"/>
    <s v="Directa"/>
    <s v="Desarrollo Urbano y Rural"/>
    <s v="GUATEMALA"/>
    <s v="GUATEMALA"/>
    <x v="1"/>
    <n v="12"/>
    <m/>
    <x v="0"/>
    <m/>
    <m/>
    <m/>
    <m/>
    <s v="Actualizar la información general de los usuarios censados del Programa de Transferencias Monetarias Condicionadas y sistematizarla en un Registro de Usuarios institucional."/>
    <s v="Verificar y sistematizar la información de las condiciones de vida de las y los usuarios del programa de Transferencias Monetarias Condicionadas."/>
    <s v="Actualizar los datos contenidos en el Registro de Usuarios Institucional con los datos censados, que permita mejorar la gestión institucional."/>
    <m/>
  </r>
  <r>
    <s v="SIGEACI128"/>
    <s v="SSCI_362"/>
    <s v="Creación de la Unidad de Mecanismos de Seguimiento a las Recomendaciones y Sentencias del Estado de Guatemala, por los Órganos del Sistema Interamericano y Sistema Universal "/>
    <x v="1"/>
    <s v="Comisión Presidencial Coordinadora de la Política Del Ejecutivo en Materia de Derechos Humanos (Copredeh)"/>
    <x v="5"/>
    <m/>
    <d v="2017-07-10T00:00:00"/>
    <x v="14"/>
    <n v="7.8026099999999996"/>
    <d v="2017-07-10T00:00:00"/>
    <d v="2019-06-30T00:00:00"/>
    <n v="625890"/>
    <n v="0"/>
    <n v="0"/>
    <n v="0"/>
    <n v="625890"/>
    <n v="80215.466363178479"/>
    <n v="0"/>
    <n v="625544.76"/>
    <n v="80171.219630354462"/>
    <n v="345.23999999999069"/>
    <n v="44.246732824016362"/>
    <n v="0"/>
    <n v="100"/>
    <n v="99.94"/>
    <s v="Cooperación Financiera No Reembolsable - Cooperación Técnica No Reembolsable - Cooperación en Especie No Reembolsable"/>
    <s v="Ejecutado por la Fuente Cooperante"/>
    <s v="Otras Actividades de Servicios Sociales"/>
    <s v="GUATEMALA"/>
    <s v="GUATEMALA"/>
    <x v="1"/>
    <n v="12"/>
    <m/>
    <x v="0"/>
    <m/>
    <m/>
    <m/>
    <m/>
    <s v="Creación de instrumento para el seguimiento a las recomendaciones hechas al Estado de Guatemala en materia de derechos humanos derivados del sistema interamericano y sistema universal de derechos humanos"/>
    <m/>
    <m/>
    <m/>
  </r>
  <r>
    <s v="SIGEACI129"/>
    <s v="SSCI_367"/>
    <s v="Prevención de la Violencia y el Delito contra Mujeres  Niñez y Adolescencia"/>
    <x v="4"/>
    <s v="Secretaría Ejecutiva del Sector Justicia"/>
    <x v="7"/>
    <s v="AECID"/>
    <d v="2018-03-14T00:00:00"/>
    <x v="13"/>
    <n v="7.8026099999999996"/>
    <d v="2018-05-07T00:00:00"/>
    <d v="2022-11-21T00:00:00"/>
    <n v="87347917.299999997"/>
    <n v="0"/>
    <n v="-17604594.170000002"/>
    <n v="0"/>
    <n v="69743323.129999995"/>
    <n v="8938460.7368560005"/>
    <n v="0"/>
    <n v="36540739.689999998"/>
    <n v="4683143.1649153298"/>
    <n v="50807177.609999999"/>
    <n v="4255317.5719406707"/>
    <n v="0"/>
    <n v="52.06"/>
    <n v="52.39"/>
    <s v="Cooperación Financiera No Reembolsable"/>
    <s v="Ejecutado por el Beneficiario"/>
    <s v="Judicial"/>
    <s v="RETALHULEU"/>
    <s v="RETALHULEU"/>
    <x v="1"/>
    <n v="12"/>
    <s v="16. Paz, justicia e instituciones sólidas"/>
    <x v="0"/>
    <m/>
    <m/>
    <m/>
    <m/>
    <s v="Fortalecer a las instituciones del Sector Seguridad y Justicia en sus esfuerzos por reducir la violencia y la impunidad de los delitos contra la mujer, la niñez y la adolescencia en el área de intervención, garantizando el respeto de los Derechos Humanos y promoviendo una cultura de paz."/>
    <s v="Incrementar la institucionalización y la participación ciudadana en los mecanismos de prevención de la violencia y apoyo a víctimas en delitos contra las mujeres, niñas, niños y adolescentes."/>
    <s v="Reducir la impunidad por delitos violentos contra las mujeres, niñas, niños y adolescentes."/>
    <m/>
  </r>
  <r>
    <s v="SIGEACI130"/>
    <s v=""/>
    <s v="PBF/IRF-189: Promoviendo la integralidad de la justicia de transición en Guatemala "/>
    <x v="4"/>
    <s v="Ministerio Público"/>
    <x v="20"/>
    <s v="Fondo para la Consolidación de la Paz -PBF-"/>
    <d v="2017-10-17T00:00:00"/>
    <x v="14"/>
    <n v="7.8026099999999996"/>
    <d v="2017-10-17T00:00:00"/>
    <d v="2021-06-30T00:00:00"/>
    <n v="367039"/>
    <n v="0"/>
    <n v="1302977.55"/>
    <n v="0"/>
    <n v="1670016.55"/>
    <n v="214033.06714035434"/>
    <n v="0"/>
    <n v="891053.34"/>
    <n v="114199.39481788786"/>
    <n v="-524014.33999999997"/>
    <n v="99833.672322466475"/>
    <n v="0"/>
    <n v="96.01"/>
    <n v="53.35"/>
    <s v="Cooperación Técnica No Reembolsable - Ayuda Humanitaria"/>
    <s v="Ejecutado por la Fuente Cooperante"/>
    <s v="Auditoría y Control"/>
    <s v="GUATEMALA"/>
    <s v="GUATEMALA"/>
    <x v="1"/>
    <n v="12"/>
    <s v="16. Paz, justicia e instituciones sólidas"/>
    <x v="0"/>
    <m/>
    <m/>
    <m/>
    <m/>
    <s v="Mejorar la efectividad de la Fiscalía de Derechos Humanos, implementando el modelo de persecución penal estratégica; en estrecha coordinación con las organizaciones de la sociedad civil, se contribuirá a aumentar el acceso de las víctimas a la justicia y el avance de los casos y a establecer una verdad judicial en las eventuales sentencias"/>
    <s v="Las víctimas del EAI mejoran su acceso a la justicia mediante el fortalecimiento de las capacidades del Ministerio Público en la investigación de casos del EAI en articulación con la sociedad civil."/>
    <m/>
    <m/>
  </r>
  <r>
    <s v="SIGEACI131"/>
    <s v="SSCI_382"/>
    <s v="Donativo en especie de la Embajada de la República de China Taiwán   para el fortalecimiento del Hospital Nacional de Amatitlán  con medicamentos e insumos afines "/>
    <x v="1"/>
    <s v="Ministerio de Salud Pública y Asistencia Social"/>
    <x v="4"/>
    <s v="Embajada de la República de China (Taiwán) en Guatemala"/>
    <d v="2018-08-23T00:00:00"/>
    <x v="13"/>
    <n v="7.8026099999999996"/>
    <d v="2018-11-14T00:00:00"/>
    <d v="2018-12-18T00:00:00"/>
    <n v="4000000"/>
    <n v="0"/>
    <n v="0"/>
    <n v="0"/>
    <n v="4000000"/>
    <n v="512648.97258737782"/>
    <n v="0"/>
    <n v="3992440.15"/>
    <n v="511680.08525352413"/>
    <n v="7559.8500000000931"/>
    <n v="968.88733385369414"/>
    <n v="0"/>
    <n v="100"/>
    <n v="99.81"/>
    <s v="Cooperación en Especie No Reembolsable - Ayuda Humanitaria"/>
    <s v="Ejecutado por la Fuente Cooperante"/>
    <s v="Salud y Asistencia Social"/>
    <s v="GUATEMALA"/>
    <s v="AMATITLAN"/>
    <x v="3"/>
    <n v="3"/>
    <s v="3. Salud y bienestar"/>
    <x v="0"/>
    <m/>
    <m/>
    <m/>
    <m/>
    <s v="Incrementar el porcentaje de absstecimiento de insumos médicos quirúrgicos, medicamentos, reactivos de laboratorio, reactivos de banco de sangre"/>
    <s v="Garantizar la prestación de los servicios del Hospital Nacional de Amatitlán"/>
    <m/>
    <m/>
  </r>
  <r>
    <s v="SIGEACI132"/>
    <s v="SSCI_382"/>
    <s v="PBF/IRF-171: Consolidación y descentralización  de la persecución penal estratégica en el Ministerio Público."/>
    <x v="3"/>
    <s v="Ministerio Público"/>
    <x v="20"/>
    <s v="No hay información en SIGEACI"/>
    <d v="2017-03-20T00:00:00"/>
    <x v="14"/>
    <n v="7.8026099999999996"/>
    <d v="2017-05-26T00:00:00"/>
    <d v="2020-05-31T00:00:00"/>
    <n v="24404709.120000001"/>
    <n v="0"/>
    <n v="0"/>
    <n v="0"/>
    <n v="24404709.120000001"/>
    <n v="3127762.2641654527"/>
    <n v="0"/>
    <n v="24404709.100000001"/>
    <n v="3127762.261602208"/>
    <n v="1.9999999552965164E-2"/>
    <n v="2.5632446631789207E-3"/>
    <n v="0"/>
    <n v="100"/>
    <n v="99.99"/>
    <s v="Cooperación Técnica No Reembolsable - Ayuda Humanitaria"/>
    <s v="Ejecutado por la Fuente Cooperante"/>
    <s v="Judicial"/>
    <s v="GUATEMALA"/>
    <s v="GUATEMALA"/>
    <x v="1"/>
    <n v="12"/>
    <s v="16. Paz, justicia e instituciones sólidas"/>
    <x v="0"/>
    <m/>
    <m/>
    <m/>
    <m/>
    <s v="Contribuir al desarrollo e implementación de métodos y herramientas institucionales en el Ministerio Público para la persecución penal estratégica, en aras de contribuir la lucha contra la impunidad."/>
    <s v="Especializado y descentralizado el modelo de atención integral a víctimas en el Ministerio Público acorde a los estándares internacionales de derechos humanos en ocho fiscalías."/>
    <s v="Especializada y descentralizada la persecución penal estratégica en el Ministerio Público en ocho fiscalías priorizadas, a través de la investigación y el análisis de fenómenos criminales, incorporando la perspectiva de genero, el enfoque de derechos y la auditoria social."/>
    <m/>
  </r>
  <r>
    <s v="SIGEACI133"/>
    <s v=""/>
    <s v="MUNI GUATE"/>
    <x v="6"/>
    <s v="Municipalidad de Guatemala"/>
    <x v="6"/>
    <s v="No hay información en SIGEACI"/>
    <d v="2017-03-20T00:00:00"/>
    <x v="14"/>
    <n v="7.8026099999999996"/>
    <d v="2018-02-02T00:00:00"/>
    <s v=""/>
    <n v="35000"/>
    <n v="0"/>
    <n v="0"/>
    <n v="0"/>
    <n v="35000"/>
    <n v="4485.6785101395562"/>
    <n v="0"/>
    <n v="0"/>
    <n v="0"/>
    <n v="35000"/>
    <n v="4485.6785101395562"/>
    <n v="0"/>
    <n v="0"/>
    <n v="0"/>
    <s v="Cooperación Financiera No Reembolsable"/>
    <s v="Directa"/>
    <s v="Desarrollo Urbano y Rural"/>
    <s v="GUATEMALA"/>
    <s v="GUATEMALA"/>
    <x v="10"/>
    <n v="16"/>
    <m/>
    <x v="0"/>
    <m/>
    <m/>
    <m/>
    <m/>
    <s v="Reducir la prevalencia, incidencia, mortalidad y el sufrimiento humano por tuberculosis en el país, fortaleciendo la atención integral e integrada de servicios de promoción, prevención, curación, con enfoque centrado en la persona, la familia y la comunidad"/>
    <s v="Fortalecer la detección, diagnóstico y tratamiento precoz de la TB sensible, sobre todo en grupos de alto riesgo. "/>
    <s v="Fortalecer la detección, diagnóstico y tratamiento precoz de la TB-FR, sobre todo en grupos de alto riesgo."/>
    <s v="Disminuir la carga de tuberculosis entre personas que viven con VIH y de VIH en afectados con tuberculosis."/>
  </r>
  <r>
    <s v="SIGEACI134"/>
    <s v="SSCI_385"/>
    <s v="Donación de 1000 Tm de arroz"/>
    <x v="1"/>
    <s v="Secretaría de Obras Sociales de la Esposa del Presidente (SOSEP)"/>
    <x v="4"/>
    <s v="Embajada de la República de China (Taiwán) en Guatemala"/>
    <d v="2018-08-13T00:00:00"/>
    <x v="13"/>
    <n v="7.8026099999999996"/>
    <d v="2018-08-13T00:00:00"/>
    <d v="2019-01-31T00:00:00"/>
    <n v="8954790.1600000001"/>
    <n v="0"/>
    <n v="0"/>
    <n v="0"/>
    <n v="8954790.1600000001"/>
    <n v="1147665.9938148903"/>
    <n v="0"/>
    <n v="8954790.1500000004"/>
    <n v="1147665.9925332677"/>
    <n v="9.9999997764825821E-3"/>
    <n v="1.281622564420104E-3"/>
    <n v="0"/>
    <n v="100"/>
    <n v="99.99"/>
    <s v="Cooperación en Especie No Reembolsable - Ayuda Humanitaria"/>
    <s v="Ejecutado por el Beneficiario"/>
    <s v="Otras Actividades de Servicios Sociales"/>
    <s v="GUATEMALA"/>
    <s v="GUATEMALA"/>
    <x v="7"/>
    <n v="9"/>
    <s v="2. Hambre cero"/>
    <x v="0"/>
    <m/>
    <m/>
    <m/>
    <m/>
    <s v="Contribuir a la disponibilidad y el acceso a los alimentos básicos en hogares en pobreza y extrema pobreza de comunidades prioritarias de Guatemala, principalmente en hogares que tienen niños con desnutrición aguda a través de la dotación 1000 Tm de arroz, para la dieta alimentaria de la población objetivo"/>
    <s v="Reducir los indices de desnutrición crónica y la inseguridad alimentaria en general en las familias que han sido priorizadas por SESAN de conformidad con las evaluaciones del estado nutricional, para la asistencia alimentaria y/o directamente comunidades priorizadas por el Viceministerio de Seguridad Alimentaria y Nutricional, VISAN, MAGA."/>
    <s v="Reducir los índices de inseguridad alimentaria en general en las familias que se encuentran en inseguridad alimentaria y nutricional a través de los programas sociales de la SOSEP."/>
    <m/>
  </r>
  <r>
    <s v="SIGEACI135"/>
    <s v="SSCI_369"/>
    <s v="Equipo para fortalecer los productos audiovisuales de la Dirección de Comunicación Social del Ministerio de Desarrollo Social  con el fin de informar a la población guatemalteca sobre los programas sociales."/>
    <x v="2"/>
    <s v="Ministerio de Desarrollo Social"/>
    <x v="13"/>
    <s v="PNUD en Guatemala"/>
    <d v="2018-03-01T00:00:00"/>
    <x v="13"/>
    <n v="7.8026099999999996"/>
    <d v="2018-03-01T00:00:00"/>
    <d v="2018-03-01T00:00:00"/>
    <n v="62904.61"/>
    <n v="0"/>
    <n v="0"/>
    <n v="0"/>
    <n v="62904.61"/>
    <n v="8061.9959218774238"/>
    <n v="0"/>
    <n v="62904.6"/>
    <n v="8061.9946402549922"/>
    <n v="1.0000000002037268E-2"/>
    <n v="1.2816224316338776E-3"/>
    <n v="0"/>
    <n v="100"/>
    <n v="99.99"/>
    <s v="Cooperación en Especie No Reembolsable - Ayuda Humanitaria"/>
    <s v="Ejecutado por la Fuente Cooperante"/>
    <s v="Desarrollo Urbano y Rural"/>
    <s v="GUATEMALA"/>
    <s v="GUATEMALA"/>
    <x v="1"/>
    <n v="12"/>
    <s v="16. Paz, justicia e instituciones sólidas"/>
    <x v="0"/>
    <m/>
    <m/>
    <m/>
    <m/>
    <s v="Fortalecer los productos audiovisuales de la Dirección de Comunicación Social del Ministerio de Desarrollo Social, con el fin de informar a la población guatemalteca sobre los programas sociales."/>
    <s v="Contar con equipo audiovisual que permita administrar los canales de comunicación interna y externa, velando por la adecuada imagen institucional."/>
    <m/>
    <m/>
  </r>
  <r>
    <s v="SIGEACI136"/>
    <s v="SSCI_397"/>
    <s v="La adaptación de comunidades rurales a la variabilidad y cambio climático para mejorar su resiliencia y sus medios de vida, en Guatemala"/>
    <x v="4"/>
    <s v="Instituto Nacional de Bosques"/>
    <x v="18"/>
    <s v="KOICA"/>
    <d v="2018-10-12T00:00:00"/>
    <x v="13"/>
    <n v="7.8026099999999996"/>
    <d v="2018-10-31T00:00:00"/>
    <d v="2023-12-31T00:00:00"/>
    <n v="53760000"/>
    <n v="0"/>
    <n v="0"/>
    <n v="0"/>
    <n v="53760000"/>
    <n v="6890002.1915743584"/>
    <n v="0"/>
    <n v="29204852.219999999"/>
    <n v="3742959.3712873003"/>
    <n v="24555147.780000001"/>
    <n v="3147042.8202870581"/>
    <n v="0"/>
    <n v="76.709999999999994"/>
    <n v="54.32"/>
    <s v="Cooperación Financiera No Reembolsable - Ayuda Humanitaria"/>
    <s v="Ejecutado por la Fuente Cooperante"/>
    <s v="Medio Ambiente"/>
    <s v="GUATEMALA"/>
    <s v="GUATEMALA"/>
    <x v="6"/>
    <n v="10"/>
    <m/>
    <x v="0"/>
    <m/>
    <m/>
    <m/>
    <m/>
    <s v="El proyecto apunta a aumentar las capacidades de los productores de agro silvicultura en las comunidades rurales para implementar medidas de resiliencia, así como a las instituciones públicas. El proyecto busca aumentar las capacidades de los productores de comunidades rurales de Guatemala para adaptarse a las condiciones de variabilidad y cambio climático, para establecer políticas, medidas y prácticas de resiliencia que mejoren sus medios de vida, basadas en la restauración de tierras degradadas y el desarrollo micro empresarial."/>
    <m/>
    <m/>
    <m/>
  </r>
  <r>
    <s v="SIGEACI137"/>
    <s v="SSCI_400"/>
    <s v="Donación de 270 sillas de ruedas  provenientes del Estado de Israel"/>
    <x v="4"/>
    <s v="Secretaría de Obras Sociales de la Esposa del Presidente (SOSEP)"/>
    <x v="21"/>
    <s v="Embajada del Estado de Israel Acreditada en Guatemala"/>
    <d v="2018-10-15T00:00:00"/>
    <x v="13"/>
    <n v="7.8026099999999996"/>
    <d v="2018-10-15T00:00:00"/>
    <d v="2019-10-01T00:00:00"/>
    <n v="208164.6"/>
    <n v="0"/>
    <n v="0"/>
    <n v="0"/>
    <n v="208164.6"/>
    <n v="26678.842079765618"/>
    <n v="0"/>
    <n v="208164.59"/>
    <n v="26678.840798143185"/>
    <n v="1.0000000009313226E-2"/>
    <n v="1.281622433452867E-3"/>
    <n v="0"/>
    <n v="100"/>
    <n v="99.99"/>
    <s v="Cooperación en Especie No Reembolsable - Ayuda Humanitaria"/>
    <s v="Ejecutado por el Beneficiario"/>
    <s v="Otras Actividades de Servicios Sociales"/>
    <s v="SANTA ROSA"/>
    <s v="SANTA ROSA"/>
    <x v="8"/>
    <n v="2"/>
    <s v="10. Reducción de desigualdades"/>
    <x v="0"/>
    <m/>
    <m/>
    <m/>
    <m/>
    <s v="Crear oportunidades de integración y participación en la Sociedad Guatemalteca, para las personas con discapacidad, mediante la dotación de sillas de ruedas a niños y niñas comprendidos entre 5 y 9 años de edad que viven en situación de pobreza y pobreza extrema."/>
    <s v="Facilitar a los niños y niñas con discapacidad beneficiarios de la Dirección de Servicio Social, su integración y participación en la sociedad guatemalteca, muy especialmente en actividades recreativas y deportivas que contribuyan con el desarrollo propio de su edad."/>
    <m/>
    <m/>
  </r>
  <r>
    <s v="SIGEACI138"/>
    <s v=""/>
    <s v="Proyecto de Reformas Fiscales y Adquisiciones"/>
    <x v="1"/>
    <s v="Ministerio de Finanzas Públicas"/>
    <x v="15"/>
    <s v=" USAID"/>
    <d v="2017-02-02T00:00:00"/>
    <x v="14"/>
    <n v="7.8026099999999996"/>
    <d v="2017-02-02T00:00:00"/>
    <d v="2020-07-30T00:00:00"/>
    <n v="48495785"/>
    <n v="0"/>
    <n v="24733344"/>
    <n v="0"/>
    <n v="73229129"/>
    <n v="9385209.4363296386"/>
    <n v="0"/>
    <n v="72774592.170000002"/>
    <n v="9326954.976603983"/>
    <n v="-24278807.170000002"/>
    <n v="58254.459725655615"/>
    <n v="0"/>
    <n v="98.6"/>
    <n v="99.37"/>
    <s v="Cooperación Técnica No Reembolsable"/>
    <s v="Directa"/>
    <s v="Administración Fiscal"/>
    <s v="GUATEMALA"/>
    <s v="GUATEMALA"/>
    <x v="5"/>
    <n v="14"/>
    <s v="8. Trabajo decente y crecimiento económico"/>
    <x v="0"/>
    <m/>
    <m/>
    <m/>
    <m/>
    <s v="Buscar el aumento de la recaudación tributaria, implementar el intercambio de información entre SAT y MINFIN, reducir la corrupción, mejorar la eficiencia del Gobierno en los procesos de adquisiciones e invertir en salud educación en infraestructura."/>
    <s v="Mejorar la administración de los impuestos, procedimientos tributarios, aplicación de los impuestos y política fiscal para incrementar los ingresos de impuestos recolectados por el Gobierno de Guatemala."/>
    <s v="Reducir la corrupción y mejorar la transparencia."/>
    <s v="Asistir en los procesos de adquisiciones y mejoramiento de sistemas incluyendo Guatecompras y otros sistemas financieros públicos."/>
  </r>
  <r>
    <s v="SIGEACI139"/>
    <s v="SSCI_421"/>
    <s v="Programa Nacional de Escuelas Taller de Guatemala"/>
    <x v="4"/>
    <s v="Ministerio de Trabajo y Previsión Social"/>
    <x v="7"/>
    <s v="AECID"/>
    <d v="2018-12-12T00:00:00"/>
    <x v="13"/>
    <n v="7.8026099999999996"/>
    <d v="2019-01-25T00:00:00"/>
    <d v="2022-01-24T00:00:00"/>
    <n v="1759962.93"/>
    <n v="0"/>
    <n v="0"/>
    <n v="0"/>
    <n v="1759962.93"/>
    <n v="225560.79696409279"/>
    <n v="0"/>
    <n v="1759950.44"/>
    <n v="225559.1962176759"/>
    <n v="12.489999999990687"/>
    <n v="1.6007464168942533"/>
    <n v="0"/>
    <n v="100"/>
    <n v="99.99"/>
    <s v="Cooperación Financiera No Reembolsable"/>
    <s v="Ejecutado por el Beneficiario"/>
    <s v="Trabajo y Previsión Social"/>
    <s v="GUATEMALA"/>
    <s v="GUATEMALA"/>
    <x v="9"/>
    <n v="7"/>
    <s v="8. Trabajo decente y crecimiento económico"/>
    <x v="0"/>
    <m/>
    <m/>
    <m/>
    <m/>
    <s v="Fortalecer el programa de Escuelas Taller contribuyendo a la reducción de la pobreza y la vulnerabilidad de la población joven a través de la formación y capacitación para el empleo como herramienta generadora de desarrollo social, económico y cultural."/>
    <s v="Fortalecer el sistema nacional de escuelas taller del Ministerio de Trabajo y Previsión Social de Guatemala para implementar una red nacional de formación para el empleo."/>
    <m/>
    <m/>
  </r>
  <r>
    <s v="SIGEACI140"/>
    <s v="SSCI_424"/>
    <s v="Carta de Donación en especie entre el Gobierno de los Estados Unidos de América, a través de la Agencia Internacional para asuntos antinarcóticos y aplicación de la ley –INL- y el Organismo Judicial de la República de Guatemala."/>
    <x v="1"/>
    <s v="Organismo Judicial"/>
    <x v="15"/>
    <s v="INL"/>
    <d v="2019-02-11T00:00:00"/>
    <x v="15"/>
    <n v="7.8026099999999996"/>
    <d v="2019-02-11T00:00:00"/>
    <d v="2019-09-30T00:00:00"/>
    <n v="246688.08"/>
    <n v="0"/>
    <n v="0"/>
    <n v="0"/>
    <n v="246688.08"/>
    <n v="31616.097690388215"/>
    <n v="0"/>
    <n v="246688.07"/>
    <n v="31616.096408765789"/>
    <n v="9.9999999802093953E-3"/>
    <n v="1.2816224261769094E-3"/>
    <n v="0"/>
    <n v="100"/>
    <n v="99.99"/>
    <s v="Cooperación en Especie No Reembolsable - Ayuda Humanitaria"/>
    <s v="Ejecutado por la Fuente Cooperante"/>
    <s v="Judicial"/>
    <s v="GUATEMALA"/>
    <s v="GUATEMALA"/>
    <x v="1"/>
    <n v="12"/>
    <m/>
    <x v="0"/>
    <m/>
    <m/>
    <m/>
    <m/>
    <s v="Fortalecimiento institucional del sistema de justicia guatemalteco."/>
    <s v="Equipar la Sala Segunda de la Corte de Apelaciones del Ramo Penal de Mayor Riesgo y Extinción de Dominio."/>
    <m/>
    <m/>
  </r>
  <r>
    <s v="SIGEACI141"/>
    <s v=""/>
    <s v="Fortalecimiento de la Subsecretaría de Cooperación Internacional -SCI- en el ámbito de Responsables de Cooperación Iberoamericana "/>
    <x v="2"/>
    <s v="Secretaría de Planificación y Programación de la Presidencia"/>
    <x v="7"/>
    <s v="AECID"/>
    <d v="2018-05-28T00:00:00"/>
    <x v="13"/>
    <n v="7.8026099999999996"/>
    <d v="2018-10-09T00:00:00"/>
    <d v="2021-01-09T00:00:00"/>
    <n v="885527.01"/>
    <n v="0"/>
    <n v="0"/>
    <n v="0"/>
    <n v="885527.01"/>
    <n v="113491.12796871817"/>
    <n v="0"/>
    <n v="885526.99"/>
    <n v="113491.1254054733"/>
    <n v="2.0000000018626451E-2"/>
    <n v="2.5632448669057339E-3"/>
    <n v="0"/>
    <n v="100"/>
    <n v="99.99"/>
    <s v="Cooperación Financiera No Reembolsable"/>
    <s v="Ejecutado por el Beneficiario"/>
    <s v="Otras Actividades de Administración"/>
    <s v="GUATEMALA"/>
    <s v="GUATEMALA"/>
    <x v="1"/>
    <n v="12"/>
    <m/>
    <x v="0"/>
    <m/>
    <m/>
    <m/>
    <m/>
    <s v="Fortalecer las capacidades institucionales de la Subsecretaria de Cooperación Internacional —SCI"/>
    <s v="Disponer de un espacio de comunicación internacional en la Subsecretaría de Cooperación Internacional -SCI- que permita la interacción de los Responsables de Cooperación y sus equipos en las distintas actividades que se promueve la SEGIB."/>
    <s v="Participar activamente como Secretaría Pro Témpore en el espacio de Cooperación Iberoamericana."/>
    <m/>
  </r>
  <r>
    <s v="SIGEACI142"/>
    <s v="SSCI_443"/>
    <s v="Donación de 20 000 unidades de mochilas escolares  otorgadas por la Embajada de la República de China Taiwán "/>
    <x v="1"/>
    <s v="Secretaría de Obras Sociales de la Esposa del Presidente (SOSEP)"/>
    <x v="4"/>
    <s v="Embajada de la República de China (Taiwán) en Guatemala"/>
    <d v="2019-03-26T00:00:00"/>
    <x v="15"/>
    <n v="7.8026099999999996"/>
    <d v="2019-03-26T00:00:00"/>
    <d v="2019-06-07T00:00:00"/>
    <n v="900000"/>
    <n v="0"/>
    <n v="0"/>
    <n v="0"/>
    <n v="900000"/>
    <n v="115346.01883216001"/>
    <n v="0"/>
    <n v="899999.99"/>
    <n v="115346.01755053758"/>
    <n v="1.0000000009313226E-2"/>
    <n v="1.281622433452867E-3"/>
    <n v="0"/>
    <n v="100"/>
    <n v="99.99"/>
    <s v="Cooperación en Especie No Reembolsable - Ayuda Humanitaria"/>
    <s v="Ejecutado por el Beneficiario"/>
    <s v="Educación"/>
    <s v="EL PROGRESO"/>
    <s v="EL PROGRESO"/>
    <x v="2"/>
    <n v="13"/>
    <s v="10. Reducción de desigualdades"/>
    <x v="0"/>
    <m/>
    <m/>
    <m/>
    <m/>
    <s v="Proveer el desarrollo integral del niño y niña en situacion de pobreza y pobreza extrema, en situacion de vulnerabilidad en toda la República de Guatemala, contribuyendo con el sistema educativo nacional, mediante la entrega de mochilas escolares a niños y niñas cursando el nivel primario."/>
    <s v="Objetivo Especifico 1: Entregar una mochila a cada niño y niña de la poblacion guatemalteca identificada por la Direccion de Servicio Social y/o Sedes Departamentales, con motivo del inicio del ciclo escolar 2019"/>
    <s v="Objetivo Especifico 2: Brindar un accesorio o herramienta de estudio adecuado para que los niños y niñas de la poblacion guatemalteca identificados por la Direccion de Coordinacion Departamental puedan asistir a clases llevando todos sus utiles escolares de forma segura."/>
    <s v="Objetivo Especifico 3: Cooperar con las familias para que los niños y niñas de la poblacion guatemalteca identificadas por la Direccion de Coordinacion Departamental, cuenten con una mochila escolar que contribuya con la preservacion y buen estado de sus utiles escolares, durante todo el ciclo escolar"/>
  </r>
  <r>
    <s v="SIGEACI143"/>
    <s v="SSCI_429"/>
    <s v="Fortalecimiento para Organización y Comercialización de Productores de Agricultura Familiar de Guatemala 2019-2021"/>
    <x v="7"/>
    <s v="Ministerio de Agricultura, Ganadería y Alimentación"/>
    <x v="4"/>
    <s v="Embajada de la República de China (Taiwán) en Guatemala"/>
    <d v="2007-06-20T00:00:00"/>
    <x v="8"/>
    <n v="7.8026099999999996"/>
    <d v="2019-04-12T00:00:00"/>
    <d v="2023-06-30T00:00:00"/>
    <n v="15118064"/>
    <n v="0"/>
    <n v="0"/>
    <n v="0"/>
    <n v="15118064"/>
    <n v="1937564.994277556"/>
    <n v="0"/>
    <n v="0"/>
    <n v="0"/>
    <n v="15118064"/>
    <n v="1937564.994277556"/>
    <n v="0"/>
    <n v="0"/>
    <n v="0"/>
    <s v="Cooperación Financiera No Reembolsable - Ayuda Humanitaria"/>
    <s v="Directa"/>
    <s v="Agropecuario"/>
    <s v="GUATEMALA"/>
    <s v="GUATEMALA"/>
    <x v="6"/>
    <n v="10"/>
    <m/>
    <x v="0"/>
    <m/>
    <m/>
    <m/>
    <m/>
    <s v="crear las capacidades y el desarrollo de 30 Agro negocios de la Agricultura Familiar, mejorando las capacidades organizativas, productivas y comerciales de las organizaciones de productores agropecuarios para mejorar su ingreso a través de la venta de sus productos a mercados nacionales e internacionales en cooperación con el Ministerio de Agricultura, Ganadería y Alimentación de Guatemala (MAGA)"/>
    <m/>
    <m/>
    <m/>
  </r>
  <r>
    <s v="SIGEACI144"/>
    <s v=""/>
    <s v="Desarrollo de un modelo interno de gestión por procesos de la SEGEPLAN para orientar la planificación del desarrollo del País"/>
    <x v="1"/>
    <s v="Secretaría de Planificación y Programación de la Presidencia"/>
    <x v="5"/>
    <s v="FONDO DE REFORMAS ESTRUCTURALES"/>
    <d v="2017-01-19T00:00:00"/>
    <x v="14"/>
    <n v="7.8026099999999996"/>
    <d v="2017-01-19T00:00:00"/>
    <d v="2019-06-30T00:00:00"/>
    <n v="1070500"/>
    <n v="0"/>
    <n v="0"/>
    <n v="0"/>
    <n v="1070500"/>
    <n v="137197.681288697"/>
    <n v="0"/>
    <n v="1031789.91"/>
    <n v="132236.50932188076"/>
    <n v="38710.089999999967"/>
    <n v="4961.1719668162405"/>
    <n v="0"/>
    <n v="100"/>
    <n v="96.38"/>
    <s v="Cooperación Técnica No Reembolsable - Cooperación en Especie No Reembolsable"/>
    <s v="Ejecutado por la Fuente Cooperante"/>
    <s v="Otras Actividades de Administración"/>
    <s v="GUATEMALA"/>
    <s v="GUATEMALA"/>
    <x v="1"/>
    <n v="12"/>
    <m/>
    <x v="0"/>
    <m/>
    <m/>
    <m/>
    <m/>
    <s v="Hacer más eficiente la gestión de los procesos de SEGEPLAN para cumplir con su mandato institucional de orientar la planificación de desarrollo del País."/>
    <s v="Implementación de la Planificación Estratégica de SEGEPLAN 2017-2020."/>
    <s v="Generación y transformación de capacidades para la prestación de servicios de asistencia técnica."/>
    <s v="Automatización de la información y consolidación de los sistemas de información en base en un enfoque de procesos."/>
  </r>
  <r>
    <s v="SIGEACI145"/>
    <s v="SSCI_427"/>
    <s v="Fortalecimiento informático para Salas de Audiencias de Juzgados de Paz para la Implementación de delitos menos graves del Organismo Judicial de Guatemala y de la Corte Suprema de Justicia."/>
    <x v="1"/>
    <s v="Organismo Judicial"/>
    <x v="4"/>
    <s v="Embajada de la República de China (Taiwán) en Guatemala"/>
    <d v="2019-03-11T00:00:00"/>
    <x v="15"/>
    <n v="7.8026099999999996"/>
    <d v="2019-03-11T00:00:00"/>
    <d v="2020-03-11T00:00:00"/>
    <n v="158800"/>
    <n v="0"/>
    <n v="0"/>
    <n v="0"/>
    <n v="158800"/>
    <n v="20352.1642117189"/>
    <n v="0"/>
    <n v="158799.99"/>
    <n v="20352.162930096467"/>
    <n v="1.0000000009313226E-2"/>
    <n v="1.281622433452867E-3"/>
    <n v="0"/>
    <n v="100"/>
    <n v="99.99"/>
    <s v="Cooperación en Especie No Reembolsable - Ayuda Humanitaria"/>
    <s v="Ejecutado por la Fuente Cooperante"/>
    <s v="Judicial"/>
    <s v="GUATEMALA"/>
    <s v="GUATEMALA"/>
    <x v="1"/>
    <n v="12"/>
    <m/>
    <x v="0"/>
    <m/>
    <m/>
    <m/>
    <m/>
    <s v="Aceptar la donación en especie que ofrece el Gobierno de la República de China (Taiwán) para el Proyecto de Fortalecimiento Informático para Salas de Audiencias de Juzgados de Paz para la Implementación de Procedimientos de Delitos Menos Graves del Organismo Judicial y de la Corte Suprema de Justicia."/>
    <s v="Aceptación de la donación en especie de 20 computadoras de la marca taiwanesa ACER, con las cuales se tendrá mejores y adecuadas herramientas de trabajo para el personal de los distintos Órganos Jurisdiccionales."/>
    <m/>
    <m/>
  </r>
  <r>
    <s v="SIGEACI146"/>
    <s v=""/>
    <s v="“Formulación de Política de prevención de linchamientos y fortalecimiento de la CONAPREL” "/>
    <x v="4"/>
    <s v="Organismo Judicial"/>
    <x v="5"/>
    <s v="FONDO DE REFORMAS ESTRUCTURALES"/>
    <d v="2018-10-02T00:00:00"/>
    <x v="13"/>
    <n v="7.8026099999999996"/>
    <d v="2018-09-14T00:00:00"/>
    <d v="2022-03-31T00:00:00"/>
    <n v="1161271.51"/>
    <n v="0"/>
    <n v="0"/>
    <n v="0"/>
    <n v="1161271.51"/>
    <n v="148831.16162412323"/>
    <n v="0"/>
    <n v="496314.48"/>
    <n v="63608.777063059671"/>
    <n v="664957.03"/>
    <n v="85222.384561063547"/>
    <n v="0"/>
    <n v="76.23"/>
    <n v="42.73"/>
    <s v="Cooperación Financiera No Reembolsable"/>
    <s v="Ejecutado por la Fuente Cooperante"/>
    <s v="Judicial"/>
    <s v="GUATEMALA"/>
    <s v="GUATEMALA"/>
    <x v="1"/>
    <n v="12"/>
    <s v="16. Paz, justicia e instituciones sólidas"/>
    <x v="0"/>
    <m/>
    <m/>
    <m/>
    <m/>
    <s v="Fortalecer la capacidad de incidencia de la Comisión Nacional de Apoyo para la prevención de linchamientos -CONAPREL- en la prevención de la violencia colectiva en Guatemala."/>
    <m/>
    <m/>
    <m/>
  </r>
  <r>
    <s v="SIGEACI147"/>
    <s v=""/>
    <s v="“Implementación nuevos modelos de gestión en el juzgado primero pluripersonal de ejecución penal, Ciudad de Guatemala” "/>
    <x v="4"/>
    <s v="Organismo Judicial"/>
    <x v="5"/>
    <s v="FONDO DE REFORMAS ESTRUCTURALES"/>
    <d v="2018-10-02T00:00:00"/>
    <x v="13"/>
    <n v="7.8026099999999996"/>
    <d v="2018-09-14T00:00:00"/>
    <d v="2022-04-30T00:00:00"/>
    <n v="842817.53"/>
    <n v="0"/>
    <n v="0"/>
    <n v="0"/>
    <n v="842817.53"/>
    <n v="108017.38520828288"/>
    <n v="0"/>
    <n v="739246.7"/>
    <n v="94743.515310902381"/>
    <n v="103570.83000000007"/>
    <n v="13273.8698973805"/>
    <n v="0"/>
    <n v="100"/>
    <n v="87.71"/>
    <s v="Cooperación Financiera No Reembolsable"/>
    <s v="Ejecutado por la Fuente Cooperante"/>
    <s v="Judicial"/>
    <s v="GUATEMALA"/>
    <s v="GUATEMALA"/>
    <x v="1"/>
    <n v="12"/>
    <s v="16. Paz, justicia e instituciones sólidas"/>
    <x v="0"/>
    <m/>
    <m/>
    <m/>
    <m/>
    <s v="Reorganizar los aspectos relacionados con la función administrativa y judicial del Juzgado Primero Pluripersonal de Ejecución Penal para reducir la mora judicial."/>
    <m/>
    <m/>
    <m/>
  </r>
  <r>
    <s v="SIGEACI148"/>
    <s v=""/>
    <s v="Programa Nacional de Escuelas Taller"/>
    <x v="5"/>
    <s v="Ministerio de Trabajo y Previsión Social"/>
    <x v="7"/>
    <s v="AECID"/>
    <d v="2016-07-26T00:00:00"/>
    <x v="11"/>
    <n v="7.8026099999999996"/>
    <d v="2017-01-05T00:00:00"/>
    <d v="2020-01-31T00:00:00"/>
    <n v="597775"/>
    <n v="0"/>
    <n v="0"/>
    <n v="0"/>
    <n v="597775"/>
    <n v="76612.184897104948"/>
    <n v="0"/>
    <n v="528155.73"/>
    <n v="67689.623087659129"/>
    <n v="69619.270000000019"/>
    <n v="8922.5618094458187"/>
    <n v="0"/>
    <n v="83.33"/>
    <n v="88.35"/>
    <s v="Cooperación Financiera No Reembolsable"/>
    <s v="Ejecutado por el Beneficiario"/>
    <s v="Trabajo y Previsión Social"/>
    <s v="GUATEMALA"/>
    <s v="GUATEMALA"/>
    <x v="9"/>
    <n v="7"/>
    <s v="8. Trabajo decente y crecimiento económico"/>
    <x v="0"/>
    <m/>
    <m/>
    <m/>
    <m/>
    <s v="Contribuir a la reducción de la probreza y de la vulnerabilida de la población joven a traves de la capacitacion para el empleo como heramienta generadora de Desarrollo Social, Economico y Cultural."/>
    <s v="Mejorar la insercion laboral de los jovenes, a traves de la capacitacion como herramienta generadora de desarrollo social economico y cultural."/>
    <s v="Mejorar la insercion laboral de los jovenes en oficios tradicionales y actividades vinculadas al desarrollo sostenible del municipio."/>
    <s v="Fortalecer Plan Nacional de Escuelas Taller"/>
  </r>
  <r>
    <s v="SIGEACI149"/>
    <s v="SSCI_439"/>
    <s v="Carta para la Implementación del Programa Número Uno "/>
    <x v="4"/>
    <s v="Organismo Judicial"/>
    <x v="15"/>
    <s v="INL"/>
    <d v="2019-08-01T00:00:00"/>
    <x v="15"/>
    <n v="7.8026099999999996"/>
    <d v="2019-08-01T00:00:00"/>
    <d v="2023-12-31T00:00:00"/>
    <n v="16170000"/>
    <n v="0"/>
    <n v="0"/>
    <n v="0"/>
    <n v="16170000"/>
    <n v="2072383.471684475"/>
    <n v="0"/>
    <n v="7036756.4299999997"/>
    <n v="901846.48854678113"/>
    <n v="9133243.5700000003"/>
    <n v="1170536.9831376937"/>
    <n v="0"/>
    <n v="48.65"/>
    <n v="43.51"/>
    <s v="Cooperación en Especie No Reembolsable - Ayuda Humanitaria"/>
    <s v="Ejecutado por la Fuente Cooperante"/>
    <s v="Judicial"/>
    <s v="GUATEMALA"/>
    <s v="GUATEMALA"/>
    <x v="1"/>
    <n v="12"/>
    <s v="16. Paz, justicia e instituciones sólidas"/>
    <x v="0"/>
    <m/>
    <m/>
    <m/>
    <m/>
    <s v="Fortalecer las capacidades institucionales del Organismo Judicial para responder con eficacia, eficiencia y transparencia la creciente demanda de resolución de procesos penales promoviendo la correcta aplicación del Modelo de Gestión Penal contenido en el Acuerdo 24-2005 de la Corte Suprema de Justicia."/>
    <s v="Disminuir durante el primer año de implementación del presente Programa el porcentaje de los casos que se encuentran pendientes de resolución en los Juzgados de Primera Instancia Penal, Narcoactividad y Delitos contra el Ambiente del municipio y departamento de Guatemala en relación al año 2018, y posteriormente aplicar la misma medida en los Juzgados de Primera Instancia Penal de los departamentos de Escuintla e Izabal.Definir durante el primer año una estrategia para la correcta aplicación del Modelo de Gestión Penal en los despachos judiciales que privilegie verdaderamente la oralidad.Facilitar la gestión del despacho judicial, las comunicaciones internas y externas y la toma de decisiones, durante el primer año del Programa a través de la creación de la Política Informática del Organismo Judicial y la mejora del SGT.Creación durante el primer año del Programa de un Modelo que fortalezca la mediación intrajudicial en materia penal y apoye la busqueda de salidas alternativas al proceso."/>
    <m/>
    <m/>
  </r>
  <r>
    <s v="SIGEACI150"/>
    <s v="SSCI_440"/>
    <s v="Modernización Tecnológica del Congreso de la Republica"/>
    <x v="6"/>
    <s v="Congreso de la República de Guatemala"/>
    <x v="4"/>
    <s v="Embajada de la República de China (Taiwán) en Guatemala"/>
    <d v="2019-04-01T00:00:00"/>
    <x v="15"/>
    <n v="7.8026099999999996"/>
    <d v="2019-04-01T00:00:00"/>
    <d v="2019-08-30T00:00:00"/>
    <n v="1000000"/>
    <n v="0"/>
    <n v="0"/>
    <n v="0"/>
    <n v="1000000"/>
    <n v="128162.24314684446"/>
    <n v="0"/>
    <n v="0"/>
    <n v="0"/>
    <n v="1000000"/>
    <n v="128162.24314684446"/>
    <n v="0"/>
    <n v="0"/>
    <n v="0"/>
    <s v="Cooperación Técnica No Reembolsable - Ayuda Humanitaria"/>
    <s v="Ejecutado por la Fuente Cooperante"/>
    <s v="Legislativa"/>
    <s v="GUATEMALA"/>
    <s v="GUATEMALA"/>
    <x v="1"/>
    <n v="12"/>
    <m/>
    <x v="0"/>
    <m/>
    <m/>
    <m/>
    <m/>
    <s v="Proyecto de Modernización Tecnológica del Congreso de la República."/>
    <m/>
    <m/>
    <m/>
  </r>
  <r>
    <s v="SIGEACI151"/>
    <s v=""/>
    <s v="Metodología, manuales operativos y validación de las Estrategias Territoriales de Competitividad"/>
    <x v="4"/>
    <s v="Ministerio de Economía"/>
    <x v="5"/>
    <s v="FONDO DE REFORMAS ESTRUCTURALES"/>
    <d v="2019-04-08T00:00:00"/>
    <x v="15"/>
    <n v="7.8026099999999996"/>
    <d v="2019-05-03T00:00:00"/>
    <d v="2022-12-31T00:00:00"/>
    <n v="1222603.79"/>
    <n v="0"/>
    <n v="0"/>
    <n v="0"/>
    <n v="1222603.79"/>
    <n v="156691.64420623356"/>
    <n v="0"/>
    <n v="724774.84"/>
    <n v="92888.769270795281"/>
    <n v="497828.95000000007"/>
    <n v="63802.874935438274"/>
    <n v="0"/>
    <n v="70"/>
    <n v="59.28"/>
    <s v="Cooperación Técnica No Reembolsable"/>
    <s v="Directa"/>
    <s v="Desarrollo Urbano y Rural"/>
    <s v="GUATEMALA"/>
    <s v="GUATEMALA"/>
    <x v="9"/>
    <n v="7"/>
    <s v="8. Trabajo decente y crecimiento económico"/>
    <x v="0"/>
    <m/>
    <m/>
    <m/>
    <m/>
    <s v="Validar la metodología planteada de las Estrategias Territoriales de Competitividad, diseñar y acompañar la edición de los manuales para implementación y validar el proceso completo; con el acompañamiento y participación de actores clave en una ciudad intermedia."/>
    <m/>
    <m/>
    <m/>
  </r>
  <r>
    <s v="SIGEACI152"/>
    <s v=""/>
    <s v="Primer Reporte Bienal y Tercera Comunicación Nacional de Cambio Climático"/>
    <x v="4"/>
    <s v="Ministerio de Ambiente y Recursos Naturales"/>
    <x v="13"/>
    <s v="GEF"/>
    <d v="2017-10-13T00:00:00"/>
    <x v="14"/>
    <n v="7.8026099999999996"/>
    <d v="2018-07-01T00:00:00"/>
    <d v="2021-06-30T00:00:00"/>
    <n v="6475200"/>
    <n v="0"/>
    <n v="0"/>
    <n v="0"/>
    <n v="6475200"/>
    <n v="829876.15682444721"/>
    <n v="0"/>
    <n v="5259613.04"/>
    <n v="674083.80529079377"/>
    <n v="1215586.96"/>
    <n v="155792.35153365345"/>
    <n v="0"/>
    <n v="96"/>
    <n v="81.22"/>
    <s v="Cooperación Financiera No Reembolsable"/>
    <s v="Directa"/>
    <s v="Medio Ambiente"/>
    <s v="GUATEMALA"/>
    <s v="GUATEMALA"/>
    <x v="6"/>
    <n v="10"/>
    <m/>
    <x v="0"/>
    <m/>
    <m/>
    <m/>
    <m/>
    <s v="Facilitar las condiciones para que el Gobierno de Guatemala y actores locales puedan formular la tercera comunicación nacional y el primer informe bienal actualizado mediante el fortalecimiento de la gobernanza y arreglos institucionales como base para la gestión coordinaciada de los esfuerzos en materia de cambio climático"/>
    <m/>
    <m/>
    <m/>
  </r>
  <r>
    <s v="SIGEACI186"/>
    <s v="SSCI_536"/>
    <s v="Donación de un Contenedor y Equipamiento para Fortalecer a la Dirección General de la Policía Nacional Civil  a través de la Subdirección General de Análisis de Información Antinarcótica del Ministerio de Gobernación de la República de Guatemala  en el Puerto Fronterizo Pedro de Alvarado  Moyuta  Jutiapa"/>
    <x v="2"/>
    <s v="Ministerio de Gobernación"/>
    <x v="15"/>
    <s v="INL"/>
    <d v="2020-07-13T00:00:00"/>
    <x v="16"/>
    <n v="7.8026099999999996"/>
    <d v="2020-07-13T00:00:00"/>
    <d v="2020-12-13T00:00:00"/>
    <n v="132507.23000000001"/>
    <n v="0"/>
    <n v="0"/>
    <n v="0"/>
    <n v="132507.23000000001"/>
    <n v="16982.423829974843"/>
    <n v="0"/>
    <n v="132507.22"/>
    <n v="16982.42254835241"/>
    <n v="1.0000000009313226E-2"/>
    <n v="1.281622433452867E-3"/>
    <n v="0"/>
    <n v="100"/>
    <n v="99.99"/>
    <s v="Cooperación en Especie No Reembolsable - Ayuda Humanitaria"/>
    <s v="Ejecutado por la Fuente Cooperante"/>
    <s v="Seguridad Interna"/>
    <s v="JUTIAPA"/>
    <s v="MOYUTA"/>
    <x v="1"/>
    <n v="12"/>
    <s v="16. Paz, justicia e instituciones sólidas"/>
    <x v="2"/>
    <m/>
    <m/>
    <m/>
    <m/>
    <s v="Aumentar la efectividad en los controles aduaneros previos, durante y post despacho aduanal, así como la prevención e investigación del tráfico ilícito de drogas."/>
    <s v="Brindar espacio adecuado que cumpla especialmente las funciones de dormitorio y comedor para el personal policial asignado en la Aduana Pedro de Alvarado. "/>
    <s v="Fortalecer la presencia policial en la frontera,considerando personal de género femenino.  "/>
    <m/>
  </r>
  <r>
    <s v="SIGEACI154"/>
    <s v="SSCI_455"/>
    <s v="Preparación de la Estrategia Nacional para la Reducción de Emisiones por Deforestación Evitada y Degradación de Bosques en Guatemala "/>
    <x v="1"/>
    <s v="Ministerio de Ambiente y Recursos Naturales"/>
    <x v="1"/>
    <s v="Sin Información en SIGEACI"/>
    <d v="2017-10-01T00:00:00"/>
    <x v="14"/>
    <n v="7.8026099999999996"/>
    <d v="2018-04-30T00:00:00"/>
    <d v="2020-08-31T00:00:00"/>
    <n v="38500000"/>
    <n v="0"/>
    <n v="0"/>
    <n v="0"/>
    <n v="38500000"/>
    <n v="4934246.3611535113"/>
    <n v="0"/>
    <n v="38499985.229999997"/>
    <n v="4934244.46819718"/>
    <n v="14.770000003278255"/>
    <n v="1.892956331372261"/>
    <n v="0"/>
    <n v="100"/>
    <n v="99.99"/>
    <s v="Cooperación Técnica No Reembolsable - Ayuda Humanitaria"/>
    <s v="Directa"/>
    <s v="Medio Ambiente"/>
    <s v="GUATEMALA"/>
    <s v="GUATEMALA"/>
    <x v="4"/>
    <n v="5"/>
    <s v="13. Acción por el clima"/>
    <x v="0"/>
    <m/>
    <m/>
    <m/>
    <m/>
    <s v="Apoyar al Gobierno de Guatemala en la preparación de su Estrategia Nacional para la Reducción de Emisiones por Deforestación y Degradación de bosques evitada (REDD+)"/>
    <m/>
    <m/>
    <m/>
  </r>
  <r>
    <s v="SIGEACI230"/>
    <s v="SSCI_515"/>
    <s v="Donación de Dos 2  Dispositivos Electrónicos Portátiles Analizadores de Drogas TruNarc  por parte de la Oficina de Naciones Unidas contra la Droga  y el Delito para Centroamérica y el Caribe UNODC ROPAN "/>
    <x v="2"/>
    <s v="Ministerio de Gobernación"/>
    <x v="22"/>
    <s v="UNODC-ROPAN"/>
    <d v="2020-03-13T00:00:00"/>
    <x v="16"/>
    <n v="7.8026099999999996"/>
    <d v="2020-03-13T00:00:00"/>
    <d v="2020-03-27T00:00:00"/>
    <n v="345034.39"/>
    <n v="0"/>
    <n v="0"/>
    <n v="0"/>
    <n v="345034.39"/>
    <n v="44220.38138520316"/>
    <n v="54578160"/>
    <n v="345034.38"/>
    <n v="44220.380103580726"/>
    <n v="1.0000000009313226E-2"/>
    <n v="1.281622433452867E-3"/>
    <n v="0"/>
    <n v="100"/>
    <n v="99.99"/>
    <s v="Cooperación en Especie No Reembolsable - Ayuda Humanitaria"/>
    <s v="Ejecutado por la Fuente Cooperante"/>
    <s v="Seguridad Interna"/>
    <s v="GUATEMALA"/>
    <s v="GUATEMALA"/>
    <x v="1"/>
    <n v="12"/>
    <s v="9. Industria, innovación e infraestructura"/>
    <x v="2"/>
    <m/>
    <m/>
    <m/>
    <m/>
    <s v="Contribuir al cumplimiento de los objetivos institucionales en el combate al narcotráfico en todas sus formas y actividades conexas, el mantenimiento del orden público, la seguridad de las personas y sus bienes."/>
    <s v="Contar con personal debidamente capacitado y actualizado en el uso de los equipos donados.  Contar con personal altamente capacitado para el análisis e identificación de sustancias químicas simultáneamente en los diferentes laboratorios clandestinos, puestos fronterizos, puertos y aeropuertos."/>
    <m/>
    <m/>
  </r>
  <r>
    <s v="SIGEACI156"/>
    <s v="SSCI_380"/>
    <s v="PROMOCIÓN DE PAISAJES SOSTENIBLES Y RESILIENTES EN LA CADENA VOLCÁNICA CENTRAL DE GUATEMALA"/>
    <x v="4"/>
    <s v="Ministerio de Ambiente y Recursos Naturales"/>
    <x v="13"/>
    <s v="GEF"/>
    <d v="2018-10-24T00:00:00"/>
    <x v="13"/>
    <n v="7.8026099999999996"/>
    <d v="2018-10-24T00:00:00"/>
    <d v="2025-10-23T00:00:00"/>
    <n v="85255402.049999997"/>
    <n v="0"/>
    <n v="0"/>
    <n v="0"/>
    <n v="85255402.049999997"/>
    <n v="10926523.567114081"/>
    <n v="0"/>
    <n v="39453736.840000004"/>
    <n v="5056479.4139396949"/>
    <n v="45801665.209999993"/>
    <n v="5870044.1531743864"/>
    <n v="0"/>
    <n v="55.91"/>
    <n v="46.27"/>
    <s v="Cooperación Financiera No Reembolsable"/>
    <s v="Ejecutado por la Fuente Cooperante"/>
    <s v="Medio Ambiente"/>
    <s v="SAN MARCOS"/>
    <s v="SIBINAL"/>
    <x v="6"/>
    <n v="10"/>
    <s v="13. Acción por el clima"/>
    <x v="0"/>
    <m/>
    <m/>
    <m/>
    <m/>
    <s v="El objetivo del proyecto es incorporar aspectos de conservación de la biodiversidad y de gestión sostenible de la tierra en paisajes productivos en la cadena volcánica central en Guatemala de tal forma que contribuyan al bienestar de las poblaciones locales y la generación de múltiples beneficios ambientales globales. Éste objetivo se alcanzará mediante una estrategia multifocal que incluye tres resultados interconectados que desarrollarán un entorno propicio para la generación de múltiples beneficios ambientales a través de modelos de producción agrícola y de productos forestales no maderables de manera sostenible, incentivos económicos derivados del mejoramiento de mercados y servicios ecosistémicos, y de la conectividad entre zonas núcleo de áreas protegidas dentro del paisaje productivo sostenible de la cadena volcánica central en Guatemala."/>
    <s v="Por medio de este programa se contribuirá a reducir la acelerada pérdida de conectividad ecosistémica, la cual es primordialmente, causada por la expansión de actividades agrícolas no sostenibles. El proyecto generará beneficios ambientales globales relacionados a la conservación de biodiversidad, reducción de degradación de la tierra, y manejo sostenible del bosque usando un enfoque participativo y asegurando la distribución equitativa de beneficios entre hombres y mujeres"/>
    <m/>
    <m/>
  </r>
  <r>
    <s v="SIGEACI157"/>
    <s v="SSCI_445"/>
    <s v="Promoción de Tecnología Médica para Mejoramiento de Salud Materno Neonatal en Guatemala"/>
    <x v="4"/>
    <s v="Ministerio de Salud Pública y Asistencia Social"/>
    <x v="4"/>
    <s v="Embajada de la República de China (Taiwán) en Guatemala"/>
    <d v="2019-04-04T00:00:00"/>
    <x v="15"/>
    <n v="7.8026099999999996"/>
    <d v="2019-06-23T00:00:00"/>
    <d v="2022-05-02T00:00:00"/>
    <n v="8988000"/>
    <n v="0"/>
    <n v="0"/>
    <n v="0"/>
    <n v="8988000"/>
    <n v="1151922.2414038379"/>
    <n v="0"/>
    <n v="7522324.7300000004"/>
    <n v="964078.01107578119"/>
    <n v="1465675.2699999996"/>
    <n v="187844.23032805673"/>
    <n v="0"/>
    <n v="80"/>
    <n v="83.69"/>
    <s v="Cooperación Técnica No Reembolsable - Cooperación en Especie No Reembolsable - Ayuda Humanitaria"/>
    <s v="Ejecutado por la Fuente Cooperante"/>
    <s v="Salud y Asistencia Social"/>
    <s v="SANTA ROSA"/>
    <s v="CUILAPA"/>
    <x v="11"/>
    <n v="3"/>
    <s v="3. Salud y bienestar"/>
    <x v="0"/>
    <m/>
    <m/>
    <m/>
    <m/>
    <s v="Contribuir con el Fortalecimiento institucional a través de capacitación y transferencia de conocimientos y tecnología"/>
    <s v="Introducir tecnología médica"/>
    <s v="Construir la capacidad de aplicación de la tecnología médica"/>
    <s v="Evaluar el resultado de la aplicación de equipos médicos y Memorar la calidad de los servicios médicos"/>
  </r>
  <r>
    <s v="SIGEACI158"/>
    <s v="SSCI_413"/>
    <s v="Asistencia de emergencia para recuperar la capacidad productiva y buscar la SAN de familias afectadas por la erupción Volcán Fuego"/>
    <x v="3"/>
    <s v="Ministerio de Agricultura, Ganadería y Alimentación"/>
    <x v="18"/>
    <s v="FAO Guatemala"/>
    <d v="2018-08-06T00:00:00"/>
    <x v="13"/>
    <n v="7.8026099999999996"/>
    <d v="2018-08-22T00:00:00"/>
    <d v="2020-02-21T00:00:00"/>
    <n v="3751800"/>
    <n v="0"/>
    <n v="0"/>
    <n v="0"/>
    <n v="3751800"/>
    <n v="480839.10383833107"/>
    <n v="0"/>
    <n v="3751799.98"/>
    <n v="480839.10127508617"/>
    <n v="2.0000000018626451E-2"/>
    <n v="2.5632448960095644E-3"/>
    <n v="0"/>
    <n v="100"/>
    <n v="99.99"/>
    <s v="Cooperación Técnica No Reembolsable - Ayuda Humanitaria"/>
    <s v="Ejecutado por la Fuente Cooperante"/>
    <s v="Desarrollo Urbano y Rural"/>
    <s v="CHIMALTENANGO"/>
    <s v="CHIMALTENANGO"/>
    <x v="7"/>
    <n v="9"/>
    <m/>
    <x v="0"/>
    <m/>
    <m/>
    <m/>
    <m/>
    <s v="Recuperar la capacidad productiva y buscar la SAN de familias afectadas por la erupción del volcan de fuego."/>
    <m/>
    <m/>
    <m/>
  </r>
  <r>
    <s v="SIGEACI159"/>
    <s v="SSCI_462"/>
    <s v="Fortalecimiento de la gobernanza eficaz  inclusiva y transparente en el Organismo Judicial "/>
    <x v="1"/>
    <s v="Organismo Judicial"/>
    <x v="13"/>
    <s v="PNUD en Guatemala"/>
    <d v="2019-09-10T00:00:00"/>
    <x v="15"/>
    <n v="7.8026099999999996"/>
    <d v="2019-09-10T00:00:00"/>
    <d v="2020-09-09T00:00:00"/>
    <n v="1146644.74"/>
    <n v="0"/>
    <n v="0"/>
    <n v="0"/>
    <n v="1146644.74"/>
    <n v="146956.56197093026"/>
    <n v="0"/>
    <n v="1146644.7"/>
    <n v="146956.55684444052"/>
    <n v="4.0000000037252903E-2"/>
    <n v="5.1264897338114679E-3"/>
    <n v="0"/>
    <n v="100"/>
    <n v="99.99"/>
    <s v="Cooperación Financiera No Reembolsable - Ayuda Humanitaria"/>
    <s v="Ejecutado por la Fuente Cooperante"/>
    <s v="Judicial"/>
    <s v="GUATEMALA"/>
    <s v="GUATEMALA"/>
    <x v="1"/>
    <n v="12"/>
    <s v="16. Paz, justicia e instituciones sólidas"/>
    <x v="0"/>
    <m/>
    <m/>
    <m/>
    <m/>
    <s v="Dotar al Organismo Judicial de herramientas que fortalezcan el acceso a la justicia de la población en general haciéndolo más eficiente y eficaz, capaz de garantizar la prestación del mismo con pertinencia cultural, perspectiva de género y etaria"/>
    <s v="1-Automatizar la gestión de procesos a cargo de la Sección de Amparos y Antejuicios de la Corte Suprema de Justicia, con el afán de hacerlos más eficientes y eficaces, capaces de coadyuvar en la consecución de una justicia pronta y cumplida"/>
    <s v="a. 2- Actualizar los procesos administrativos del departamento de Recursos Humanos del Organismo Judicial, garantizando la transparencia y rendición de cuentas en la sección de personal y profesionalización del mismo"/>
    <s v="3- Dotar al Organismo Judicial de un módulo de formación continua de Jueces de Paz de toda la República, a través de plataformas virtuales, que garanticen su constante profesionalización y al mismo tiempo permanencia en su judicatura"/>
  </r>
  <r>
    <s v="SIGEACI160"/>
    <s v="SSCI_463"/>
    <s v="Donación de 1 000 Tm de arroz corto blaqueado  pulido"/>
    <x v="1"/>
    <s v="Secretaría de Obras Sociales de la Esposa del Presidente (SOSEP)"/>
    <x v="4"/>
    <s v="Embajada de la República de China (Taiwán) en Guatemala"/>
    <d v="2019-08-28T00:00:00"/>
    <x v="15"/>
    <n v="7.8026099999999996"/>
    <d v="2019-08-29T00:00:00"/>
    <d v="2020-08-03T00:00:00"/>
    <n v="9872687.1400000006"/>
    <n v="0"/>
    <n v="0"/>
    <n v="0"/>
    <n v="9872687.1400000006"/>
    <n v="1265305.7297494046"/>
    <n v="0"/>
    <n v="9872687.0399999991"/>
    <n v="1265305.7169331801"/>
    <n v="0.10000000149011612"/>
    <n v="1.2816224480047822E-2"/>
    <n v="0"/>
    <n v="100"/>
    <n v="99.99"/>
    <s v="Cooperación en Especie No Reembolsable - Ayuda Humanitaria"/>
    <s v="Ejecutado por el Beneficiario"/>
    <s v="Otras Actividades de Servicios Sociales"/>
    <s v="SACATEPEQUEZ"/>
    <s v="SACATEPEQUEZ"/>
    <x v="7"/>
    <n v="9"/>
    <s v="2. Hambre cero"/>
    <x v="0"/>
    <m/>
    <m/>
    <m/>
    <m/>
    <s v="Contribuir con las familias y con toda la poblacion guatemalteca que se encuentre en situacion de vulnerabilidad, pobreza y pobreza extrema, haciendo entrega de arroz corto blanqueado, pulido por medio de la Secretaría de Obras Sociales de la Esposa del Presidente de la República (SOSEP), a traves de las Direcciones de Servicio Social y Coordinacion de Sedes Departamentales en los 22 departamentos a nivel nacional y por medio del Ministerio de Agricultura, Ganaderia y Alimentacion (MAGA), la entrega de arroz corto blanqueado, pulido combinados con otros alimentos, como ayuda humanitaria para contribuir con el hambre estacional, la desnutricion aguda y cualquier otro evento natural adverso que se produzca y de en situacion de vulnerabilidad algun segmento de la poblacion de la República de Guatemala"/>
    <s v="Beneficiar a las familias y segmentos de la_x000a_poblacion que se encuentren en situacion de vulnerabilidad, pobreza y_x000a_pobreza extrema, a traves de las 24 sedes departamentales de la_x000a_Coordinacion de Sedes Departamentales de la Secretaría de Obras_x000a_Sociales de la Esposa del Presidente de la República (SOSEP), para que_x000a_sean beneficiados con la entrega de arroz corto blaqueado, pulido."/>
    <s v="Cooperar por medio de la Dirección de Servicio_x000a_Social de la Secretaría de Obras Sociales de la Esposa del Presidente de_x000a_la República (SOSEP), con los segmentos de la poblacion que se vean_x000a_afectados por acontecimientos o desastres naturales en cualquiera de los_x000a_22 departamentos de la República de Guatemala y queden en situacion de_x000a_vulnerabilidad, para ser atendidos con dotaciones de arroz corto_x000a_blanqueado, pulido."/>
    <s v="Distribuir 600 toneladas metricas de arroz corto_x000a_blanqueado, pulido por parte de la Secretaría de Obras Sociales de la_x000a_Esposa del Presidente de la República (SOSEP), a traves de las_x000a_Direcciones de Servicio Social, quien atiende a la poblacion necesitada en_x000a_sus distintas jornadas a nivel nacional y la Coordinacion de Sedes_x000a_Departamentales, en toda la República de Guatemala, que atiende a las_x000a_familias y segmentos de la poblacion que se encuentren en situacion de_x000a_vulnerabilidad, pobreza y pobreza extrema, asi mismo 400 toneladas_x000a_metricas de arroz corto blanqueado, pulidos que sera distribuido por el_x000a_Ministerio de Agricultura, Ganaderia y Alimentacion (MAGA), dentro de su_x000a_base histrorica de demanda de la población en la República de_x000a_Guatemala._x000a_"/>
  </r>
  <r>
    <s v="SIGEACI161"/>
    <s v="SSCI_451"/>
    <s v="Revitalización de la Artesanía y el Emprendimiento Juvenil en Antigua Guatemala"/>
    <x v="4"/>
    <s v="Ministerio de Economía"/>
    <x v="4"/>
    <s v="Embajada de la República de China (Taiwán) en Guatemala"/>
    <d v="2019-09-17T00:00:00"/>
    <x v="15"/>
    <n v="7.8026099999999996"/>
    <d v="2019-10-01T00:00:00"/>
    <d v="2022-09-30T00:00:00"/>
    <n v="9031718.4000000004"/>
    <n v="1536000"/>
    <n v="0"/>
    <n v="0"/>
    <n v="9031718.4000000004"/>
    <n v="1157525.289614629"/>
    <n v="1536000"/>
    <n v="8585813.1300000008"/>
    <n v="1100377.0699804297"/>
    <n v="445905.26999999955"/>
    <n v="57148.219634199282"/>
    <n v="1404400"/>
    <n v="95.66"/>
    <n v="94.53"/>
    <s v="Cooperación Técnica No Reembolsable - Ayuda Humanitaria"/>
    <s v="Ejecutado por la Fuente Cooperante"/>
    <s v="Industria y Comercio"/>
    <s v="SACATEPEQUEZ"/>
    <s v="PASTORES"/>
    <x v="9"/>
    <n v="7"/>
    <s v="8. Trabajo decente y crecimiento económico"/>
    <x v="0"/>
    <m/>
    <m/>
    <m/>
    <m/>
    <s v="Fomentar el desarrollo de la industria cultural local en Antigua Guatemala y municipios aledaños de Sacatepéquez y revitalizar la artesanía local de Antigua Guatemala y Municipios aledaños de Sacatepéquez con la asistencia de jóvenes profesionales"/>
    <s v="1. Objetivo I. Elevar la técnica productiva y capacidad de mercadeo de los beneficiarios."/>
    <s v="2. Objetivo II. Fortalecer la industria cultural local de Sacatepéquez por medio de capacitaciones."/>
    <s v="3. Objetivo III. Aumentar por lo menos el 10% del ingreso de los artesanos en Sacatepéquez."/>
  </r>
  <r>
    <s v="SIGEACI162"/>
    <s v=""/>
    <s v="  Innovación en la gestión de la información en la Procuraduría de los Derechos Humanos para garantizar los derechos a la publicidad y transparencia de los habitantes de la República de Guatemala y la obligación institucional de rendición de cuentas a través de la creación de servicios en línea.   "/>
    <x v="4"/>
    <s v="Procuraduría de los Derechos Humanos (PDH)"/>
    <x v="5"/>
    <s v="FONDO DE REFORMAS ESTRUCTURALES"/>
    <d v="2019-04-08T00:00:00"/>
    <x v="15"/>
    <n v="7.8026099999999996"/>
    <d v="2019-04-08T00:00:00"/>
    <d v="2023-02-28T00:00:00"/>
    <n v="1254838.3799999999"/>
    <n v="0"/>
    <n v="0"/>
    <n v="0"/>
    <n v="1254838.3799999999"/>
    <n v="160822.90156755238"/>
    <n v="0"/>
    <n v="259238.49"/>
    <n v="33224.586388400807"/>
    <n v="995599.8899999999"/>
    <n v="127598.31517915157"/>
    <n v="0"/>
    <n v="10.46"/>
    <n v="20.65"/>
    <s v="Cooperación Técnica No Reembolsable"/>
    <s v="Ejecutado por la Fuente Cooperante"/>
    <s v="Otras Actividades de Administración"/>
    <s v="PETEN"/>
    <s v="SAN BENITO"/>
    <x v="1"/>
    <n v="12"/>
    <s v="16. Paz, justicia e instituciones sólidas"/>
    <x v="0"/>
    <m/>
    <m/>
    <m/>
    <m/>
    <s v="Fortalecer las capacidades institucionales de la “PDH” en cuanto a sus sistemas de información y plataformas tecnológicas para el registro de los casos y la gestión documental"/>
    <m/>
    <m/>
    <m/>
  </r>
  <r>
    <s v="SIGEACI163"/>
    <s v=""/>
    <s v="Sistema Integrado de Información de Administración de Bienes en Extinción de Dominio "/>
    <x v="4"/>
    <s v="Secretaría Nacional de Administración de Bienes en Extinción de Dominio (Senabed)"/>
    <x v="5"/>
    <s v="FONDO DE REFORMAS ESTRUCTURALES"/>
    <d v="2019-05-13T00:00:00"/>
    <x v="15"/>
    <n v="7.8026099999999996"/>
    <d v="2019-07-15T00:00:00"/>
    <d v="2023-02-23T00:00:00"/>
    <n v="1791529.58"/>
    <n v="0"/>
    <n v="0"/>
    <n v="0"/>
    <n v="1791529.58"/>
    <n v="229606.44963672414"/>
    <n v="0"/>
    <n v="1586077.26"/>
    <n v="203275.21944580085"/>
    <n v="205452.32000000007"/>
    <n v="26331.230190923292"/>
    <n v="0"/>
    <n v="77.77"/>
    <n v="88.53"/>
    <s v="Cooperación Técnica No Reembolsable"/>
    <s v="Directa"/>
    <s v="Judicial"/>
    <s v="GUATEMALA"/>
    <s v="GUATEMALA"/>
    <x v="1"/>
    <n v="12"/>
    <s v="16. Paz, justicia e instituciones sólidas"/>
    <x v="0"/>
    <m/>
    <m/>
    <m/>
    <m/>
    <s v="Crear un sistema integrado de información para el registro, control y administración de los bienes sujetos a la extinción de dominio."/>
    <s v="Crear con una herramienta actualizada y amigable para el usuario."/>
    <s v="Tener un control estadístico de los bienes incautados y extinguidos."/>
    <s v="Crear un sistema de información que permita a la Senabed la toma de decisiones."/>
  </r>
  <r>
    <s v="SIGEACI164"/>
    <s v="SSCI_469"/>
    <s v="Fortalecimiento de la Agricultura Familiar  mejorando la calidad y cobertura del sistema nacional de extensión rural en los Municipios de San José Chacayá y Sololá  del Departamento de Sololá"/>
    <x v="4"/>
    <s v="Ministerio de Agricultura, Ganadería y Alimentación"/>
    <x v="18"/>
    <s v="AECID"/>
    <d v="2019-01-11T00:00:00"/>
    <x v="15"/>
    <n v="7.8026099999999996"/>
    <d v="2019-01-11T00:00:00"/>
    <d v="2021-06-10T00:00:00"/>
    <n v="2630138.8799999999"/>
    <n v="0"/>
    <n v="0"/>
    <n v="0"/>
    <n v="2630138.8799999999"/>
    <n v="337084.49864852917"/>
    <n v="0"/>
    <n v="2630138.83"/>
    <n v="337084.49224041699"/>
    <n v="4.9999999813735485E-2"/>
    <n v="6.4081121818162501E-3"/>
    <n v="0"/>
    <n v="100"/>
    <n v="99.99"/>
    <s v="Cooperación Técnica No Reembolsable - Ayuda Humanitaria"/>
    <s v="Ejecutado por la Fuente Cooperante"/>
    <s v="Agropecuario"/>
    <s v="SOLOLA"/>
    <s v="SAN JOSE CHACAYA"/>
    <x v="7"/>
    <n v="9"/>
    <m/>
    <x v="0"/>
    <m/>
    <m/>
    <m/>
    <m/>
    <s v="Cotribuir a la reducción de la desnutrición crónica infantil en los municipios de San José Chacayá y Sololá"/>
    <m/>
    <m/>
    <m/>
  </r>
  <r>
    <s v="SIGEACI165"/>
    <s v="SSCI_467"/>
    <s v="Infraestructura de la Calidad para la protección del Medio Ambiente y del Clima"/>
    <x v="4"/>
    <s v="Ministerio de Economía"/>
    <x v="5"/>
    <s v="Physikalisch-Technische Bunesanstalt (PTB)"/>
    <d v="2019-10-16T00:00:00"/>
    <x v="15"/>
    <n v="7.8026099999999996"/>
    <d v="2019-09-02T00:00:00"/>
    <d v="2021-07-31T00:00:00"/>
    <n v="6512000"/>
    <n v="0"/>
    <n v="0"/>
    <n v="0"/>
    <n v="6512000"/>
    <n v="834592.52737225115"/>
    <n v="0"/>
    <n v="4930486.16"/>
    <n v="631902.16607007151"/>
    <n v="1581513.8399999999"/>
    <n v="202690.36130217963"/>
    <n v="0"/>
    <n v="100"/>
    <n v="75.709999999999994"/>
    <s v="Cooperación Técnica No Reembolsable - Ayuda Humanitaria"/>
    <s v="Ejecutado por la Fuente Cooperante"/>
    <s v="Medio Ambiente"/>
    <s v="GUATEMALA"/>
    <s v="GUATEMALA"/>
    <x v="6"/>
    <n v="10"/>
    <s v="13. Acción por el clima"/>
    <x v="0"/>
    <m/>
    <m/>
    <m/>
    <m/>
    <s v="Que las instituciones de la infraestructura de la calidad ofrezcan nuevos servicios orientados a la demanda para la implementación de políticas de medio ambiente y adaptación al cambio climático"/>
    <s v="Objetivo específico 1Los planes de trabajo anuales de las direcciones del Sistema Nacional de la Calidad hacen una referencia directa hacia las políticas de medio ambiente y adaptación al cambio climático"/>
    <s v="Objetivo específico 2Son elaborados y publicados 8 nuevos documentos normativos en el área de medio ambiente y adaptación al cambio climático según la demanda del sector"/>
    <s v="Objetivo específico 3Laboratorios de ensayo y/o de calibración ofrecen cuatro nuevos servicios en medio ambiente y adaptación al cambio climático, que potencialmente pudiesen tener reconocimiento internacional y que corresponden a una demanda del sector"/>
  </r>
  <r>
    <s v="SIGEACI166"/>
    <s v="SSCI_428"/>
    <s v="Apoyo a la Estructuración del Proyecto MetroRiel: Manejo Socioambiental y de Sostenibilidad"/>
    <x v="4"/>
    <s v="Empresa Ferrocarriles de Guatemala (Fegua)"/>
    <x v="1"/>
    <s v="BID"/>
    <d v="2017-12-17T00:00:00"/>
    <x v="14"/>
    <n v="7.8026099999999996"/>
    <d v="2017-12-17T00:00:00"/>
    <d v="2021-06-11T00:00:00"/>
    <n v="5030042.01"/>
    <n v="360132.99"/>
    <n v="0"/>
    <n v="0"/>
    <n v="5030042.01"/>
    <n v="644661.46712446224"/>
    <n v="360132.99"/>
    <n v="4415561.76"/>
    <n v="565908.29991502839"/>
    <n v="614480.25"/>
    <n v="78753.167209433857"/>
    <n v="324000"/>
    <n v="76.260000000000005"/>
    <n v="87.92"/>
    <s v="Cooperación Financiera No Reembolsable - Cooperación Técnica No Reembolsable - Ayuda Humanitaria"/>
    <s v="Ejecutado por la Fuente Cooperante"/>
    <s v="Transporte"/>
    <s v="GUATEMALA"/>
    <s v="GUATEMALA"/>
    <x v="1"/>
    <n v="12"/>
    <s v="9. Industria, innovación e infraestructura"/>
    <x v="0"/>
    <m/>
    <m/>
    <m/>
    <m/>
    <s v="El proyecto tiene en cuenta los lineamientos del Plan de Ordenamiento Territorial (POT) de la Municipalidad de Guatemala. En la preparación del proyecto existen varios desafíos para FEGUA como la necesidad de asegurar un manejo social y sostenibilidad ambiental en la etapa previa de la concesión y fortalecer capacidades en las tareas críticas para asegurar la solidez técnica y la integración en la ciudad."/>
    <s v="La CT buscará asegurar mejores prácticas de manejo socioambiental y del reasentamiento involuntario de ocupaciones sobre el derecho de vía y la atracción de inversión y/o financiamiento privado, en base a una estructura contractual adecuada y sustentada en sólidos estudios técnicos (modelación de demanda, alternativas, uso de recursos)."/>
    <m/>
    <m/>
  </r>
  <r>
    <s v="SIGEACI167"/>
    <s v="SSCI_480"/>
    <s v="Alianza estratégica para el fortalecimiento técnico de la SEPREM para lograr la equidad entre hombres y mujeres"/>
    <x v="1"/>
    <s v="Secretaría Presidencial de la Mujer"/>
    <x v="23"/>
    <s v="ONU-MUJERES"/>
    <d v="2019-11-19T00:00:00"/>
    <x v="15"/>
    <n v="7.8026099999999996"/>
    <d v="2019-11-19T00:00:00"/>
    <d v="2021-10-31T00:00:00"/>
    <n v="790000"/>
    <n v="0"/>
    <n v="0"/>
    <n v="0"/>
    <n v="790000"/>
    <n v="101248.17208600712"/>
    <n v="0"/>
    <n v="0"/>
    <n v="0"/>
    <n v="790000"/>
    <n v="101248.17208600712"/>
    <n v="0"/>
    <n v="0"/>
    <n v="0"/>
    <s v="Cooperación Técnica No Reembolsable - Ayuda Humanitaria"/>
    <s v="Directa"/>
    <s v="Otras Actividades de Administración"/>
    <s v="GUATEMALA"/>
    <s v="GUATEMALA"/>
    <x v="1"/>
    <n v="12"/>
    <s v="16. Paz, justicia e instituciones sólidas"/>
    <x v="0"/>
    <m/>
    <m/>
    <m/>
    <m/>
    <s v="Contar con el apoyo técnico y el financiamiento de asistencias técnicas y de talleres que permitan afianzar las capacidades del mecanismo para el avance de las mujeres."/>
    <s v="Para el 2021 se han fortalecido las capacidades de la SEPREM para el acompañamiento técnico que brinda a la institucionalidad pública para la equidad entre hombres y mujeres."/>
    <m/>
    <m/>
  </r>
  <r>
    <s v="SIGEACI168"/>
    <s v="SSCI_487"/>
    <s v="Plataforma de Gestión Educativa para el Instituto Nacional de Estudios Estratégicos en Seguridad"/>
    <x v="1"/>
    <s v="Instituto Nacional de Estudios Estratégicos en Seguridad -INEES-"/>
    <x v="4"/>
    <s v="Embajada de la República de China (Taiwán) en Guatemala"/>
    <d v="2019-11-25T00:00:00"/>
    <x v="15"/>
    <n v="7.8026099999999996"/>
    <d v="2019-12-09T00:00:00"/>
    <d v="2020-03-19T00:00:00"/>
    <n v="160520"/>
    <n v="0"/>
    <n v="0"/>
    <n v="0"/>
    <n v="160520"/>
    <n v="20572.603269931471"/>
    <n v="0"/>
    <n v="160520"/>
    <n v="20572.603269931471"/>
    <n v="0"/>
    <n v="0"/>
    <n v="0"/>
    <n v="100"/>
    <n v="99.99"/>
    <s v="Cooperación en Especie No Reembolsable - Ayuda Humanitaria"/>
    <s v="Ejecutado por la Fuente Cooperante"/>
    <s v="Seguridad Interna"/>
    <s v="GUATEMALA"/>
    <s v="GUATEMALA"/>
    <x v="2"/>
    <n v="13"/>
    <m/>
    <x v="0"/>
    <m/>
    <m/>
    <m/>
    <m/>
    <s v="Ampliar la capacidad de usuarios en el proceso de formación y capacitación del personal de las instituciones que integran el Sistema Nacional de Seguridad"/>
    <s v="Implementación de la Plataforma de Gestión Educativa para cursos virtuales. Incrementar el porcentaje de formación y capacitación del personal de las instituciones que integran el Sistema Nacional de Seguridad."/>
    <m/>
    <m/>
  </r>
  <r>
    <s v="SIGEACI169"/>
    <s v="SSCI_481"/>
    <s v="Programa de Apoyo al Empleo Digno en Guatemala"/>
    <x v="4"/>
    <s v="Ministerio de Economía"/>
    <x v="3"/>
    <s v="Comisión Europea"/>
    <d v="2019-12-12T00:00:00"/>
    <x v="15"/>
    <n v="7.8026099999999996"/>
    <d v="2019-12-12T00:00:00"/>
    <d v="2026-05-11T00:00:00"/>
    <n v="143504400"/>
    <n v="16024658"/>
    <n v="0"/>
    <n v="0"/>
    <n v="143504400"/>
    <n v="18391845.805442028"/>
    <n v="16024658"/>
    <n v="25336585.02"/>
    <n v="3247193.5698439372"/>
    <n v="118167814.98"/>
    <n v="15144652.235598091"/>
    <n v="2072207.24"/>
    <n v="11.81"/>
    <n v="17.18"/>
    <s v="Cooperación Financiera No Reembolsable"/>
    <s v="Directa"/>
    <s v="Industria y Comercio"/>
    <s v="GUATEMALA"/>
    <s v="GUATEMALA"/>
    <x v="9"/>
    <n v="7"/>
    <s v="8. Trabajo decente y crecimiento económico"/>
    <x v="0"/>
    <m/>
    <m/>
    <m/>
    <m/>
    <s v="Reducir la pobreza en Guatemala especialmente para jóvenes y mujeres."/>
    <s v="Incrementadas las oportunidades de empleo digno para todos, en particular para los jóvenes y las mujeres, en línea con la Política Nacional de Empleo Digno 2017-2032"/>
    <m/>
    <m/>
  </r>
  <r>
    <s v="SIGEACI170"/>
    <s v="SSCI_465"/>
    <s v="Buenas Prácticas Agrícolas (BPA)  y Evaluación de Daños y Pérdidas (D&amp;P)  para la Gestión Integral del Riesgo de Desastres (GIRD)  y la Agricultura Sostenible Adaptada al Clima (ASAC).  "/>
    <x v="4"/>
    <s v="Ministerio de Agricultura, Ganadería y Alimentación"/>
    <x v="18"/>
    <s v="FAO Guatemala"/>
    <d v="2019-11-06T00:00:00"/>
    <x v="15"/>
    <n v="7.8026099999999996"/>
    <d v="2019-04-08T00:00:00"/>
    <d v="2021-06-05T00:00:00"/>
    <n v="90255.360000000001"/>
    <n v="0"/>
    <n v="0"/>
    <n v="0"/>
    <n v="90255.360000000001"/>
    <n v="11567.32939362598"/>
    <n v="0"/>
    <n v="0"/>
    <n v="0"/>
    <n v="90255.360000000001"/>
    <n v="11567.32939362598"/>
    <n v="0"/>
    <n v="85"/>
    <n v="0"/>
    <s v="Cooperación Técnica No Reembolsable - Ayuda Humanitaria"/>
    <s v="Ejecutado por la Fuente Cooperante"/>
    <s v="Agropecuario"/>
    <s v="GUATEMALA"/>
    <s v="GUATEMALA"/>
    <x v="6"/>
    <n v="10"/>
    <m/>
    <x v="0"/>
    <m/>
    <m/>
    <m/>
    <m/>
    <s v="Fortalecer los sistemas productivos de los paises del SICA en su sostenibilidad, incluisión y resilencia ante el cambio climático para ayuda a la población más vulnerable de la región a consideguir la seguridad alimentaria."/>
    <m/>
    <m/>
    <m/>
  </r>
  <r>
    <s v="SIGEACI171"/>
    <s v="SSCI_484"/>
    <s v="Desarrollo de capacidades de facilitadores para el mejoramiento de la productividad y calidad de MIPYMES  fase II "/>
    <x v="4"/>
    <s v="Ministerio de Economía"/>
    <x v="10"/>
    <s v="JICA"/>
    <d v="2019-12-23T00:00:00"/>
    <x v="15"/>
    <n v="7.8026099999999996"/>
    <d v="2019-12-23T00:00:00"/>
    <d v="2022-12-23T00:00:00"/>
    <n v="2293553.98"/>
    <n v="444122.5"/>
    <n v="0"/>
    <n v="0"/>
    <n v="2293553.98"/>
    <n v="293947.02285517281"/>
    <n v="444122.5"/>
    <n v="1322490.22"/>
    <n v="169493.31313496383"/>
    <n v="971063.76"/>
    <n v="124453.70972020898"/>
    <n v="222061.24"/>
    <n v="44.75"/>
    <n v="56.41"/>
    <s v="Cooperación Técnica No Reembolsable - Ayuda Humanitaria"/>
    <s v="Ejecutado por la Fuente Cooperante"/>
    <s v="Industria y Comercio"/>
    <s v="GUATEMALA"/>
    <s v="GUATEMALA"/>
    <x v="9"/>
    <n v="7"/>
    <s v="8. Trabajo decente y crecimiento económico"/>
    <x v="0"/>
    <m/>
    <m/>
    <m/>
    <m/>
    <s v="Se proporciona de manera continua los servicios para mejorar la calidad y productividad de las MIPYMES en Guatemala"/>
    <s v="Se formula un plan de implementación a nivel nacional de las actividades de Facilitadores formados que brindan servicios para mejorar la calidad y productividad de MIPYMES"/>
    <m/>
    <m/>
  </r>
  <r>
    <s v="SIGEACI172"/>
    <s v="SSCI_494"/>
    <s v="Donación de 20000 mochilas escolares"/>
    <x v="1"/>
    <s v="Secretaría de Obras Sociales de la Esposa del Presidente (SOSEP)"/>
    <x v="4"/>
    <s v="Embajada de la República de China (Taiwán) en Guatemala"/>
    <d v="2019-12-18T00:00:00"/>
    <x v="15"/>
    <n v="7.8026099999999996"/>
    <d v="2019-12-20T00:00:00"/>
    <d v="2020-01-28T00:00:00"/>
    <n v="810000"/>
    <n v="0"/>
    <n v="0"/>
    <n v="0"/>
    <n v="810000"/>
    <n v="103811.41694894401"/>
    <n v="0"/>
    <n v="809999.9"/>
    <n v="103811.4041327197"/>
    <n v="9.9999999976716936E-2"/>
    <n v="1.2816224305424839E-2"/>
    <n v="0"/>
    <n v="100"/>
    <n v="99.99"/>
    <s v="Cooperación en Especie No Reembolsable - Ayuda Humanitaria"/>
    <s v="Ejecutado por el Beneficiario"/>
    <s v="Educación"/>
    <s v="BAJA VERAPAZ"/>
    <s v="BAJA VERAPAZ"/>
    <x v="2"/>
    <n v="13"/>
    <s v="10. Reducción de desigualdades"/>
    <x v="0"/>
    <m/>
    <m/>
    <m/>
    <m/>
    <s v="Contribuir con el sistema educativo a nivel nacional, en la identificación de niños y niñas que se encuentren en situación de vulnerabilidad, de pobreza y pobreza extrema, en toda la república de Guatemala, priorizando en ese grupo de la población, la entrega de mochilas escolares, para el ciclo escolar del año 2020."/>
    <s v="Objetivo Especifico 1: Entregar mochilas escolares para su uso en el ciclo escolar 2020, a niños y niñas identificados por la Dirección de Servicio Social y/o Sedes Departamentales de la Secretaría de Obras Sociales de la Esposa del Presidente de la República -SOSEP-, en toda la República de Guatemala, como grupo vulnerable, en situación de pobreza y pobreza extrema."/>
    <s v="Objetivo Especifico 2: Brindar a los niños y niñas identificados como grupo vulnerable, en situación de pobreza y pobreza extrema en toda la República de Guatemala, un accesorio de estudio adecuado que les permita asistir a clases, llevando todos sus útiles escolares de forma segura, que les permita su preservación y buen estado durante todo el ciclo escolar 2020"/>
    <s v="Objetivo Especifico 3: Cooperar con las familias de los niños y niñas identificados como grupo vulnerable, en situación de pobreza y extrema pobreza en toda la República de Guatemala, para que cuenten con una mochila para su uso durante todo el ciclo escolar 2020"/>
  </r>
  <r>
    <s v="SIGEACI173"/>
    <s v="SSCI_409"/>
    <s v="REMOZAMIENTO PARA EL CENTRO ESPECIALIZADO DE REINSERCION C E R   Y CASA INTERMEDIA C I    PARA ADOLESCENTES EN CONFLICTO CON LA LEY PENAL  FINCA SAN ANTONIO  ALDEA EL PLATANAR  SAN JOSE PINULA  GUATEMALA "/>
    <x v="4"/>
    <s v="Secretaría de Bienestar Social"/>
    <x v="15"/>
    <s v="INL      "/>
    <d v="2018-12-10T00:00:00"/>
    <x v="13"/>
    <n v="7.8026099999999996"/>
    <d v="2018-12-10T00:00:00"/>
    <d v="2022-12-31T00:00:00"/>
    <n v="20862306"/>
    <n v="0"/>
    <n v="0"/>
    <n v="0"/>
    <n v="20862306"/>
    <n v="2673759.9341758722"/>
    <n v="0"/>
    <n v="6215651.1299999999"/>
    <n v="796611.79143901856"/>
    <n v="14646654.870000001"/>
    <n v="1877148.1427368536"/>
    <n v="0"/>
    <n v="45.8"/>
    <n v="29.79"/>
    <s v="Cooperación en Especie No Reembolsable - Ayuda Humanitaria"/>
    <s v="Directa"/>
    <s v="Otras Actividades de Servicios Sociales"/>
    <s v="GUATEMALA"/>
    <s v="GUATEMALA"/>
    <x v="1"/>
    <n v="12"/>
    <s v="16. Paz, justicia e instituciones sólidas"/>
    <x v="0"/>
    <m/>
    <m/>
    <m/>
    <m/>
    <s v="Proveer facilidades para la integración a la comunidad, la familia y la sociedad."/>
    <s v="a. Disminuir la reincidencia delictiva.b. Fomentar la integración familiar.c. Fomentar el desinterés en participación en grupos delictivos.d. Reducir la violencia.e. Formar parte de la fuerza laboral y de la sociedad económicamente activa."/>
    <m/>
    <m/>
  </r>
  <r>
    <s v="SIGEACI174"/>
    <s v="SSCI_499"/>
    <s v="Generación y Preparación de información para la formulación de propuestas de financiamiento para el sector AFOLU Agricultura  silvicultura y otros usos  por sus siglas en inglés  en Guatemala "/>
    <x v="1"/>
    <s v="Ministerio de Ambiente y Recursos Naturales"/>
    <x v="18"/>
    <s v="FAO Guatemala"/>
    <d v="2019-01-17T00:00:00"/>
    <x v="15"/>
    <n v="7.8026099999999996"/>
    <d v="2019-11-13T00:00:00"/>
    <d v="2021-07-16T00:00:00"/>
    <n v="5771758.2999999998"/>
    <n v="0"/>
    <n v="0"/>
    <n v="0"/>
    <n v="5771758.2999999998"/>
    <n v="739721.49062941759"/>
    <n v="0"/>
    <n v="5599548.2699999996"/>
    <n v="717650.66689223214"/>
    <n v="172210.03000000026"/>
    <n v="22070.823737185448"/>
    <n v="0"/>
    <n v="96"/>
    <n v="97.01"/>
    <s v="Cooperación Financiera No Reembolsable - Ayuda Humanitaria"/>
    <s v="Ejecutado por la Fuente Cooperante"/>
    <s v="Medio Ambiente"/>
    <s v="QUICHE"/>
    <s v="QUICHE"/>
    <x v="1"/>
    <n v="12"/>
    <m/>
    <x v="0"/>
    <m/>
    <m/>
    <m/>
    <m/>
    <s v="El Proyecto busca que el gobierno y el país cuente con mejor información para las políticas forestales nacionales, la planificación y el desarrollo sostenible, así como para generar estimados de gases efecto invernadero (GEI) del sector AFOLU, a través del arreglos institucionales, fortalecimiento de las capacidades y creación de las condiciones que permitan diseñar, implementar y evaluar las opciones para mejorar la acción climática en el sector AFOLU"/>
    <s v="Contar con un mecanismo de coordinación interinstitucional para medir, informar y verificar en el sector AFOLU, Contar con tecnologías climáticas seleccionadas validadas para mitigación y adaptación evaluadas e incorporadas en los procesos de planificación y Contar con capacidades fortalecidas para monitoreo, medición e informes de progresos AFOLU"/>
    <m/>
    <m/>
  </r>
  <r>
    <s v="SIGEACI176"/>
    <s v=""/>
    <s v="Implementación y desarrollo Expediente Electrónico en INACIF"/>
    <x v="4"/>
    <s v="Instituto Nacional de Ciencias Forenses"/>
    <x v="5"/>
    <s v="FONDO DE REFORMAS ESTRUCTURALES"/>
    <d v="2018-11-20T00:00:00"/>
    <x v="13"/>
    <n v="7.8026099999999996"/>
    <d v="2018-11-20T00:00:00"/>
    <d v="2023-07-31T00:00:00"/>
    <n v="1790331.42"/>
    <n v="0"/>
    <n v="0"/>
    <n v="0"/>
    <n v="1790331.42"/>
    <n v="229452.8907634753"/>
    <n v="0"/>
    <n v="1029556.57"/>
    <n v="131950.27945777119"/>
    <n v="760774.85"/>
    <n v="97502.611305704108"/>
    <n v="0"/>
    <n v="31.77"/>
    <n v="57.5"/>
    <s v="Cooperación Financiera No Reembolsable - Cooperación Técnica No Reembolsable"/>
    <s v="Ejecutado por la Fuente Cooperante"/>
    <s v="Judicial"/>
    <s v="GUATEMALA"/>
    <s v="GUATEMALA"/>
    <x v="1"/>
    <n v="12"/>
    <s v="16. Paz, justicia e instituciones sólidas"/>
    <x v="0"/>
    <m/>
    <m/>
    <m/>
    <m/>
    <s v="Implementar y desarrollar el Expediente Electrónico en INACIF, actualizando y fortaleciendo los procesos de gestión administrativo forense, lo cual permitirá reducir la mora forense y agilizar los procesos internos y externos en los que interviene, brindando mayor rapidez, seguridad, comodidad y transparencia mediante la recepción y remisión electrónica de solicitudes, el envío electrónico de informes periciales, y la implementación de la firma electrónica"/>
    <s v="Optimizar las comunicaciones entre las diferente instituciones"/>
    <s v="Optimizar los recursos"/>
    <s v="Agilizar los procesos internos"/>
  </r>
  <r>
    <s v="SIGEACI177"/>
    <s v=""/>
    <s v="Fortalecimiento institucional de la Secretaría de Planificación y Programación de la Presidencia en el Marco de la Agenda 2030. "/>
    <x v="4"/>
    <s v="Secretaría de Planificación y Programación de la Presidencia"/>
    <x v="5"/>
    <s v="GIZ"/>
    <d v="2019-11-18T00:00:00"/>
    <x v="15"/>
    <n v="7.8026099999999996"/>
    <d v="2019-11-18T00:00:00"/>
    <d v="2022-12-31T00:00:00"/>
    <n v="9374223.0899999999"/>
    <n v="0"/>
    <n v="9391556.5199999996"/>
    <n v="0"/>
    <n v="18765779.609999999"/>
    <n v="2405064.4092169157"/>
    <n v="0"/>
    <n v="15679540.67"/>
    <n v="2009525.1037793765"/>
    <n v="-6305317.5800000001"/>
    <n v="395539.30543753924"/>
    <n v="0"/>
    <n v="75"/>
    <n v="83.55"/>
    <s v="Cooperación Técnica No Reembolsable - Cooperación en Especie No Reembolsable"/>
    <s v="Directa"/>
    <s v="Otras Actividades de Administración"/>
    <s v="GUATEMALA"/>
    <s v="GUATEMALA"/>
    <x v="1"/>
    <n v="12"/>
    <m/>
    <x v="0"/>
    <m/>
    <m/>
    <m/>
    <m/>
    <s v="Las capacidades institucionales de SEGEPLAN y de los Ministerios y otras instituciones asesoradas por SEGEPLAN con responsabilidades de planificación y monitoreo de la implementación de las prioridades nacionales de desarrollo de la Agenda 2030 en Guatemala se ha fortalecido."/>
    <s v="50% de los Ministerios cuentan con una planificación operativa y financiera que refleja los aportes a las Prioridades Nacionales de Desarrollo."/>
    <s v="Los 14 Ministerios y aproximadamente 4 otras instituciones involucradas en la implementación de las Prioridades Nacionales de Desarrollo registran sus avances (a nivel local, nacional y donde sea razonable por género) en una plataforma virtual que sirve como instrumento de monitoreo estratégico."/>
    <s v="Se presentan dos informes sobre la implementación de las Prioridades Nacionales de Desarrollo con recomendaciones para la toma de decisiones estratégicas."/>
  </r>
  <r>
    <s v="SIGEACI178"/>
    <s v=""/>
    <s v="Mejoramiento, equipamiento y mobiliario del Salón del Antiguo Edificio de la Lotería Nacional."/>
    <x v="1"/>
    <s v="Secretaría de Planificación y Programación de la Presidencia"/>
    <x v="4"/>
    <s v="Embajada de la República de China (Taiwán) en Guatemala"/>
    <d v="2019-08-26T00:00:00"/>
    <x v="15"/>
    <n v="7.8026099999999996"/>
    <d v="2019-08-26T00:00:00"/>
    <d v="2020-04-30T00:00:00"/>
    <n v="155578"/>
    <n v="0"/>
    <n v="0"/>
    <n v="0"/>
    <n v="155578"/>
    <n v="19939.225464299769"/>
    <n v="0"/>
    <n v="151257.39000000001"/>
    <n v="19385.486394937081"/>
    <n v="4320.609999999986"/>
    <n v="553.73906936268759"/>
    <n v="0"/>
    <n v="100"/>
    <n v="97.22"/>
    <s v="Cooperación Técnica No Reembolsable - Cooperación en Especie No Reembolsable"/>
    <s v="Ejecutado por la Fuente Cooperante"/>
    <s v="Otras Actividades de Administración"/>
    <s v="GUATEMALA"/>
    <s v="GUATEMALA"/>
    <x v="1"/>
    <n v="12"/>
    <m/>
    <x v="0"/>
    <m/>
    <m/>
    <m/>
    <m/>
    <s v="Mejorar, equipar y amueblar el Salón del Antiguo Edificio de la Lotería Nacional, para brindar mejores ambientes y con calidad a los usuarios de la Secretaría de Planificación y Programación de la Presidencia."/>
    <m/>
    <m/>
    <m/>
  </r>
  <r>
    <s v="SIGEACI298"/>
    <s v="SSCI_802"/>
    <s v="Consolidando infraestructuras para sostener la paz"/>
    <x v="6"/>
    <s v="Comisión Presidencial por la Paz y Derechos Humanos -COPADEH-"/>
    <x v="24"/>
    <m/>
    <d v="2022-08-11T00:00:00"/>
    <x v="17"/>
    <n v="7.8026099999999996"/>
    <d v="2022-08-01T00:00:00"/>
    <d v="2024-07-31T00:00:00"/>
    <n v="4704031.7300000004"/>
    <m/>
    <n v="0"/>
    <n v="0"/>
    <n v="4704031.7300000004"/>
    <n v="602879.25835073146"/>
    <m/>
    <n v="0"/>
    <n v="0"/>
    <n v="4704031.7300000004"/>
    <n v="602879.25835073146"/>
    <n v="0"/>
    <n v="0"/>
    <n v="0"/>
    <s v="Cooperación Financiera No Reembolsable"/>
    <s v="Ejecutado por la Fuente Cooperante"/>
    <s v="Desarrollo Urbano y Rural"/>
    <s v="ALTA VERAPAZ"/>
    <s v="ALTA VERAPAZ"/>
    <x v="1"/>
    <n v="12"/>
    <m/>
    <x v="2"/>
    <m/>
    <m/>
    <m/>
    <m/>
    <m/>
    <m/>
    <m/>
    <m/>
  </r>
  <r>
    <s v="SIGEACI351"/>
    <m/>
    <s v="Asistencia técnica para el será una cooperación técnica no reembolsable prevenientes de la Organización de las Naciones Unidas para la Alimentación y la Agricutlria (FAO) "/>
    <x v="6"/>
    <s v="Ministerio de Agricultura, Ganadería y Alimentación"/>
    <x v="18"/>
    <m/>
    <d v="2023-03-09T00:00:00"/>
    <x v="18"/>
    <n v="7.8026099999999996"/>
    <d v="2023-04-03T00:00:00"/>
    <s v=""/>
    <n v="232807793.21109"/>
    <n v="0"/>
    <m/>
    <m/>
    <n v="232807793.21109"/>
    <n v="29837169"/>
    <m/>
    <n v="0"/>
    <n v="0"/>
    <n v="232807793.21109"/>
    <n v="29837169"/>
    <m/>
    <m/>
    <m/>
    <s v="Ayuda Humanitaria"/>
    <s v="Ejecutado por la Fuente Cooperante"/>
    <s v="Agropecuario"/>
    <s v="PETEN"/>
    <s v="DOLORES"/>
    <x v="8"/>
    <n v="1"/>
    <m/>
    <x v="3"/>
    <m/>
    <m/>
    <m/>
    <m/>
    <m/>
    <m/>
    <m/>
    <m/>
  </r>
  <r>
    <s v="SIGEACI181"/>
    <s v=""/>
    <s v="Donación de vehículos"/>
    <x v="4"/>
    <s v="Ministerio de la Defensa Nacional"/>
    <x v="15"/>
    <s v=" OSC"/>
    <d v="2018-09-17T00:00:00"/>
    <x v="13"/>
    <n v="7.8026099999999996"/>
    <d v="2019-06-30T00:00:00"/>
    <d v="2019-06-28T00:00:00"/>
    <n v="20748942.75"/>
    <n v="0"/>
    <n v="0"/>
    <n v="0"/>
    <n v="20748942.75"/>
    <n v="2659231.0457654553"/>
    <n v="0"/>
    <n v="20748942.739999998"/>
    <n v="2659231.044483833"/>
    <n v="1.0000001639127731E-2"/>
    <n v="1.2816223315894604E-3"/>
    <n v="0"/>
    <n v="100"/>
    <n v="99.99"/>
    <s v="Cooperación en Especie No Reembolsable"/>
    <s v="Directa"/>
    <s v="Financieras de Seguros"/>
    <s v="GUATEMALA"/>
    <s v="GUATEMALA"/>
    <x v="1"/>
    <n v="12"/>
    <s v="16. Paz, justicia e instituciones sólidas"/>
    <x v="0"/>
    <m/>
    <m/>
    <m/>
    <m/>
    <s v="Fortalecer la capacidad de movilidad de las compañías de reconocimiento del Ejército de Guatemala, a través de la dotación de camiones y vehículos para brindar una mayor respuesta al combate del crimen organizado y narcotráfico y el trasiego de armas en las fronteras del país, a través de la Segunda Brigada de Infantería &quot;Capitán General Rafael Carrera&quot;, departamento de Zacapa; Tercera Brigada de Infantería “General Manuel Maximiliano Aguilar Santamaría”, departamento de Jutiapa; Brigada de Operaciones para Montaña “BOPM”, departamento de San Marcos y Brigada Especial de Operaciones de Selva “Teniente Coronel Víctor Augusto Quilo Ayuso”, departamento de Petén."/>
    <m/>
    <m/>
    <m/>
  </r>
  <r>
    <s v="SIGEACI182"/>
    <s v=""/>
    <s v="Donación de construcción de Centro de Operaciones y Barracas, un Taller de Mantenimiento de Vehículos para uso de la Fuerza de Tarea Interinstitucional Xinca, ubicado en la Tercera Brigada de Infantería &quot;GMAS&quot;, departamento de Jutiapa."/>
    <x v="4"/>
    <s v="Ministerio de la Defensa Nacional"/>
    <x v="15"/>
    <s v="OSC"/>
    <d v="2017-10-09T00:00:00"/>
    <x v="14"/>
    <n v="7.8026099999999996"/>
    <d v="2017-10-09T00:00:00"/>
    <d v="2019-04-30T00:00:00"/>
    <n v="20537384.850000001"/>
    <n v="0"/>
    <n v="0"/>
    <n v="0"/>
    <n v="20537384.850000001"/>
    <n v="2632117.3107460197"/>
    <n v="0"/>
    <n v="20537384.84"/>
    <n v="2632117.3094643974"/>
    <n v="1.0000001639127731E-2"/>
    <n v="1.2816223315894604E-3"/>
    <n v="0"/>
    <n v="0"/>
    <n v="99.99"/>
    <s v="Cooperación en Especie No Reembolsable"/>
    <s v="Directa"/>
    <s v="Defensa"/>
    <s v="GUATEMALA"/>
    <s v="GUATEMALA"/>
    <x v="1"/>
    <n v="12"/>
    <s v="16. Paz, justicia e instituciones sólidas"/>
    <x v="0"/>
    <m/>
    <m/>
    <m/>
    <m/>
    <s v="Mejorar la capacidad instalada de infraestructura del Ministerio de la Defensa Nacional, que le permita incrementar su efectividad en operaciones interinstitucionales de respuesta para el combate de actividades relacionadas con el tráfico ilícito y erradicar acciones criminales en toda la República, con énfasis en los departamentos de Jutiapa, Santa Rosa, Jalapa, Escuintla y parte sur de Chiquimula, especialmente en los municipios de Ipala, Quezaltepeque y Concepción las Minas."/>
    <s v="1: Construir un (1) Centro de Operaciones Tácticas y Barracas, un Taller de Mantenimiento para vehículos, durante los años 2017-2018, en la Tercera Brigada de Infantería “Gral. Manuel Aguilar Santamaría”, departamento de Jutiapa."/>
    <s v="2: Mejorar las capacidades de la Fuerza de Tarea Interinstitucional “XINCA” que se ubicará en la Tercera Brigada de Infantería “GMAS” y estará conformada por el Ministerio de la Defensa Nacional y el Ministerio de Gobernación, para el combate de actividades relacionadas con el tráfico ilícito y erradicación de acciones criminales en los municipios de Ipala, Quezaltepeque y Concepción las Minas."/>
    <m/>
  </r>
  <r>
    <s v="SIGEACI190"/>
    <s v="SSCI_553"/>
    <s v="Donación del Gobierno de los Estados Unidos de América a través del Plan de Emergencias del Presidente de los estados Unidos de América para el Alivio del SIDA PEPFAR  de medicamento TLD "/>
    <x v="6"/>
    <s v="Ministerio de Salud Pública y Asistencia Social"/>
    <x v="15"/>
    <s v="PEPFAR"/>
    <d v="2020-09-07T00:00:00"/>
    <x v="16"/>
    <n v="7.8026099999999996"/>
    <d v="2020-09-07T00:00:00"/>
    <s v=""/>
    <n v="12626189.73"/>
    <n v="12626189.73"/>
    <n v="0"/>
    <n v="0"/>
    <n v="12626189.73"/>
    <n v="1618200.7981944506"/>
    <n v="0"/>
    <n v="0"/>
    <n v="0"/>
    <n v="12626189.73"/>
    <n v="1618200.7981944506"/>
    <n v="0"/>
    <n v="0"/>
    <n v="0"/>
    <s v="Cooperación en Especie No Reembolsable - Ayuda Humanitaria"/>
    <s v="Ejecutado por la Fuente Cooperante"/>
    <s v="Salud y Asistencia Social"/>
    <s v="GUATEMALA"/>
    <s v="GUATEMALA"/>
    <x v="3"/>
    <n v="3"/>
    <s v="3. Salud y bienestar"/>
    <x v="1"/>
    <m/>
    <m/>
    <m/>
    <m/>
    <s v="Cumplir con lo establecido en la Guía de uso de los antirretrovirales en personas con VIH y su aplicación profiláctica Guatemala 2019, en el uso de TLD."/>
    <s v="Aumentar la adherencia de los pacientes viviendo con VIHAumentar la cobertura de pruebas de carga viral de VIH.Contar con el inventario disponible de TLD, para entregar a los pacientes estables."/>
    <m/>
    <m/>
  </r>
  <r>
    <s v="SIGEACI196"/>
    <s v="SSCI_563"/>
    <s v="CONTRIBUCION EN ESPECIE DEL GOBIERNO DE LOS ESTADOS UNIDOS DE AMÉRICA A TRAVÉS DE LA AGENCIA DE LOS ESTADOS UNIDOS PARA EL DESARROLLO INTERNACIONAL USAID   DE 50 VENTILADORES Y PAQUETE DE INICIO DE BIENES Y SERVICIOS PARA EL MANEJO DE PACIENTES CRÍTICOS CON COVID 19  EN HOSPITALES NACIONALES SELECCIONADOS "/>
    <x v="6"/>
    <s v="Ministerio de Salud Pública y Asistencia Social"/>
    <x v="15"/>
    <s v="USAID"/>
    <d v="2020-09-18T00:00:00"/>
    <x v="16"/>
    <n v="7.8026099999999996"/>
    <d v="2020-10-05T00:00:00"/>
    <d v="2020-10-09T00:00:00"/>
    <n v="6523635.4285875"/>
    <n v="0"/>
    <n v="0"/>
    <n v="0"/>
    <n v="6523635.4285875"/>
    <n v="836083.75"/>
    <n v="0"/>
    <n v="0"/>
    <n v="0"/>
    <n v="6523635.4285875"/>
    <n v="836083.75"/>
    <n v="0"/>
    <n v="0"/>
    <n v="0"/>
    <s v="Cooperación en Especie No Reembolsable - Ayuda Humanitaria"/>
    <s v="Ejecutado por la Fuente Cooperante"/>
    <s v="Salud y Asistencia Social"/>
    <s v="GUATEMALA"/>
    <s v="GUATEMALA"/>
    <x v="3"/>
    <n v="3"/>
    <s v="3. Salud y bienestar"/>
    <x v="1"/>
    <m/>
    <m/>
    <m/>
    <m/>
    <s v="Dar una respuesta oportuna a la emergencia generada por COVID-19, brindando cuidado integral a aquellas personas en condiciones críticas de salud, generada por COVID-19 y salvar vidas."/>
    <s v="Fortaleciendo progresivo de los servicios de salud, para la atención oportuna de los pacientes que necesiten ventilación mecánica.Capacidad de respuesta oportuna para la atención de los pacientes COVID-19.Todas las áreas donde se atiendan pacientes COVID-19 deberán estar totalmente equipadas para la atención oportuna de los pacientes. "/>
    <m/>
    <m/>
  </r>
  <r>
    <s v="SIGEACI205"/>
    <s v="SSCI_552"/>
    <s v="CONSOLIDACIÓN DEL SISTEMA GUATEMALTECO DE ÁREAS PROTEGIDAS  LIFE WEB II"/>
    <x v="6"/>
    <s v="Consejo Nacional de Áreas Protegidas"/>
    <x v="5"/>
    <s v="KFW"/>
    <d v="2020-12-03T00:00:00"/>
    <x v="16"/>
    <n v="7.8026099999999996"/>
    <d v="2021-06-01T00:00:00"/>
    <d v="2028-12-31T00:00:00"/>
    <n v="85000000"/>
    <n v="1671500"/>
    <n v="0"/>
    <n v="0"/>
    <n v="85000000"/>
    <n v="10893790.667481778"/>
    <n v="0"/>
    <n v="3248582.23"/>
    <n v="416345.58564377821"/>
    <n v="81751417.769999996"/>
    <n v="10477445.081838001"/>
    <n v="0"/>
    <n v="0"/>
    <n v="0"/>
    <s v="Cooperación Financiera No Reembolsable"/>
    <s v="Directa"/>
    <s v="Medio Ambiente"/>
    <s v="CHIMALTENANGO"/>
    <s v="ACATENANGO"/>
    <x v="6"/>
    <n v="10"/>
    <s v="15. Vida de ecosistemas terrestres"/>
    <x v="4"/>
    <m/>
    <m/>
    <m/>
    <m/>
    <s v="Establecer una red de áreas protegidas que conservan la diversidad biológica y los recursos naturales vinculados a ella en la Cadena Volcánica del Altiplano Central y Occidental."/>
    <m/>
    <m/>
    <m/>
  </r>
  <r>
    <s v="SIGEACI211"/>
    <s v="SSCI_555"/>
    <s v="Donación de un 1  Bote de patrullaje Boston Whaler de 37 pies con remolque  por parte del Gobierno de Estados Unidos de América a través de la Oficina de Cooperación en Seguridad OSC  de los Estados Unidos de América en Guatemala  para uso del Comando de Fuerza Especial Naval de la Marina de la Defensa Nacional "/>
    <x v="6"/>
    <s v="Ministerio de la Defensa Nacional"/>
    <x v="15"/>
    <s v="OSC"/>
    <d v="2020-10-29T00:00:00"/>
    <x v="16"/>
    <n v="7.8026099999999996"/>
    <d v="2019-02-15T00:00:00"/>
    <d v="2020-12-29T00:00:00"/>
    <n v="4653991.5762599995"/>
    <n v="0"/>
    <n v="0"/>
    <n v="0"/>
    <n v="4653991.5762599995"/>
    <n v="596466"/>
    <n v="0"/>
    <n v="0"/>
    <n v="0"/>
    <n v="4653991.5762599995"/>
    <n v="596466"/>
    <n v="0"/>
    <n v="0"/>
    <n v="0"/>
    <s v="Cooperación en Especie No Reembolsable - Ayuda Humanitaria"/>
    <s v="Ejecutado por la Fuente Cooperante"/>
    <s v="Defensa"/>
    <s v="GUATEMALA"/>
    <s v="GUATEMALA"/>
    <x v="1"/>
    <n v="12"/>
    <s v="16. Paz, justicia e instituciones sólidas"/>
    <x v="2"/>
    <m/>
    <m/>
    <m/>
    <m/>
    <s v="Potenciar las Capacidades del Estado de Guatemala a través de las Marina de la Defensa Nacional, para velar por el cumplimiento de las leyes nacionales e internacionales y el respeto a los derechos de la República sobre sus espacios acuáticos, soberanos y jurisdiccionales. Así como, la protección de los recursos naturales y vivos del lecho y subsuelo marítimo."/>
    <s v="Coadyuvar a los esfuerzos del Estado, para hacer cumplir las Leyes Nacionales e Internacionales y el respeto a los derechos de la República de Guatemala sobre sus espacios acuáticos, soberanos y jurisdiccionales, la protección de los recursos naturales y vivos del lecho  y subsuelo marítimo y potenciar las capacidades de la Marina de la Defensa Nacional."/>
    <m/>
    <m/>
  </r>
  <r>
    <s v="SIGEACI212"/>
    <s v="SSCI_562"/>
    <s v="Donación de una 1  Ambulancia Ford CTV usada y una 1  camilla  por parte del Gobierno de los Estados Unidos de América a través de la Oficina de Cooperación en Seguridad OSC  de los Estados Unidos de América en Guatemala  para uso del Centro Médico Militar Hospital Militar   del Ministerio de la Defensa Nacional "/>
    <x v="6"/>
    <s v="Ministerio de la Defensa Nacional"/>
    <x v="15"/>
    <s v="OSC"/>
    <d v="2020-10-29T00:00:00"/>
    <x v="16"/>
    <n v="7.8026099999999996"/>
    <d v="2020-10-29T00:00:00"/>
    <d v="2021-01-29T00:00:00"/>
    <n v="3511174.5"/>
    <n v="450000"/>
    <n v="0"/>
    <n v="0"/>
    <n v="3511174.5"/>
    <n v="450000"/>
    <n v="0"/>
    <n v="0"/>
    <n v="0"/>
    <n v="3511174.5"/>
    <n v="450000"/>
    <n v="0"/>
    <n v="0"/>
    <n v="0"/>
    <s v="Cooperación en Especie No Reembolsable - Ayuda Humanitaria"/>
    <s v="Ejecutado por la Fuente Cooperante"/>
    <s v="Defensa"/>
    <s v="GUATEMALA"/>
    <s v="GUATEMALA"/>
    <x v="3"/>
    <n v="3"/>
    <s v="16. Paz, justicia e instituciones sólidas"/>
    <x v="2"/>
    <m/>
    <m/>
    <m/>
    <m/>
    <s v="Fortalecer los servicios de salud del personal del Ministerio de la Defensa Nacional con el fin de mejorar su calidad de vida."/>
    <s v="Coadyuvar a los esfuerzos del Estado, de proteger el derecho a la salud de sus ciudadanos. Brindar traslados confiables manteniendo los estándares en el cuidado de la salud del personal. Potenciar las capacidades del parque de ambulancias del Ministerio de la Defensa Nacional. "/>
    <m/>
    <m/>
  </r>
  <r>
    <s v="SIGEACI213"/>
    <s v="SSCI_554"/>
    <s v="Donación de una 1  embarcación Metal Shark  modelo Relentless de 33 pies de eslora  por parte del Gobierno de los Estados Unidos de América a través de la Oficina de Cooperación en Seguridad OSC  de los Estados Unidos de América en Guatemala  para uso del Comando de Fuerza Especial Naval  de la Marina de la Defensa Nacional "/>
    <x v="6"/>
    <s v="Ministerio de la Defensa Nacional"/>
    <x v="15"/>
    <s v="OSC"/>
    <d v="2020-10-20T00:00:00"/>
    <x v="16"/>
    <n v="7.8026099999999996"/>
    <d v="2020-10-20T00:00:00"/>
    <d v="2020-12-30T00:00:00"/>
    <n v="20959193.550648596"/>
    <n v="2686177.26"/>
    <n v="0"/>
    <n v="0"/>
    <n v="20959193.550648596"/>
    <n v="2686177.26"/>
    <n v="0"/>
    <n v="0"/>
    <n v="0"/>
    <n v="20959193.550648596"/>
    <n v="2686177.26"/>
    <n v="0"/>
    <n v="0"/>
    <n v="0"/>
    <s v="Cooperación en Especie No Reembolsable - Ayuda Humanitaria"/>
    <s v="Ejecutado por la Fuente Cooperante"/>
    <s v="Defensa"/>
    <s v="GUATEMALA"/>
    <s v="GUATEMALA"/>
    <x v="1"/>
    <n v="12"/>
    <s v="16. Paz, justicia e instituciones sólidas"/>
    <x v="2"/>
    <m/>
    <m/>
    <m/>
    <m/>
    <s v="Potenciar las Capacidades del Estado de Guatemala a través de la Marina de la Defensa Nacional, para velar por el cumplimiento de las leyes nacionales e internacionales y el respeto a los derechos de la República sobre sus espacios acuáticos, soberanos y jurisdiccionales. Así como la protección de los recursos naturales y vivos del lecho y subsuelo marítimo."/>
    <s v="Coadyuvar a los esfuerzos del Estado, para hacer cumplir las Leyes Nacionales e Internacionales y el respeto a los derechos de la República de Guatemala sobre sus espacios acuáticos, soberanos y jurisdiccionales, la protección de los recursos naturales y vivos del lecho  y subsuelo marítimo y potenciar las capacidades de la Marina de la Defensa Nacional."/>
    <m/>
    <m/>
  </r>
  <r>
    <s v="SIGEACI214"/>
    <s v="SSCI_525"/>
    <s v="Apoyo a la estrategia REDD  para consolidar el abordaje de agentes de deforestación"/>
    <x v="6"/>
    <s v="Ministerio de Ambiente y Recursos Naturales"/>
    <x v="1"/>
    <s v="Fondo Cooperativo para el Carbón Forestal"/>
    <d v="2020-05-15T00:00:00"/>
    <x v="16"/>
    <n v="7.8026099999999996"/>
    <d v="2020-04-30T00:00:00"/>
    <d v="2021-02-26T00:00:00"/>
    <n v="3005261.07021"/>
    <n v="0"/>
    <n v="0"/>
    <n v="0"/>
    <n v="3005261.07021"/>
    <n v="385161"/>
    <n v="0"/>
    <n v="0"/>
    <n v="0"/>
    <n v="3005261.07021"/>
    <n v="385161"/>
    <n v="0"/>
    <n v="0"/>
    <n v="0"/>
    <s v="Cooperación Técnica No Reembolsable - Ayuda Humanitaria"/>
    <s v="Ejecutado por la Fuente Cooperante"/>
    <s v="Medio Ambiente"/>
    <s v="GUATEMALA"/>
    <s v="GUATEMALA"/>
    <x v="4"/>
    <n v="4"/>
    <s v="13. Acción por el clima"/>
    <x v="4"/>
    <m/>
    <m/>
    <m/>
    <m/>
    <s v="Apoyar al Gobierno de Guatemala en la elaboración de propuestas que permitan acceder a financiamiento climático para la implementación de actividades que aborden los factors claves de la deforestación."/>
    <m/>
    <m/>
    <m/>
  </r>
  <r>
    <s v="SIGEACI231"/>
    <s v="SSCI_571"/>
    <s v="Donación de un Contenedor para Fortalecer a la Dirección General de la Policía Nacional Civil del Ministerio de Gobernación de la República de Guatemala  en su Delegación del Aeropuerto Internacional La Aurora  de la Dirección General de Aeronáutica Civil   Ciudad de Guatemala "/>
    <x v="6"/>
    <s v="Ministerio de Gobernación"/>
    <x v="15"/>
    <s v="INL"/>
    <d v="2021-05-14T00:00:00"/>
    <x v="19"/>
    <n v="7.8026099999999996"/>
    <d v="2021-05-14T00:00:00"/>
    <d v="2021-05-28T00:00:00"/>
    <n v="111341.83"/>
    <n v="0"/>
    <n v="0"/>
    <n v="0"/>
    <n v="111341.83"/>
    <n v="14269.81868887462"/>
    <n v="0"/>
    <n v="111341.82"/>
    <n v="14269.817407252191"/>
    <n v="9.9999999947613105E-3"/>
    <n v="1.2816224298148882E-3"/>
    <n v="0"/>
    <n v="0"/>
    <n v="0"/>
    <s v="Cooperación en Especie No Reembolsable - Ayuda Humanitaria"/>
    <s v="Ejecutado por la Fuente Cooperante"/>
    <s v="Seguridad Interna"/>
    <s v="GUATEMALA"/>
    <s v="GUATEMALA"/>
    <x v="1"/>
    <n v="12"/>
    <s v="16. Paz, justicia e instituciones sólidas"/>
    <x v="2"/>
    <m/>
    <m/>
    <m/>
    <m/>
    <s v="Completar Información objetivos"/>
    <m/>
    <m/>
    <m/>
  </r>
  <r>
    <s v="SIGEACI191"/>
    <s v=""/>
    <s v="Fortalecimiento de la estrategia TAES en el marco de la nueva estrategia detener la Tuberculosis; alto a la TB."/>
    <x v="4"/>
    <s v="Ministerio de Salud Pública y Asistencia Social"/>
    <x v="6"/>
    <s v="Fondo Mundial para la Lucha contra el SIDA, la Tuberculosis y la Malaria"/>
    <d v="2019-07-09T00:00:00"/>
    <x v="15"/>
    <n v="7.8026099999999996"/>
    <d v="2019-07-01T00:00:00"/>
    <d v="2022-06-30T00:00:00"/>
    <n v="42906449.159999996"/>
    <n v="0"/>
    <n v="0"/>
    <n v="0"/>
    <n v="42906449.159999996"/>
    <n v="5498986.7698116396"/>
    <n v="0"/>
    <n v="33535943.760000002"/>
    <n v="4298041.7783280211"/>
    <n v="9370505.3999999948"/>
    <n v="1200944.9914836185"/>
    <n v="0"/>
    <n v="74.64"/>
    <n v="78.16"/>
    <s v="Cooperación Financiera No Reembolsable"/>
    <s v="Directa"/>
    <s v="Salud y Asistencia Social"/>
    <s v="GUATEMALA"/>
    <s v="GUATEMALA"/>
    <x v="3"/>
    <n v="3"/>
    <s v="3. Salud y bienestar"/>
    <x v="0"/>
    <m/>
    <m/>
    <m/>
    <m/>
    <s v="Reducir la prevalencia, incidencia, mortalidad y el sufrimiento humano por tuberculosis en el país, fortaleciendo la atención integral e integrada de servicios de promoción, prevención, curación, con enfoque centrado en la persona, la familia y la comunidad"/>
    <s v="Objetivo específico 1:Fortalecer la detección, diagnóstico y tratamiento precoz de la TB. sensible, sobre todo en grupos de alto riesgo."/>
    <s v="Objetivo específico 2:Fortalecer la detección, diagnóstico y tratamiento precoz de la TB-FR, sobre todo en grupos de alto riesgo"/>
    <s v="Objetivo específico 3: Disminuir la carga de tuberculosis entre personas que viven con VIH y de VIH en afectados con tuberculosis."/>
  </r>
  <r>
    <s v="SIGEACI233"/>
    <s v="SSCI_619"/>
    <s v="CARTA DE COOPERACIÓN ENTRE EL MINISTERIO DE SALUD PÚBLICA Y ASISTENCIA SOCIAL DE LA REPÚBLICA DE GUATEMALA Y LA EMBAJADA DE LA REPÚBLICA DE CHINA TAIWÁN  EN LA REPÚBLICA DE GUATEMALA PARA LA EJECUCIÓN CONJUNTA DEL PROYECTO DE CONSTRUCCIÓN DEL HOSPITAL NACIONAL DE CHIMALTENANGO"/>
    <x v="6"/>
    <s v="Ministerio de Salud Pública y Asistencia Social"/>
    <x v="4"/>
    <s v="Embajada de la República de China (Taiwán) en Guatemala"/>
    <d v="2021-06-01T00:00:00"/>
    <x v="19"/>
    <n v="7.8026099999999996"/>
    <d v="2021-06-01T00:00:00"/>
    <d v="2021-11-30T00:00:00"/>
    <n v="175500000"/>
    <n v="268648414.87"/>
    <n v="0"/>
    <n v="0"/>
    <n v="175500000"/>
    <n v="22492473.672271203"/>
    <n v="21143987.010000002"/>
    <n v="0"/>
    <n v="0"/>
    <n v="175500000"/>
    <n v="22492473.672271203"/>
    <n v="0"/>
    <n v="0"/>
    <n v="0"/>
    <s v="Cooperación Financiera No Reembolsable - Ayuda Humanitaria"/>
    <s v="Ejecutado por la Fuente Cooperante"/>
    <s v="Salud y Asistencia Social"/>
    <s v="CHIMALTENANGO"/>
    <s v="EL TEJAR"/>
    <x v="3"/>
    <n v="3"/>
    <m/>
    <x v="1"/>
    <m/>
    <m/>
    <m/>
    <m/>
    <s v="Completar Información objetivos"/>
    <m/>
    <m/>
    <m/>
  </r>
  <r>
    <s v="SIGEACI193"/>
    <s v="SSCI_527"/>
    <s v=" Mejoramiento de las capacidades del Ministerio Público a través del fortalecimiento institucional referente a  1  Aumentar la persecución penal estratégica contra la narcoactividad  2  Aumentar la persecución penal estratégica contra la corrupción  3  Mejorar la efectividad del Ministerio Público  y  4  Ampliar la capacidad y presencia del Ministerio Público  "/>
    <x v="6"/>
    <s v="Ministerio Público"/>
    <x v="15"/>
    <s v="INL"/>
    <m/>
    <x v="10"/>
    <n v="7.8026099999999996"/>
    <d v="2020-06-02T00:00:00"/>
    <d v="2022-03-09T00:00:00"/>
    <n v="34560000"/>
    <n v="34560000"/>
    <n v="0"/>
    <n v="0"/>
    <n v="34560000"/>
    <n v="4429287.1231549447"/>
    <n v="34560000"/>
    <n v="0"/>
    <n v="0"/>
    <n v="34560000"/>
    <n v="4429287.1231549447"/>
    <n v="0"/>
    <n v="0"/>
    <n v="0"/>
    <s v="Cooperación en Especie No Reembolsable - Ayuda Humanitaria"/>
    <s v="Ejecutado por la Fuente Cooperante"/>
    <s v="Judicial"/>
    <s v="GUATEMALA"/>
    <s v="GUATEMALA"/>
    <x v="1"/>
    <n v="12"/>
    <s v="16. Paz, justicia e instituciones sólidas"/>
    <x v="2"/>
    <m/>
    <m/>
    <m/>
    <m/>
    <s v="ortalecer las capacidades institucionales del Ministerio Público para responder con efectividad y transparencia a la creciente demanda de acceso a la justicia, investigación y persecución penal de resolución de los hechos denunciados. "/>
    <s v="Incrementar el desempeño de la Fiscalía contra la Narcoactividad y creación de una unidad de análisis con la capacidad de construir casos complejos contra estructuras criminales organizadas dedicadas al narcotráfico."/>
    <s v="Generar capacidad fiscal para definir la teoría del caso al inicio de la investigación, utilización de herramientas de investigación modernas, y desarrollo de estrategias de litigio previo al juicio oral y público."/>
    <s v="Reforzar procesos de recursos humanos para un mejor reclutamiento, evaluación y gestión del personal, incrementando la confianza pública en el sector justicia. "/>
  </r>
  <r>
    <s v="SIGEACI240"/>
    <s v="SSCI_636"/>
    <s v="Donación de una 1  máquina de micro percusión  modelo KM 64  marca Kwik Mark Inc  por parte de la Organización de los Estados Americanos  a través del Departamento de Seguridad Pública  al Gobierno de Guatemala  por medio del Ministerio de la Defensa Nacional  para uso de la Dirección General de Control de Armas y Municiones DIGECAM   departamento de Guatemala  "/>
    <x v="6"/>
    <s v="Ministerio de la Defensa Nacional"/>
    <x v="25"/>
    <s v="Departamento de Seguridad Pública"/>
    <d v="2021-06-29T00:00:00"/>
    <x v="19"/>
    <n v="7.8026099999999996"/>
    <d v="2021-01-22T00:00:00"/>
    <d v="2021-07-28T00:00:00"/>
    <n v="6845"/>
    <n v="0"/>
    <n v="0"/>
    <n v="0"/>
    <n v="6845"/>
    <n v="877.27055434015028"/>
    <n v="0"/>
    <n v="0"/>
    <n v="0"/>
    <n v="6845"/>
    <n v="877.27055434015028"/>
    <n v="0"/>
    <n v="0"/>
    <n v="0"/>
    <s v="Cooperación en Especie No Reembolsable - Ayuda Humanitaria"/>
    <s v="Ejecutado por la Fuente Cooperante"/>
    <s v="Defensa"/>
    <s v="GUATEMALA"/>
    <s v="GUATEMALA"/>
    <x v="1"/>
    <n v="12"/>
    <s v="16. Paz, justicia e instituciones sólidas"/>
    <x v="2"/>
    <m/>
    <m/>
    <m/>
    <m/>
    <s v="Completar Información objetivos"/>
    <m/>
    <m/>
    <m/>
  </r>
  <r>
    <s v="SIGEACI244"/>
    <s v="SSCI_673"/>
    <s v="Proyecto de donación  Vacuna AstraZeneca fabricada por mAbxience Argentina  y envasada por Laboratorios Liomont México "/>
    <x v="6"/>
    <s v="Ministerio de Salud Pública y Asistencia Social"/>
    <x v="26"/>
    <s v="Secretaría de Salud de los Estados Unidos Mexicanos"/>
    <d v="2021-08-25T00:00:00"/>
    <x v="19"/>
    <n v="7.8026099999999996"/>
    <d v="2021-08-25T00:00:00"/>
    <d v="2021-09-30T00:00:00"/>
    <n v="4637760"/>
    <n v="0"/>
    <n v="0"/>
    <n v="0"/>
    <n v="4637760"/>
    <n v="594385.72477670934"/>
    <n v="38385.86"/>
    <n v="0"/>
    <n v="0"/>
    <n v="4637760"/>
    <n v="594385.72477670934"/>
    <n v="0"/>
    <n v="0"/>
    <n v="0"/>
    <s v="Cooperación en Especie No Reembolsable - Ayuda Humanitaria"/>
    <s v="Directa"/>
    <s v="Salud y Asistencia Social"/>
    <s v="GUATEMALA"/>
    <s v="GUATEMALA"/>
    <x v="3"/>
    <n v="3"/>
    <m/>
    <x v="1"/>
    <m/>
    <m/>
    <m/>
    <m/>
    <s v="Completar Información objetivos"/>
    <m/>
    <m/>
    <m/>
  </r>
  <r>
    <s v="SIGEACI245"/>
    <s v="SSCI_602"/>
    <s v="Programa Integral Para la Reinserción y Resocialización de Adolecentes en Conflicto con la Ley Penal con Sanciones no Privativas de Libertad  Departamento de Escuintla"/>
    <x v="6"/>
    <s v="Secretaría de Bienestar Social"/>
    <x v="15"/>
    <s v="INL"/>
    <d v="2021-03-30T00:00:00"/>
    <x v="19"/>
    <n v="7.8026099999999996"/>
    <d v="2021-03-01T00:00:00"/>
    <d v="2021-07-30T00:00:00"/>
    <n v="462000"/>
    <n v="0"/>
    <n v="0"/>
    <n v="0"/>
    <n v="462000"/>
    <n v="59210.956333842143"/>
    <n v="0"/>
    <n v="461999.97"/>
    <n v="59210.952488974843"/>
    <n v="3.0000000027939677E-2"/>
    <n v="3.8448673003586009E-3"/>
    <n v="0"/>
    <n v="0"/>
    <n v="0"/>
    <s v="Cooperación Técnica No Reembolsable - Ayuda Humanitaria"/>
    <s v="Ejecutado por la Fuente Cooperante"/>
    <s v="Otras Actividades de Servicios Sociales"/>
    <s v="GUATEMALA"/>
    <s v="GUATEMALA"/>
    <x v="1"/>
    <n v="12"/>
    <m/>
    <x v="1"/>
    <m/>
    <m/>
    <m/>
    <m/>
    <s v="Completar Información objetivos"/>
    <m/>
    <m/>
    <m/>
  </r>
  <r>
    <s v="SIGEACI246"/>
    <s v="SSCI_617"/>
    <s v="Donación de 2 000 dos mil  toneladas métricas de arroz blanco otorgado por la República de China Taiwán  al Gobierno de la República de Guatemala 2021"/>
    <x v="6"/>
    <s v="Ministerio de Desarrollo Social"/>
    <x v="4"/>
    <s v="Embajada de la República de China (Taiwán) en Guatemala"/>
    <d v="2021-08-25T00:00:00"/>
    <x v="19"/>
    <n v="7.8026099999999996"/>
    <d v="2021-08-25T00:00:00"/>
    <d v="2021-12-30T00:00:00"/>
    <n v="2548547.6"/>
    <n v="0"/>
    <n v="0"/>
    <n v="0"/>
    <n v="2548547.6"/>
    <n v="326627.57718250691"/>
    <n v="241596.14"/>
    <n v="0"/>
    <n v="0"/>
    <n v="2548547.6"/>
    <n v="326627.57718250691"/>
    <n v="0"/>
    <n v="0"/>
    <n v="0"/>
    <s v="Cooperación en Especie No Reembolsable - Ayuda Humanitaria"/>
    <s v="Directa"/>
    <s v="Desarrollo Urbano y Rural"/>
    <s v="GUATEMALA"/>
    <s v="GUATEMALA"/>
    <x v="7"/>
    <n v="9"/>
    <s v="2. Hambre cero"/>
    <x v="1"/>
    <m/>
    <m/>
    <m/>
    <m/>
    <s v="Completar Información objetivos"/>
    <m/>
    <m/>
    <m/>
  </r>
  <r>
    <s v="SIGEACI250"/>
    <s v="SSCI_662"/>
    <s v="Proyecto de Cooperación en Especie No Reembolsable  Vacuna Moderna COVID 19"/>
    <x v="6"/>
    <s v="Ministerio de Salud Pública y Asistencia Social"/>
    <x v="15"/>
    <s v="HHS"/>
    <d v="2021-07-07T00:00:00"/>
    <x v="19"/>
    <n v="7.8026099999999996"/>
    <d v="2021-07-08T00:00:00"/>
    <d v="2021-10-01T00:00:00"/>
    <n v="46440000"/>
    <n v="46440000"/>
    <n v="0"/>
    <n v="0"/>
    <n v="46440000"/>
    <n v="5951854.5717394566"/>
    <n v="0"/>
    <n v="0"/>
    <n v="0"/>
    <n v="46440000"/>
    <n v="5951854.5717394566"/>
    <n v="0"/>
    <n v="0"/>
    <n v="0"/>
    <s v="Cooperación en Especie No Reembolsable - Ayuda Humanitaria"/>
    <s v="Directa"/>
    <s v="Salud y Asistencia Social"/>
    <s v="GUATEMALA"/>
    <s v="GUATEMALA"/>
    <x v="3"/>
    <n v="3"/>
    <m/>
    <x v="1"/>
    <m/>
    <m/>
    <m/>
    <m/>
    <s v="Completar Información objetivos"/>
    <m/>
    <m/>
    <m/>
  </r>
  <r>
    <s v="SIGEACI255"/>
    <s v="SSCI_680"/>
    <s v="Apoyo a la Respuesta del Gobierno para Mitigar el Impacto de la Pandemia COVID-19 en la Población Vulnerable "/>
    <x v="6"/>
    <s v="Ministerio de Desarrollo Social"/>
    <x v="1"/>
    <s v="BID"/>
    <d v="2021-10-06T00:00:00"/>
    <x v="19"/>
    <n v="7.8026099999999996"/>
    <d v="2021-09-13T00:00:00"/>
    <d v="2022-10-06T00:00:00"/>
    <n v="1546864"/>
    <n v="1546864"/>
    <n v="0"/>
    <n v="0"/>
    <n v="1546864"/>
    <n v="198249.5600831004"/>
    <n v="54054.7"/>
    <n v="1546864"/>
    <n v="198249.5600831004"/>
    <n v="0"/>
    <n v="0"/>
    <n v="0"/>
    <n v="0"/>
    <n v="0"/>
    <s v="Cooperación Técnica No Reembolsable - Ayuda Humanitaria"/>
    <s v="Ejecutado por la Fuente Cooperante"/>
    <s v="Otras Actividades de Servicios Sociales"/>
    <s v="GUATEMALA"/>
    <s v="GUATEMALA"/>
    <x v="3"/>
    <n v="3"/>
    <m/>
    <x v="1"/>
    <m/>
    <m/>
    <m/>
    <m/>
    <s v="El objetivo general de esta CT es el apoyar con niveles mínimos de ingreso a personas que viven en situación de vulnerabilidad, pobreza o pobreza extrema por medio del fortalecimiento de la capacidad del MIDES, para la gestión de los programas de protección social en el país."/>
    <s v="Apoyar el fortalecimiento de la plataforma tecnológica desarrollada por el MIDES para la identificación, registro, seguimiento y control de beneficiarios de programas de protección social"/>
    <s v="Apoyar la realización de una evaluación para analizar el impacto en los beneficiarios de los programas sociales que ejecuta MIDES"/>
    <m/>
  </r>
  <r>
    <s v="SIGEACI265"/>
    <s v="SSCI_732"/>
    <s v="Proyecto de Mejoramiento de Nutrición Materno Infantil a través de la Atención Primaria en Salud acordado entre el Ministerio de Salud Pública y Asistencia Social del Gobierno de la República de Guatemala y la Agencia de Cooperación Internacional del Japón JICA "/>
    <x v="6"/>
    <s v="Ministerio de Salud Pública y Asistencia Social"/>
    <x v="10"/>
    <s v="JICA"/>
    <d v="2021-12-17T00:00:00"/>
    <x v="19"/>
    <n v="7.8026099999999996"/>
    <d v="2021-11-12T00:00:00"/>
    <d v="2025-11-12T00:00:00"/>
    <n v="31050128.039999999"/>
    <n v="31714955.030000001"/>
    <n v="0"/>
    <n v="0"/>
    <n v="31050128.039999999"/>
    <n v="3979454.0596031328"/>
    <n v="715789"/>
    <n v="9348277"/>
    <n v="1198096.1498780537"/>
    <n v="21701851.039999999"/>
    <n v="2781357.9097250793"/>
    <n v="0"/>
    <n v="0"/>
    <n v="0"/>
    <s v="Cooperación Técnica No Reembolsable - Ayuda Humanitaria"/>
    <s v="Ejecutado por la Fuente Cooperante"/>
    <s v="Salud y Asistencia Social"/>
    <s v="TOTONICAPAN"/>
    <s v="TOTONICAPAN"/>
    <x v="3"/>
    <n v="3"/>
    <s v="2. Hambre cero"/>
    <x v="1"/>
    <m/>
    <m/>
    <m/>
    <m/>
    <s v="Completar Información objetivos"/>
    <m/>
    <m/>
    <m/>
  </r>
  <r>
    <s v="SIGEACI268"/>
    <s v=""/>
    <s v="Estrategia de mejora de la accesibilidad universal al patrimonio cultural de Guatemala"/>
    <x v="6"/>
    <s v="Consejo Nacional para la Atención de las Personas con Discapacidad (Conadi)"/>
    <x v="7"/>
    <m/>
    <d v="2021-12-10T00:00:00"/>
    <x v="19"/>
    <n v="7.8026099999999996"/>
    <d v="2022-04-26T00:00:00"/>
    <d v="2023-10-24T00:00:00"/>
    <n v="1222835.68"/>
    <n v="0"/>
    <n v="0"/>
    <n v="0"/>
    <n v="1222835.68"/>
    <n v="156721.36374879687"/>
    <n v="0"/>
    <n v="238765.6"/>
    <n v="30600.734882302208"/>
    <n v="984070.08"/>
    <n v="126120.62886649466"/>
    <n v="0"/>
    <n v="0"/>
    <n v="0"/>
    <s v="Cooperación Financiera No Reembolsable - Ayuda Humanitaria"/>
    <s v="Ejecutado por la Fuente Cooperante"/>
    <s v="Salud y Asistencia Social"/>
    <s v="QUICHE"/>
    <s v="CHICHE"/>
    <x v="8"/>
    <n v="1"/>
    <m/>
    <x v="3"/>
    <m/>
    <m/>
    <m/>
    <m/>
    <m/>
    <m/>
    <m/>
    <m/>
  </r>
  <r>
    <s v="SIGEACI271"/>
    <s v="SSCI_720"/>
    <s v=" PROYECTO DE DESARROLLO DE LA CAPACIDAD DE LA UCI UTILIZANDO LA TELEMEDICINA BAJO LA PANDEMIA COVID 19  ACORDADO ENTRE LA AGENCIA DE COOPERACIÓN INTERNACIONAL DEL JAPÓN Y EL MINISTERIO DE SALUD PÚBLICA Y ASISTENCIA SOCIAL DE LA REPÚBLICA DE GUATEMALA "/>
    <x v="6"/>
    <s v="Ministerio de Salud Pública y Asistencia Social"/>
    <x v="10"/>
    <s v="JICA"/>
    <d v="2021-12-17T00:00:00"/>
    <x v="19"/>
    <n v="7.8026099999999996"/>
    <d v="2021-11-15T00:00:00"/>
    <d v="2022-05-31T00:00:00"/>
    <n v="10404583.109999999"/>
    <n v="10404583.109999999"/>
    <n v="0"/>
    <n v="0"/>
    <n v="10404583.109999999"/>
    <n v="1333474.710385371"/>
    <n v="18159604.129999999"/>
    <n v="0"/>
    <n v="0"/>
    <n v="10404583.109999999"/>
    <n v="1333474.710385371"/>
    <n v="0"/>
    <n v="0"/>
    <n v="0"/>
    <s v="Cooperación Técnica No Reembolsable - Ayuda Humanitaria"/>
    <s v="Ejecutado por la Fuente Cooperante"/>
    <s v="Salud y Asistencia Social"/>
    <s v="GUATEMALA"/>
    <s v="GUATEMALA"/>
    <x v="3"/>
    <n v="3"/>
    <s v="3. Salud y bienestar"/>
    <x v="1"/>
    <m/>
    <m/>
    <m/>
    <m/>
    <m/>
    <m/>
    <m/>
    <m/>
  </r>
  <r>
    <s v="SIGEACI273"/>
    <s v="SSCI_743"/>
    <s v="Programa de Respuesta a los efectos del COVID 19 en Guatemala  Fortaleciendo las capacidades de las instituciones públicas e incrementando los ingresos rurales   Número de decisión CRIS  LA 2020 042 436  "/>
    <x v="6"/>
    <s v="Secretaría de Seguridad Alimentaria y Nutricional"/>
    <x v="3"/>
    <s v="Comisión Europea"/>
    <d v="2021-12-31T00:00:00"/>
    <x v="19"/>
    <n v="7.8026099999999996"/>
    <d v="2022-01-03T00:00:00"/>
    <d v="2026-07-31T00:00:00"/>
    <n v="14000000"/>
    <n v="0"/>
    <n v="0"/>
    <n v="0"/>
    <n v="14000000"/>
    <n v="1794271.4040558224"/>
    <n v="0"/>
    <n v="0"/>
    <n v="0"/>
    <n v="14000000"/>
    <n v="1794271.4040558224"/>
    <n v="0"/>
    <n v="0"/>
    <n v="0"/>
    <s v="Cooperación Financiera No Reembolsable"/>
    <s v="Ejecutado por la Fuente Cooperante"/>
    <s v="||"/>
    <s v="GUATEMALA"/>
    <s v="GUATEMALA"/>
    <x v="7"/>
    <n v="9"/>
    <s v="2. Hambre cero"/>
    <x v="1"/>
    <m/>
    <m/>
    <m/>
    <m/>
    <m/>
    <m/>
    <m/>
    <m/>
  </r>
  <r>
    <s v="SIGEACI274"/>
    <s v="SSCI_737"/>
    <s v="Cooperacion técnica no reembolsable cinr  para  la revisión  validación de los estudios y modelo de financiamiento del proyecto  ampliación carretera a cuatro carriles de la ruta ca 9 norte  tramo  el rancho el progreso   santa cruz teculutan   santa cruz  mayuelas zacapa   puerto barrios izabal   longitud aproximada 207 05 kilometros    "/>
    <x v="6"/>
    <s v="Ministerio de Comunicaciones, Infraestructura y Vivienda - CAMINOS"/>
    <x v="1"/>
    <s v="BID"/>
    <d v="2022-01-05T00:00:00"/>
    <x v="17"/>
    <n v="7.8026099999999996"/>
    <d v="2022-01-03T00:00:00"/>
    <d v="2024-07-01T00:00:00"/>
    <n v="3511174.5"/>
    <n v="0"/>
    <n v="0"/>
    <n v="0"/>
    <n v="3511174.5"/>
    <n v="450000"/>
    <n v="0"/>
    <n v="0"/>
    <n v="0"/>
    <n v="3511174.5"/>
    <n v="450000"/>
    <n v="0"/>
    <n v="0"/>
    <n v="0"/>
    <s v="Cooperación Técnica No Reembolsable - Ayuda Humanitaria"/>
    <s v="Ejecutado por la Fuente Cooperante"/>
    <s v="Transporte"/>
    <s v="ZACAPA"/>
    <s v="USUMATLAN"/>
    <x v="10"/>
    <n v="16"/>
    <s v="11. Ciudades y comunidades sostenibles"/>
    <x v="3"/>
    <m/>
    <m/>
    <m/>
    <m/>
    <m/>
    <m/>
    <m/>
    <m/>
  </r>
  <r>
    <s v="SIGEACI275"/>
    <s v="SSCI_740"/>
    <s v="Fortalecimiento de la Secretaría Ejecutiva de la Comisión Contra las Adicciones y el Tráfico Ilícito de Drogas para implementar estrategias de prevención y actividades de atención que contribuyan en la reducción de la demanda de drogas en Guatemala"/>
    <x v="6"/>
    <s v="Secretaría Ejecutiva Comisión Contra las Adicciones y el Tráfico Ilícito de Drogas (SECATID)"/>
    <x v="15"/>
    <s v="INL"/>
    <d v="2022-02-28T00:00:00"/>
    <x v="17"/>
    <n v="7.8026099999999996"/>
    <d v="2022-02-28T00:00:00"/>
    <d v="2023-08-27T00:00:00"/>
    <n v="1298640"/>
    <n v="0"/>
    <n v="0"/>
    <n v="0"/>
    <n v="1298640"/>
    <n v="166436.6154402181"/>
    <n v="0"/>
    <n v="0"/>
    <n v="0"/>
    <n v="1298640"/>
    <n v="166436.6154402181"/>
    <n v="0"/>
    <n v="0"/>
    <n v="0"/>
    <s v="Cooperación en Especie No Reembolsable - Ayuda Humanitaria"/>
    <s v="Ejecutado por la Fuente Cooperante"/>
    <s v="Salud y Asistencia Social"/>
    <s v="GUATEMALA"/>
    <s v="GUATEMALA"/>
    <x v="1"/>
    <n v="12"/>
    <s v="3. Salud y bienestar"/>
    <x v="2"/>
    <m/>
    <m/>
    <m/>
    <m/>
    <m/>
    <m/>
    <m/>
    <m/>
  </r>
  <r>
    <s v="SIGEACI277"/>
    <s v="SSCI_748"/>
    <s v="Apoyo al Plan de Desarrollo Integral para Centroamérica en el marco de la respuesta global de la Unión Europea al COVID 19"/>
    <x v="6"/>
    <s v="Ministerio de Agricultura, Ganadería y Alimentación"/>
    <x v="3"/>
    <s v="FAO _x000a_(Plan de Desarrollo Integral)"/>
    <d v="2022-03-15T00:00:00"/>
    <x v="17"/>
    <n v="7.8026099999999996"/>
    <d v="2022-03-15T00:00:00"/>
    <d v="2023-10-31T00:00:00"/>
    <n v="18108477.949999999"/>
    <n v="18108477.949999999"/>
    <n v="0"/>
    <n v="0"/>
    <n v="18108477.949999999"/>
    <n v="2320823.1540471716"/>
    <n v="271526.40000000002"/>
    <n v="0"/>
    <n v="0"/>
    <n v="18108477.949999999"/>
    <n v="2320823.1540471716"/>
    <n v="0"/>
    <n v="0"/>
    <n v="0"/>
    <s v="Ayuda Humanitaria"/>
    <s v="Ejecutado por la Fuente Cooperante"/>
    <s v="Agropecuario"/>
    <s v="SAN MARCOS"/>
    <s v="SAN MIGUEL IXTAHUACAN"/>
    <x v="7"/>
    <n v="9"/>
    <s v="1. Fin de la pobreza"/>
    <x v="1"/>
    <m/>
    <m/>
    <m/>
    <m/>
    <m/>
    <m/>
    <m/>
    <m/>
  </r>
  <r>
    <s v="SIGEACI279"/>
    <s v="SSCI_768"/>
    <s v="Fortalecimiento de la Marina de la Defensa Nacional y del Comando de Fuerza Especial Naval para mejorar las capacidades que le permitan combatir las amenazas transnacionales en los espacios marítimos  lacustres  fluviales y ribereños  así garantizar la seguridad y el desarrollo a nivel nacional "/>
    <x v="6"/>
    <s v="Ministerio de la Defensa Nacional"/>
    <x v="15"/>
    <s v="INL"/>
    <d v="2022-03-22T00:00:00"/>
    <x v="17"/>
    <n v="7.8026099999999996"/>
    <d v="2021-10-12T00:00:00"/>
    <d v="2026-06-30T00:00:00"/>
    <n v="5656892.25"/>
    <n v="725000"/>
    <n v="0"/>
    <n v="0"/>
    <n v="5656892.25"/>
    <n v="725000"/>
    <n v="0"/>
    <n v="0"/>
    <n v="0"/>
    <n v="5656892.25"/>
    <n v="725000"/>
    <n v="0"/>
    <n v="0"/>
    <n v="0"/>
    <s v="Cooperación en Especie No Reembolsable - Ayuda Humanitaria"/>
    <s v="Ejecutado por la Fuente Cooperante"/>
    <s v="Defensa"/>
    <s v="GUATEMALA"/>
    <s v="GUATEMALA"/>
    <x v="1"/>
    <n v="12"/>
    <s v="16. Paz, justicia e instituciones sólidas"/>
    <x v="2"/>
    <m/>
    <m/>
    <m/>
    <m/>
    <m/>
    <m/>
    <m/>
    <m/>
  </r>
  <r>
    <s v="SIGEACI208"/>
    <s v="SSCI_540"/>
    <s v="Gestión Ambiental Integral de la Cuenca del Río Motagua "/>
    <x v="4"/>
    <s v="Ministerio de Ambiente y Recursos Naturales"/>
    <x v="13"/>
    <s v="GEF"/>
    <d v="2018-09-01T00:00:00"/>
    <x v="13"/>
    <n v="7.8026099999999996"/>
    <d v="2020-09-01T00:00:00"/>
    <d v="2025-09-01T00:00:00"/>
    <n v="29264520.449999999"/>
    <n v="0"/>
    <n v="0"/>
    <n v="0"/>
    <n v="29264520.449999999"/>
    <n v="3750606.5854887022"/>
    <n v="0"/>
    <n v="4577599.7699999996"/>
    <n v="586675.45475167921"/>
    <n v="24686920.68"/>
    <n v="3163931.130737023"/>
    <n v="0"/>
    <n v="22.4"/>
    <n v="15.64"/>
    <s v="Cooperación Financiera No Reembolsable"/>
    <s v="Ejecutado por la Fuente Cooperante"/>
    <s v="Agua y Saneamiento"/>
    <s v="QUICHE"/>
    <s v="PACHALUM"/>
    <x v="4"/>
    <n v="4"/>
    <m/>
    <x v="0"/>
    <m/>
    <m/>
    <m/>
    <m/>
    <s v="Mejorar la gestión integrada de la Cuenca del río Motagua y reducir las fuentes terrestres de contaminación y emisiones de contaminantes orgánicos persistentes producidos no intencionalmente (COPs no intencionales) para mitigar los impactos en los ecosistemas marinos costeros y los medios de subsistencia de la población local"/>
    <m/>
    <m/>
    <m/>
  </r>
  <r>
    <s v="SIGEACI280"/>
    <s v="SSCI_728"/>
    <s v="Perfil de donación de canecas de cloro desinfectante para superficie  por parte de la Oficina de Cooperación de Seguridad de la Embajada de los Estados Unidos de América "/>
    <x v="6"/>
    <s v="Coordinadora Nacional para la Reducción de Desastres"/>
    <x v="15"/>
    <s v="OSC"/>
    <d v="2021-06-21T00:00:00"/>
    <x v="19"/>
    <n v="7.8026099999999996"/>
    <d v="2021-11-23T00:00:00"/>
    <d v="2021-11-12T00:00:00"/>
    <n v="83937"/>
    <n v="83937"/>
    <n v="0"/>
    <n v="0"/>
    <n v="83937"/>
    <n v="10757.554203016683"/>
    <n v="0"/>
    <n v="83936.99"/>
    <n v="10757.552921394252"/>
    <n v="9.9999999947613105E-3"/>
    <n v="1.2816224316338776E-3"/>
    <n v="0"/>
    <n v="0"/>
    <n v="0"/>
    <s v="Cooperación en Especie No Reembolsable - Ayuda Humanitaria"/>
    <s v="Ejecutado por la Fuente Cooperante"/>
    <s v="Salud y Asistencia Social"/>
    <s v="GUATEMALA"/>
    <s v="AMATITLAN"/>
    <x v="3"/>
    <n v="3"/>
    <s v="3. Salud y bienestar"/>
    <x v="1"/>
    <m/>
    <m/>
    <m/>
    <m/>
    <m/>
    <m/>
    <m/>
    <m/>
  </r>
  <r>
    <s v="SIGEACI281"/>
    <s v="SSCI_719"/>
    <s v="Perfl de donación mascarillas KN 95  en caja de 20 unidades  por parte de la Oficina de Cooperación en Seguridad de la Embajada de los Estados Unidos de América "/>
    <x v="6"/>
    <s v="Coordinadora Nacional para la Reducción de Desastres"/>
    <x v="15"/>
    <m/>
    <d v="2021-06-21T00:00:00"/>
    <x v="19"/>
    <n v="7.8026099999999996"/>
    <d v="2021-11-22T00:00:00"/>
    <d v="2021-12-17T00:00:00"/>
    <n v="127680"/>
    <n v="127680"/>
    <n v="0"/>
    <n v="0"/>
    <n v="127680"/>
    <n v="16363.7552049891"/>
    <n v="0"/>
    <n v="0"/>
    <n v="0"/>
    <n v="127680"/>
    <n v="16363.7552049891"/>
    <n v="0"/>
    <n v="0"/>
    <n v="0"/>
    <s v="Cooperación en Especie No Reembolsable - Ayuda Humanitaria"/>
    <s v="Directa"/>
    <s v="Salud y Asistencia Social"/>
    <s v="GUATEMALA"/>
    <s v="GUATEMALA"/>
    <x v="3"/>
    <n v="3"/>
    <s v="3. Salud y bienestar"/>
    <x v="1"/>
    <m/>
    <m/>
    <m/>
    <m/>
    <m/>
    <m/>
    <m/>
    <m/>
  </r>
  <r>
    <s v="SIGEACI282"/>
    <s v="SSCI_756"/>
    <s v="Fortalecimiento de la resiliencia de los hogares en el corredor seco de Guatemala para vivir mejor  Aumento de capacidades para la seguridad hídrica y alimentaria"/>
    <x v="6"/>
    <s v="Ministerio de Agricultura, Ganadería y Alimentación"/>
    <x v="2"/>
    <m/>
    <d v="2022-03-31T00:00:00"/>
    <x v="17"/>
    <n v="7.8026099999999996"/>
    <d v="2022-03-31T00:00:00"/>
    <d v="2025-12-30T00:00:00"/>
    <n v="68673239.589882299"/>
    <n v="0"/>
    <n v="0"/>
    <n v="0"/>
    <n v="68673239.589882299"/>
    <n v="8801316.4299999997"/>
    <n v="0"/>
    <n v="0"/>
    <n v="0"/>
    <n v="68673239.589882299"/>
    <n v="8801316.4299999997"/>
    <n v="0"/>
    <n v="0"/>
    <n v="0"/>
    <s v="Cooperación Técnica No Reembolsable - Ayuda Humanitaria"/>
    <s v="Ejecutado por la Fuente Cooperante"/>
    <s v="Agropecuario"/>
    <s v="CHIQUIMULA"/>
    <s v="CHIQUIMULA"/>
    <x v="7"/>
    <n v="9"/>
    <s v="1. Fin de la pobreza"/>
    <x v="3"/>
    <m/>
    <m/>
    <m/>
    <m/>
    <m/>
    <m/>
    <m/>
    <m/>
  </r>
  <r>
    <s v="SIGEACI283"/>
    <s v="SSCI_735"/>
    <s v="Apoyo institucional al Ministerio de Agricultura  Ganadería y Alimentación MAGA  en el marco de la iniciativa Mano de la Mano"/>
    <x v="6"/>
    <s v="Ministerio de Agricultura, Ganadería y Alimentación"/>
    <x v="18"/>
    <m/>
    <d v="2022-02-14T00:00:00"/>
    <x v="17"/>
    <n v="7.8026099999999996"/>
    <d v="2022-02-14T00:00:00"/>
    <d v="2022-12-30T00:00:00"/>
    <n v="1404469.7999999998"/>
    <n v="0"/>
    <n v="0"/>
    <n v="0"/>
    <n v="1404469.7999999998"/>
    <n v="179999.99999999997"/>
    <n v="0"/>
    <n v="0"/>
    <n v="0"/>
    <n v="1404469.7999999998"/>
    <n v="179999.99999999997"/>
    <n v="0"/>
    <n v="0"/>
    <n v="0"/>
    <s v="Cooperación Financiera No Reembolsable"/>
    <s v="Ejecutado por la Fuente Cooperante"/>
    <s v="Agropecuario"/>
    <s v="GUATEMALA"/>
    <s v="GUATEMALA"/>
    <x v="7"/>
    <n v="9"/>
    <s v="1. Fin de la pobreza"/>
    <x v="4"/>
    <m/>
    <m/>
    <m/>
    <m/>
    <m/>
    <m/>
    <m/>
    <m/>
  </r>
  <r>
    <s v="SIGEACI284"/>
    <s v="SSCI_751"/>
    <s v="Impulsar la resiliencia de los pequeños agricultores más vulnerables para una recuperación transformadora de COVID 19 en Malí  Myanmar y Guatemala"/>
    <x v="6"/>
    <s v="Ministerio de Agricultura, Ganadería y Alimentación"/>
    <x v="18"/>
    <m/>
    <d v="2022-02-14T00:00:00"/>
    <x v="17"/>
    <n v="7.8026099999999996"/>
    <d v="2022-02-14T00:00:00"/>
    <d v="2021-12-31T00:00:00"/>
    <n v="2340853.2234899998"/>
    <n v="0"/>
    <n v="0"/>
    <n v="0"/>
    <n v="2340853.2234899998"/>
    <n v="300009"/>
    <n v="0"/>
    <n v="0"/>
    <n v="0"/>
    <n v="2340853.2234899998"/>
    <n v="300009"/>
    <n v="0"/>
    <n v="0"/>
    <n v="0"/>
    <s v="Cooperación Técnica No Reembolsable - Ayuda Humanitaria"/>
    <s v="Ejecutado por la Fuente Cooperante"/>
    <s v="Agropecuario"/>
    <s v="IZABAL"/>
    <s v="EL ESTOR"/>
    <x v="8"/>
    <n v="1"/>
    <s v="2. Hambre cero"/>
    <x v="3"/>
    <m/>
    <m/>
    <m/>
    <m/>
    <m/>
    <m/>
    <m/>
    <m/>
  </r>
  <r>
    <s v="SIGEACI287"/>
    <s v="SSCI_784"/>
    <s v="Donación de sillas de ruedas  andadores  bastones y muletas provenientes del Gobierno de la República de China Taiwán  "/>
    <x v="6"/>
    <s v="Secretaría de Obras Sociales de la Esposa del Presidente (SOSEP)"/>
    <x v="4"/>
    <s v="Embajada de la Rpública de China (Taiwán) en Guatemala"/>
    <d v="2022-04-18T00:00:00"/>
    <x v="17"/>
    <n v="7.8026099999999996"/>
    <d v="2022-04-18T00:00:00"/>
    <d v="2022-12-30T00:00:00"/>
    <n v="263120.24"/>
    <n v="0"/>
    <n v="0"/>
    <n v="0"/>
    <n v="263120.24"/>
    <n v="33722.080175736068"/>
    <n v="0"/>
    <n v="115752.54"/>
    <n v="14835.105176344838"/>
    <n v="147367.70000000001"/>
    <n v="18886.97499939123"/>
    <n v="0"/>
    <n v="0"/>
    <n v="0"/>
    <s v="Ayuda Humanitaria"/>
    <s v="Ejecutado por la Fuente Cooperante"/>
    <s v="Otras Actividades de Servicios Sociales"/>
    <s v="GUATEMALA"/>
    <s v="GUATEMALA"/>
    <x v="3"/>
    <n v="3"/>
    <s v="3. Salud y bienestar"/>
    <x v="4"/>
    <m/>
    <m/>
    <m/>
    <m/>
    <m/>
    <m/>
    <m/>
    <m/>
  </r>
  <r>
    <s v="SIGEACI288"/>
    <s v="SSCI_702"/>
    <s v="Donación de Dron con sensores térmicos para monitoreo volcánico  por parte de la Agencia de Cooperación Internacional del Japón  JICA  a la CONRED  "/>
    <x v="6"/>
    <s v="Coordinadora Nacional para la Reducción de Desastres"/>
    <x v="10"/>
    <s v="Agencia de Cooperación Internacional del Japón -JICA-"/>
    <d v="2021-03-30T00:00:00"/>
    <x v="19"/>
    <n v="7.8026099999999996"/>
    <d v="2021-10-15T00:00:00"/>
    <d v="2021-11-15T00:00:00"/>
    <n v="38910.519999999997"/>
    <n v="0"/>
    <n v="0"/>
    <n v="0"/>
    <n v="38910.519999999997"/>
    <n v="4986.8595252101541"/>
    <n v="0"/>
    <n v="0"/>
    <n v="0"/>
    <n v="38910.519999999997"/>
    <n v="4986.8595252101541"/>
    <n v="0"/>
    <n v="0"/>
    <n v="0"/>
    <s v="Ayuda Humanitaria"/>
    <s v="Ejecutado por la Fuente Cooperante"/>
    <s v="Otras Actividades de Servicios Sociales"/>
    <s v="SACATEPEQUEZ"/>
    <s v="SACATEPEQUEZ"/>
    <x v="1"/>
    <n v="12"/>
    <s v="16. Paz, justicia e instituciones sólidas"/>
    <x v="4"/>
    <m/>
    <m/>
    <m/>
    <m/>
    <m/>
    <m/>
    <m/>
    <m/>
  </r>
  <r>
    <s v="SIGEACI216"/>
    <s v=""/>
    <s v="UN ENFOQUE DE MÚLTIPLES PARTES INTERESADAS PARA APOYAR LA IMPLEMENTACIÓN DE ESTRATEGIAS NACIONALES PARA LOGRAR LA ELIMINACIÓN DE LA MALARIA EN GUATEMALA PARA EL 2022."/>
    <x v="4"/>
    <s v="Ministerio de Salud Pública y Asistencia Social"/>
    <x v="6"/>
    <s v="Fondo Mundial para la Lucha contra el SIDA, la Tuberculosis y la Malaria"/>
    <d v="2019-05-09T00:00:00"/>
    <x v="15"/>
    <n v="7.8026099999999996"/>
    <d v="2019-01-01T00:00:00"/>
    <d v="2021-06-30T00:00:00"/>
    <n v="40949052.659999996"/>
    <n v="0"/>
    <n v="869918.07"/>
    <n v="0"/>
    <n v="41818970.729999997"/>
    <n v="5359613.0948490314"/>
    <n v="0"/>
    <n v="36974225.060000002"/>
    <n v="4738699.6223058701"/>
    <n v="3974827.599999994"/>
    <n v="620913.47254316136"/>
    <n v="0"/>
    <n v="87.87"/>
    <n v="88.41"/>
    <s v="Cooperación Financiera No Reembolsable - Ayuda Humanitaria"/>
    <s v="Ejecutado por el Beneficiario"/>
    <s v="Salud y Asistencia Social"/>
    <s v="GUATEMALA"/>
    <s v="GUATEMALA"/>
    <x v="3"/>
    <n v="3"/>
    <s v="3. Salud y bienestar"/>
    <x v="0"/>
    <m/>
    <m/>
    <m/>
    <m/>
    <s v="Eliminar la transmisión de la malaria autóctona por Plasmodium vivax para el 2022 y continuar eliminando su transmisión por Plasmodium falciparum."/>
    <s v="Objetivo I: Contribuir a la implementación de intervenciones y actividades planificadas relacionadas con la gestión integrada de vectores basada en la estratificación del riesgo de transmisión de la malaria, que se complementará y extenderá a las áreas locales, tal como se establece en la estrategia operativa de prueba, tratamiento, investigación y respuesta."/>
    <s v="Objetivo II: Cooperar en la implementación de la estrategia y las intervenciones y actividades prioritarias para mejorar y optimizar la detección y el manejo de casos, con especial énfasis en detección pasiva y activa de casos, diagnóstico parasitológico y tratamiento adecuado según la estrategia operativa de prueba, tratamiento, investigación y respuesta"/>
    <s v="Objetivo III: Contribuir a la implementación del sistema de vigilancia para eliminar la malaria a nivel nacional, departamental y local a través de la capacitación del personal, permitiéndole realizar búsqueda activas y pasivas de casos e investigar casos y ubicaciones de brote."/>
  </r>
  <r>
    <s v="SIGEACI289"/>
    <s v="SSCI_785"/>
    <s v="Donación de 126 sillas de ruedas para adulto  108 sillas de ruedas para niños y 33 aparatos para la movilidad asistida proveniente de la República de China Taiwán "/>
    <x v="6"/>
    <s v="Secretaría de Obras Sociales de la Esposa del Presidente (SOSEP)"/>
    <x v="4"/>
    <s v="Embajada de la Rpública de China (Taiwán) en Guatemala"/>
    <d v="2022-04-29T00:00:00"/>
    <x v="17"/>
    <n v="7.8026099999999996"/>
    <d v="2022-04-25T00:00:00"/>
    <d v="2022-09-30T00:00:00"/>
    <n v="253779.12"/>
    <n v="32755.48"/>
    <n v="0"/>
    <n v="0"/>
    <n v="253779.12"/>
    <n v="32524.901283032217"/>
    <n v="0"/>
    <n v="65795.73"/>
    <n v="8432.5283462841271"/>
    <n v="187983.39"/>
    <n v="24092.372936748092"/>
    <n v="0"/>
    <n v="0"/>
    <n v="0"/>
    <s v="Ayuda Humanitaria"/>
    <s v="Ejecutado por la Fuente Cooperante"/>
    <s v="Otras Actividades de Servicios Sociales"/>
    <s v="GUATEMALA"/>
    <s v="GUATEMALA"/>
    <x v="3"/>
    <n v="3"/>
    <s v="3. Salud y bienestar"/>
    <x v="1"/>
    <m/>
    <m/>
    <m/>
    <m/>
    <m/>
    <m/>
    <m/>
    <m/>
  </r>
  <r>
    <s v="SIGEACI290"/>
    <s v="SSCI_797"/>
    <s v="FORTALECIMIENTO DE LAS CAPACIDADES INSTITUCIONALES DE LA SUPERINTENDENCIA DE ADMINISTRACIÓN TRIBUTARIA SAT  EN LOS PUESTOS DE CONTROL INTERINSTITUCIONALES PCI  Y LAS ADUANAS UBICADAS EN PUESTOS FRONTERIZOS TERRESTRES EN EL TERRITORIO DE GUATEMALA"/>
    <x v="6"/>
    <s v="Superintendencia de Administración Tributaria (SAT)"/>
    <x v="15"/>
    <s v="Agencia Internacional para Asuntos Antinarcóticos y Aplicación de la Ley -INL-"/>
    <d v="2022-05-10T00:00:00"/>
    <x v="17"/>
    <n v="7.8026099999999996"/>
    <d v="2022-05-09T00:00:00"/>
    <d v="2027-05-09T00:00:00"/>
    <n v="26985070"/>
    <n v="0"/>
    <n v="0"/>
    <n v="0"/>
    <n v="26985070"/>
    <n v="3458467.1026746179"/>
    <n v="0"/>
    <n v="161280"/>
    <n v="20670.006574723073"/>
    <n v="26823790"/>
    <n v="3437797.096099895"/>
    <n v="0"/>
    <n v="0"/>
    <n v="0"/>
    <s v="Ayuda Humanitaria"/>
    <s v="Ejecutado por la Fuente Cooperante"/>
    <s v="Administración Fiscal"/>
    <s v="ALTA VERAPAZ"/>
    <s v="ALTA VERAPAZ"/>
    <x v="1"/>
    <n v="12"/>
    <s v="16. Paz, justicia e instituciones sólidas"/>
    <x v="3"/>
    <m/>
    <m/>
    <m/>
    <m/>
    <m/>
    <m/>
    <m/>
    <m/>
  </r>
  <r>
    <s v="SIGEACI291"/>
    <s v="SSCI_792"/>
    <s v="Capacitaciones Dirigidas a Adolescentes y Jóvenes que se Encuentran en Situación de Riesgo y Vulnerabilidad por su Condición de Pobreza  en cuatro Municipios del Departamento de Guatemala "/>
    <x v="6"/>
    <s v="Ministerio de Desarrollo Social"/>
    <x v="5"/>
    <s v="Deutsche Gesellschaft für Internationale Zusammenarbeit -GIZ-"/>
    <d v="2022-05-11T00:00:00"/>
    <x v="17"/>
    <n v="7.8026099999999996"/>
    <d v="2022-01-18T00:00:00"/>
    <d v="2022-08-31T00:00:00"/>
    <n v="114750"/>
    <n v="13405.35"/>
    <n v="0"/>
    <n v="0"/>
    <n v="114750"/>
    <n v="14706.617401100402"/>
    <n v="0"/>
    <n v="114750"/>
    <n v="14706.617401100402"/>
    <n v="0"/>
    <n v="0"/>
    <n v="0"/>
    <n v="0"/>
    <n v="0"/>
    <s v="Ayuda Humanitaria"/>
    <s v="Directa"/>
    <s v="Desarrollo Urbano y Rural"/>
    <s v="GUATEMALA"/>
    <s v="AMATITLAN"/>
    <x v="2"/>
    <n v="13"/>
    <s v="4. Educación de calidad"/>
    <x v="1"/>
    <m/>
    <m/>
    <m/>
    <m/>
    <m/>
    <m/>
    <m/>
    <m/>
  </r>
  <r>
    <s v="SIGEACI292"/>
    <s v="SSCI_777"/>
    <s v="Fortalecimiento de las capacidades de la Contraloría General de Cuentas  en materia de fiscalización y control gubernamental  para potenciar el cumplimiento de sus atribuciones de lucha contra la corrupción"/>
    <x v="6"/>
    <s v="Contraloria General de Cuentas"/>
    <x v="15"/>
    <s v="Agencia Internacional para Asuntos Antinarcóticos y Aplicación de la Ley -INL-"/>
    <d v="2022-06-07T00:00:00"/>
    <x v="17"/>
    <n v="7.8026099999999996"/>
    <d v="2022-06-07T00:00:00"/>
    <d v="2024-03-29T00:00:00"/>
    <n v="5182100"/>
    <n v="673000"/>
    <n v="0"/>
    <n v="0"/>
    <n v="5182100"/>
    <n v="664149.56021126267"/>
    <n v="0"/>
    <n v="283238.18"/>
    <n v="36300.4404936297"/>
    <n v="4898861.82"/>
    <n v="627849.119717633"/>
    <n v="0"/>
    <n v="0"/>
    <n v="0"/>
    <s v="Ayuda Humanitaria"/>
    <s v="Ejecutado por la Fuente Cooperante"/>
    <s v="Auditoría y Control"/>
    <s v="GUATEMALA"/>
    <s v="GUATEMALA"/>
    <x v="1"/>
    <n v="12"/>
    <s v="16. Paz, justicia e instituciones sólidas"/>
    <x v="4"/>
    <m/>
    <m/>
    <m/>
    <m/>
    <m/>
    <m/>
    <m/>
    <m/>
  </r>
  <r>
    <s v="SIGEACI294"/>
    <s v="SSCI_804"/>
    <s v="Convenio de Ejecución entre el Organismo Judicial y Deutschen Gesellschaft für Internationale Zusammenarbeit GIZ  Fortalecimiento a la Independencia Judicial en Guatemala "/>
    <x v="6"/>
    <s v="Organismo Judicial"/>
    <x v="5"/>
    <m/>
    <d v="2022-07-27T00:00:00"/>
    <x v="17"/>
    <n v="7.8026099999999996"/>
    <d v="2022-05-05T00:00:00"/>
    <s v=""/>
    <n v="764655.77999999991"/>
    <n v="0"/>
    <n v="0"/>
    <n v="0"/>
    <n v="764655.77999999991"/>
    <n v="98000"/>
    <n v="159000"/>
    <n v="0"/>
    <n v="0"/>
    <n v="764655.77999999991"/>
    <n v="98000"/>
    <n v="0"/>
    <n v="0"/>
    <n v="0"/>
    <s v="Ayuda Humanitaria"/>
    <s v="Ejecutado por la Fuente Cooperante"/>
    <s v="Judicial"/>
    <s v="GUATEMALA"/>
    <s v="GUATEMALA"/>
    <x v="1"/>
    <n v="12"/>
    <m/>
    <x v="2"/>
    <m/>
    <m/>
    <m/>
    <m/>
    <m/>
    <m/>
    <m/>
    <m/>
  </r>
  <r>
    <s v="SIGEACI296"/>
    <s v="SSCI_806"/>
    <s v="Donación de Equipo  para el fortalecimiento de la Coordinadora Nacional para la Reducción de Desastres de Origen Natural o Provocado CONRED   por parte de la Agencia de Cooperación Internacional del Japón JICA  "/>
    <x v="6"/>
    <s v="Coordinadora Nacional para la Reducción de Desastres"/>
    <x v="10"/>
    <m/>
    <d v="2022-07-25T00:00:00"/>
    <x v="17"/>
    <n v="7.8026099999999996"/>
    <d v="2022-07-25T00:00:00"/>
    <s v=""/>
    <n v="1304354.5110899999"/>
    <n v="167169"/>
    <n v="0"/>
    <n v="0"/>
    <n v="1304354.5110899999"/>
    <n v="167169"/>
    <n v="0"/>
    <n v="0"/>
    <n v="0"/>
    <n v="1304354.5110899999"/>
    <n v="167169"/>
    <n v="0"/>
    <n v="0"/>
    <n v="0"/>
    <s v="Ayuda Humanitaria"/>
    <s v="Ejecutado por la Fuente Cooperante"/>
    <s v="Otras Actividades de Administración"/>
    <s v="GUATEMALA"/>
    <s v="GUATEMALA"/>
    <x v="1"/>
    <n v="12"/>
    <m/>
    <x v="1"/>
    <m/>
    <m/>
    <m/>
    <m/>
    <m/>
    <m/>
    <m/>
    <m/>
  </r>
  <r>
    <s v="SIGEACI223"/>
    <s v=""/>
    <s v="Proyecto de Fortalecimiento a la MIPYME a través del establecimiento de Incubación de Emprendimientos en Guatemala"/>
    <x v="4"/>
    <s v="Ministerio de Economía"/>
    <x v="4"/>
    <s v="Embajada de la República de China (Taiwán) en Guatemala"/>
    <d v="2019-07-11T00:00:00"/>
    <x v="15"/>
    <n v="7.8026099999999996"/>
    <d v="2019-07-27T00:00:00"/>
    <d v="2021-12-31T00:00:00"/>
    <n v="12191686.48"/>
    <n v="4632000"/>
    <n v="0"/>
    <n v="0"/>
    <n v="12191686.48"/>
    <n v="1562513.8870198564"/>
    <n v="4632000"/>
    <n v="12191435"/>
    <n v="1562481.6567789498"/>
    <n v="251.48000000044703"/>
    <n v="32.230240906588733"/>
    <n v="0"/>
    <n v="100"/>
    <n v="72.459999999999994"/>
    <s v="Cooperación Técnica No Reembolsable - Cooperación en Especie No Reembolsable"/>
    <s v="Ejecutado por la Fuente Cooperante"/>
    <s v="Industria y Comercio"/>
    <s v="QUETZALTENANGO"/>
    <s v="QUETZALTENANGO"/>
    <x v="9"/>
    <n v="7"/>
    <s v="8. Trabajo decente y crecimiento económico"/>
    <x v="0"/>
    <m/>
    <m/>
    <m/>
    <m/>
    <s v="Fortalecer la capacidad de apoyo a la incubación y el emprendimiento, integrando recursos privados, académicos y de gobierno"/>
    <s v="Implementar un mecanismo de asesoramiento para empresas MIPYME y emprendedores sobre la aplicación de la innovación"/>
    <s v="Disponer recursos privados, académicos y de gobierno para apoyar al desarrollo de nuevos productos y egocios, por medio de la innovación"/>
    <m/>
  </r>
  <r>
    <s v="SIGEACI297"/>
    <s v="SSCI_838"/>
    <s v="Fortalecimiento de la institucionalidad local y nacional para mejorar el desarrollo rural integral del Altiplano Marquense  San Marcos  Guatemala  PC FIDAM "/>
    <x v="6"/>
    <s v="Secretaría de Planificación y Programación de la Presidencia"/>
    <x v="13"/>
    <m/>
    <d v="2022-08-19T00:00:00"/>
    <x v="17"/>
    <n v="7.8026099999999996"/>
    <d v="2022-08-20T00:00:00"/>
    <d v="2027-07-31T00:00:00"/>
    <n v="65927280.189999998"/>
    <n v="65927280.189999998"/>
    <n v="0"/>
    <n v="0"/>
    <n v="65927280.189999998"/>
    <n v="8449388.1137209218"/>
    <n v="95752310"/>
    <n v="0"/>
    <n v="0"/>
    <n v="65927280.189999998"/>
    <n v="8449388.1137209218"/>
    <n v="0"/>
    <n v="0"/>
    <n v="0"/>
    <s v="Ayuda Humanitaria"/>
    <s v="Ejecutado por la Fuente Cooperante"/>
    <s v="Desarrollo Urbano y Rural"/>
    <s v="SAN MARCOS"/>
    <s v="SIPACAPA"/>
    <x v="1"/>
    <n v="12"/>
    <m/>
    <x v="1"/>
    <m/>
    <m/>
    <m/>
    <m/>
    <m/>
    <m/>
    <m/>
    <m/>
  </r>
  <r>
    <s v="SIGEACI300"/>
    <s v="SSCI_837"/>
    <s v="Programa Conjunto de Desarrollo Rural Integral Sostenible en Ixil  Quiché PCDRIS "/>
    <x v="6"/>
    <s v="Secretaría de Planificación y Programación de la Presidencia"/>
    <x v="13"/>
    <m/>
    <d v="2022-08-19T00:00:00"/>
    <x v="17"/>
    <n v="7.8026099999999996"/>
    <d v="2022-08-01T00:00:00"/>
    <d v="2027-07-31T00:00:00"/>
    <n v="70023415.474380001"/>
    <n v="0"/>
    <n v="0"/>
    <n v="0"/>
    <n v="70023415.474380001"/>
    <n v="8974358"/>
    <n v="0"/>
    <n v="0"/>
    <n v="0"/>
    <n v="70023415.474380001"/>
    <n v="8974358"/>
    <n v="0"/>
    <n v="0"/>
    <n v="0"/>
    <s v="Ayuda Humanitaria"/>
    <s v="Ejecutado por la Fuente Cooperante"/>
    <s v="Desarrollo Urbano y Rural"/>
    <s v="QUICHE"/>
    <s v="CHAJUL"/>
    <x v="7"/>
    <n v="9"/>
    <m/>
    <x v="3"/>
    <m/>
    <m/>
    <m/>
    <m/>
    <m/>
    <m/>
    <m/>
    <m/>
  </r>
  <r>
    <s v="SIGEACI226"/>
    <s v="SSCI_492"/>
    <s v="PROGRAMA NACIONAL DE ESCUELAS TALLER DE GUATEMALA"/>
    <x v="4"/>
    <s v="Ministerio de Trabajo y Previsión Social"/>
    <x v="7"/>
    <s v="AECID"/>
    <d v="2019-12-12T00:00:00"/>
    <x v="15"/>
    <n v="7.8026099999999996"/>
    <d v="2020-01-23T00:00:00"/>
    <d v="2021-07-21T00:00:00"/>
    <n v="1715728.95"/>
    <n v="0"/>
    <n v="0"/>
    <n v="0"/>
    <n v="1715728.95"/>
    <n v="219891.67086398014"/>
    <n v="0"/>
    <n v="1629020.45"/>
    <n v="208778.91500408197"/>
    <n v="86708.5"/>
    <n v="11112.75585989817"/>
    <n v="0"/>
    <n v="55"/>
    <n v="94.94"/>
    <s v="Cooperación Financiera No Reembolsable - Ayuda Humanitaria"/>
    <s v="Ejecutado por el Beneficiario"/>
    <s v="Trabajo y Previsión Social"/>
    <s v="GUATEMALA"/>
    <s v="GUATEMALA"/>
    <x v="9"/>
    <n v="7"/>
    <s v="8. Trabajo decente y crecimiento económico"/>
    <x v="0"/>
    <m/>
    <m/>
    <m/>
    <m/>
    <s v="Propiciar la empleabilidad de los Jóvenes hombres y mujeres de 16 a 29 años, en situación de vulnerabilidad, a través de la formación laboral y certificación en oficios y a través de actividades vinculadas al desarrollo de los municipios, como herramienta generadora de desarrollo social económico y cultural"/>
    <s v="Fortalecier el Programa Nacional de Escuelas Taller y Talleres de Empleo del Ministerio de Trabajo y Previsión Social de Guatemala para implementar una Red Nacional de Centros de Formación para el Empleo"/>
    <m/>
    <m/>
  </r>
  <r>
    <s v="SIGEACI227"/>
    <s v=""/>
    <s v="Estandarización de Procesos de Recolección de Información en las Dependencias del a Dirección "/>
    <x v="6"/>
    <s v="Ministerio de Trabajo y Previsión Social"/>
    <x v="27"/>
    <s v="OIM"/>
    <d v="2019-05-17T00:00:00"/>
    <x v="15"/>
    <n v="7.8026099999999996"/>
    <d v="2019-05-17T00:00:00"/>
    <d v="2020-11-16T00:00:00"/>
    <n v="0"/>
    <n v="0"/>
    <n v="0"/>
    <n v="0"/>
    <n v="0"/>
    <n v="0"/>
    <n v="0"/>
    <n v="0"/>
    <n v="0"/>
    <n v="0"/>
    <n v="0"/>
    <n v="0"/>
    <n v="0"/>
    <n v="0"/>
    <s v="Cooperación Técnica No Reembolsable - Ayuda Humanitaria"/>
    <s v="Ejecutado por la Fuente Cooperante"/>
    <s v="Desarrollo Urbano y Rural"/>
    <s v="GUATEMALA"/>
    <s v="GUATEMALA"/>
    <x v="1"/>
    <n v="12"/>
    <s v="8. Trabajo decente y crecimiento económico"/>
    <x v="0"/>
    <m/>
    <m/>
    <m/>
    <m/>
    <s v="Completar Información objetivos"/>
    <m/>
    <m/>
    <m/>
  </r>
  <r>
    <s v="SIGEACI301"/>
    <s v="SSCI_803"/>
    <s v="Promoviendo la gestión del entorno social  político e institucional para contribuir a disminuir la conflictividad agraria en el Valle del Polochic"/>
    <x v="6"/>
    <s v="Comisión Presidencial Coordinadora de la Política Del Ejecutivo en Materia de Derechos Humanos (Copredeh)"/>
    <x v="18"/>
    <m/>
    <d v="2022-08-31T00:00:00"/>
    <x v="17"/>
    <n v="7.8026099999999996"/>
    <d v="2022-06-01T00:00:00"/>
    <d v="2024-05-31T00:00:00"/>
    <n v="1949655.42"/>
    <n v="0"/>
    <n v="0"/>
    <n v="0"/>
    <n v="1949655.42"/>
    <n v="249872.21199060316"/>
    <n v="0"/>
    <n v="420556.06"/>
    <n v="53899.408018598908"/>
    <n v="1529099.3599999999"/>
    <n v="195972.80397200424"/>
    <n v="0"/>
    <n v="0"/>
    <n v="0"/>
    <s v="Cooperación Financiera No Reembolsable"/>
    <s v="Ejecutado por la Fuente Cooperante"/>
    <s v="Desarrollo Urbano y Rural"/>
    <s v="ALTA VERAPAZ"/>
    <s v="TUCURU"/>
    <x v="1"/>
    <n v="12"/>
    <m/>
    <x v="2"/>
    <m/>
    <m/>
    <m/>
    <m/>
    <m/>
    <m/>
    <m/>
    <m/>
  </r>
  <r>
    <s v="SIGEACI302"/>
    <s v="SSCI_696"/>
    <s v="Acuerdo de donación de insumos por parte de la Oficina de las Naciones Unidas Contra la Droga y el Delito para Centroamérica y el Caribe UNODC ROPAN y el Ministerio de Gobernación MINGOB   a través de la unidad especial antinarcóticos UNESA   para uso de las unidades de control conjunto nacional de contenedores UCC de Guatemala en el marco del memorando de entendimiento entre el gobierno de la República de Guatemala y las Naciones Unidas para la implementación del programa de control de c"/>
    <x v="6"/>
    <s v="Ministerio de Gobernación"/>
    <x v="28"/>
    <m/>
    <d v="2022-06-30T00:00:00"/>
    <x v="17"/>
    <n v="7.8026099999999996"/>
    <m/>
    <d v="2022-10-26T00:00:00"/>
    <n v="3448378.38"/>
    <n v="0"/>
    <n v="0"/>
    <n v="0"/>
    <n v="3448378.38"/>
    <n v="441951.90839988156"/>
    <n v="0"/>
    <n v="78377.06"/>
    <n v="10044.979820854816"/>
    <n v="3370001.32"/>
    <n v="431906.92857902672"/>
    <n v="0"/>
    <n v="100"/>
    <n v="99.99"/>
    <s v="Cooperación en Especie No Reembolsable - Ayuda Humanitaria"/>
    <s v="Ejecutado por la Fuente Cooperante"/>
    <s v="Seguridad Interna"/>
    <s v="GUATEMALA"/>
    <s v="GUATEMALA"/>
    <x v="1"/>
    <n v="12"/>
    <m/>
    <x v="2"/>
    <m/>
    <m/>
    <m/>
    <m/>
    <m/>
    <m/>
    <m/>
    <m/>
  </r>
  <r>
    <s v="SIGEACI303"/>
    <m/>
    <s v="Fortalecimiento de la resiliencia climática para zonas rurales vulnerables Quiche y Guatemala"/>
    <x v="6"/>
    <s v="Ministerio de Agricultura, Ganadería y Alimentación"/>
    <x v="19"/>
    <m/>
    <d v="2022-09-09T00:00:00"/>
    <x v="17"/>
    <n v="7.8026099999999996"/>
    <d v="2022-07-18T00:00:00"/>
    <d v="2026-12-31T00:00:00"/>
    <n v="43327999.189999998"/>
    <n v="54578160"/>
    <n v="0"/>
    <n v="0"/>
    <n v="43327999.189999998"/>
    <n v="5553013.5672550593"/>
    <n v="81240009.069999993"/>
    <m/>
    <n v="0"/>
    <n v="43327999.189999998"/>
    <n v="5553013.5672550593"/>
    <n v="0"/>
    <n v="0"/>
    <n v="0"/>
    <s v="Ayuda Humanitaria"/>
    <s v="Ejecutado por la Fuente Cooperante"/>
    <s v="Agropecuario"/>
    <s v="QUICHE"/>
    <s v="CHAJUL, SAN JUAN COTZAL, NEBAJ"/>
    <x v="4"/>
    <n v="4"/>
    <m/>
    <x v="3"/>
    <m/>
    <m/>
    <m/>
    <m/>
    <m/>
    <m/>
    <m/>
    <m/>
  </r>
  <r>
    <s v="SIGEACI305"/>
    <m/>
    <s v="Perfil de la donación kit de higiene personal y limpieza y catres para dormir con colchón de algodón  por parte de la Oficina de Cooperación de Seguridad de la Embajada de los Estados Unidos de  América "/>
    <x v="6"/>
    <s v="Coordinadora Nacional para la Reducción de Desastres"/>
    <x v="15"/>
    <m/>
    <d v="2022-01-04T00:00:00"/>
    <x v="17"/>
    <n v="7.8026099999999996"/>
    <d v="2022-01-04T00:00:00"/>
    <d v="2022-06-10T00:00:00"/>
    <n v="11700000"/>
    <n v="0"/>
    <n v="0"/>
    <n v="0"/>
    <n v="11700000"/>
    <n v="1499498.2448180802"/>
    <n v="0"/>
    <n v="0"/>
    <n v="0"/>
    <n v="11700000"/>
    <n v="1499498.2448180802"/>
    <n v="0"/>
    <n v="0"/>
    <n v="0"/>
    <s v="Cooperación en Especie No Reembolsable - Ayuda Humanitaria"/>
    <s v="Directa"/>
    <s v="Otras Actividades de Servicios Sociales"/>
    <s v="GUATEMALA"/>
    <s v="GUATEMALA"/>
    <x v="11"/>
    <n v="3"/>
    <m/>
    <x v="1"/>
    <m/>
    <m/>
    <m/>
    <m/>
    <m/>
    <m/>
    <m/>
    <m/>
  </r>
  <r>
    <s v="SIGEACI307"/>
    <m/>
    <s v="Donación de veintiocho 28  camiones para tropa y para carga  treinta y cinco 35  pick ups y treinta y dos 32  motocicletas  que otorga la Oficina de Cooperación en Seguridad del Gobierno de los Estados Unidos de América al Gobierno de Guatemala  a través del Ministerio de la Defensa Nacional  para uso de diferentes Brigadas Militares del Ejército de Guatemala "/>
    <x v="6"/>
    <s v="Ministerio de la Defensa Nacional"/>
    <x v="15"/>
    <m/>
    <d v="2022-07-15T00:00:00"/>
    <x v="17"/>
    <n v="7.8026099999999996"/>
    <d v="2021-02-10T00:00:00"/>
    <d v="2022-05-31T00:00:00"/>
    <n v="3639079.3"/>
    <n v="2649109.66"/>
    <n v="0"/>
    <n v="0"/>
    <n v="3639079.3"/>
    <n v="466392.56607724848"/>
    <n v="0"/>
    <n v="0"/>
    <n v="0"/>
    <n v="3639079.3"/>
    <n v="466392.56607724848"/>
    <n v="0"/>
    <n v="0"/>
    <n v="0"/>
    <s v="Ayuda Humanitaria"/>
    <s v="Ejecutado por la Fuente Cooperante"/>
    <s v="Defensa"/>
    <s v="GUATEMALA"/>
    <s v="GUATEMALA"/>
    <x v="1"/>
    <n v="12"/>
    <m/>
    <x v="2"/>
    <m/>
    <m/>
    <m/>
    <m/>
    <m/>
    <m/>
    <m/>
    <m/>
  </r>
  <r>
    <s v="SIGEACI308"/>
    <m/>
    <s v="Mejoramiento del Hospital General San Juan de Dios  Área de Neonatología  Guatemala  Guatemala "/>
    <x v="6"/>
    <s v="Ministerio de Salud Pública y Asistencia Social"/>
    <x v="4"/>
    <m/>
    <d v="2022-08-26T00:00:00"/>
    <x v="17"/>
    <n v="7.8026099999999996"/>
    <d v="2022-08-26T00:00:00"/>
    <d v="2023-12-29T00:00:00"/>
    <n v="43538500"/>
    <n v="21143987.010000002"/>
    <n v="0"/>
    <n v="0"/>
    <n v="43538500"/>
    <n v="5579991.8232488874"/>
    <n v="0"/>
    <n v="0"/>
    <n v="0"/>
    <n v="43538500"/>
    <n v="5579991.8232488874"/>
    <n v="0"/>
    <n v="0"/>
    <n v="0"/>
    <s v="Ayuda Humanitaria"/>
    <s v="Ejecutado por la Fuente Cooperante"/>
    <s v="Salud y Asistencia Social"/>
    <s v="GUATEMALA"/>
    <s v="GUATEMALA"/>
    <x v="3"/>
    <n v="3"/>
    <m/>
    <x v="1"/>
    <m/>
    <m/>
    <m/>
    <m/>
    <m/>
    <m/>
    <m/>
    <m/>
  </r>
  <r>
    <s v="SIGEACI234"/>
    <s v=""/>
    <s v="Programa de apoyo al sistema de atención primaria en salud (APS) para la reducción de la desnutrición crónica en Guatmeala&quot;"/>
    <x v="6"/>
    <s v="Ministerio de Salud Pública y Asistencia Social"/>
    <x v="29"/>
    <s v="Programa de Apoyo al Sistema de Atención Primaria en Salud -APS- para la reducción de la desnutrición crónica en Guatemala"/>
    <m/>
    <x v="10"/>
    <n v="7.8026099999999996"/>
    <s v=""/>
    <s v=""/>
    <n v="0"/>
    <n v="0"/>
    <n v="0"/>
    <n v="0"/>
    <n v="0"/>
    <n v="0"/>
    <n v="0"/>
    <n v="0"/>
    <n v="0"/>
    <n v="0"/>
    <n v="0"/>
    <n v="0"/>
    <n v="0"/>
    <n v="0"/>
    <s v="Cooperación Financiera No Reembolsable"/>
    <s v="Directa"/>
    <s v="Salud y Asistencia Social"/>
    <s v="GUATEMALA"/>
    <s v="GUATEMALA"/>
    <x v="3"/>
    <n v="3"/>
    <m/>
    <x v="1"/>
    <m/>
    <m/>
    <m/>
    <m/>
    <s v="Completar Información objetivos"/>
    <m/>
    <m/>
    <m/>
  </r>
  <r>
    <s v="SIGEACI309"/>
    <m/>
    <s v="Donación de equipo de bodega de computación y mobiliario de oficina para el funcionamiento de la bodega departamental de Cobán Alta Verapaz  de la Coordinadora Nacional para la Reducción de Desastres de Origen Natural o Provocado CONRED   A través  de la Oficina de Cooperación en Seguridad de la Embajada de los Estados Unidos de América   "/>
    <x v="6"/>
    <s v="Coordinadora Nacional para la Reducción de Desastres"/>
    <x v="15"/>
    <m/>
    <d v="2022-01-05T00:00:00"/>
    <x v="17"/>
    <n v="7.8026099999999996"/>
    <d v="2021-12-01T00:00:00"/>
    <d v="2021-12-09T00:00:00"/>
    <n v="1720810.3"/>
    <n v="371465.82"/>
    <n v="0"/>
    <n v="0"/>
    <n v="1720810.3"/>
    <n v="220542.90807819436"/>
    <n v="736947.22"/>
    <n v="0"/>
    <n v="0"/>
    <n v="1720810.3"/>
    <n v="220542.90807819436"/>
    <n v="0"/>
    <n v="0"/>
    <n v="0"/>
    <s v="Cooperación en Especie No Reembolsable - Ayuda Humanitaria"/>
    <s v="Ejecutado por la Fuente Cooperante"/>
    <s v="Otras Actividades de Administración"/>
    <s v="ALTA VERAPAZ"/>
    <s v="ALTA VERAPAZ"/>
    <x v="1"/>
    <n v="12"/>
    <m/>
    <x v="4"/>
    <m/>
    <m/>
    <m/>
    <m/>
    <m/>
    <m/>
    <m/>
    <m/>
  </r>
  <r>
    <s v="SIGEACI310"/>
    <m/>
    <s v="Donación de equipo de bodega de computación y mobiliario de oficina para el buen funcionamiento de bodega departamental de Huehuetenango  de la Coordinadora Nacional  para  la  Reducción de  Desastres de  Origen Natural o Provocado CONRED   por parte del la Oficina de Cooperación en Seguridad de la Embajada de Estados Unidos de América "/>
    <x v="6"/>
    <s v="Coordinadora Nacional para la Reducción de Desastres"/>
    <x v="15"/>
    <m/>
    <d v="2022-01-05T00:00:00"/>
    <x v="17"/>
    <n v="7.8026099999999996"/>
    <d v="2021-12-01T00:00:00"/>
    <d v="2021-12-09T00:00:00"/>
    <n v="279720"/>
    <n v="0"/>
    <n v="0"/>
    <n v="0"/>
    <n v="279720"/>
    <n v="35849.542653035329"/>
    <n v="0"/>
    <n v="0"/>
    <n v="0"/>
    <n v="279720"/>
    <n v="35849.542653035329"/>
    <n v="0"/>
    <n v="0"/>
    <n v="0"/>
    <s v="Cooperación en Especie No Reembolsable - Ayuda Humanitaria"/>
    <s v="Directa"/>
    <s v="Otras Actividades de Administración"/>
    <s v="GUATEMALA"/>
    <s v="GUATEMALA"/>
    <x v="1"/>
    <n v="12"/>
    <m/>
    <x v="4"/>
    <m/>
    <m/>
    <m/>
    <m/>
    <m/>
    <m/>
    <m/>
    <m/>
  </r>
  <r>
    <s v="SIGEACI311"/>
    <m/>
    <s v="(DUPLICADO) MOBILIARIO Y EQUIPO PARA EL DEPARTAMENTO DE CENTROS DE ATENCIÓN MIGRATORIA DEL INSTITUTO GUATEMALTECO DE MIGRACIÓN AUSPICIADO POR LA ORGANIZACIÓN INTERNACIONAL PARA LAS MIGRACIONES OIM "/>
    <x v="6"/>
    <s v="Instituto Guatemalteco de Migración"/>
    <x v="27"/>
    <m/>
    <d v="2022-09-23T00:00:00"/>
    <x v="17"/>
    <n v="7.8026099999999996"/>
    <d v="2022-09-23T00:00:00"/>
    <d v="2021-12-22T00:00:00"/>
    <n v="1815120"/>
    <n v="139310.37"/>
    <n v="0"/>
    <n v="0"/>
    <n v="1815120"/>
    <n v="232629.8507807003"/>
    <n v="0"/>
    <n v="0"/>
    <n v="0"/>
    <n v="1815120"/>
    <n v="232629.8507807003"/>
    <n v="0"/>
    <n v="0"/>
    <n v="0"/>
    <s v="Ayuda Humanitaria"/>
    <s v="Ejecutado por la Fuente Cooperante"/>
    <s v="Otras Actividades de Servicios Sociales"/>
    <s v="GUATEMALA"/>
    <s v="GUATEMALA"/>
    <x v="1"/>
    <n v="12"/>
    <m/>
    <x v="5"/>
    <m/>
    <m/>
    <m/>
    <m/>
    <m/>
    <m/>
    <m/>
    <m/>
  </r>
  <r>
    <s v="SIGEACI313"/>
    <m/>
    <s v="EQUIPAMIENTO PARA LA IMPLEMENTACIÓN DEL SISTEMA INTEGRADO DE REGISTRO DE ALBERGUES PARA EL INSTITUTO GUATEMALTECO DE MIGRACIÓN"/>
    <x v="6"/>
    <s v="Instituto Guatemalteco de Migración"/>
    <x v="27"/>
    <m/>
    <d v="2022-09-28T00:00:00"/>
    <x v="17"/>
    <n v="7.8026099999999996"/>
    <d v="2022-09-28T00:00:00"/>
    <s v=""/>
    <n v="3786776.05"/>
    <n v="89285.72"/>
    <n v="0"/>
    <n v="0"/>
    <n v="3786776.05"/>
    <n v="485321.7128627472"/>
    <n v="0"/>
    <n v="89285.71"/>
    <n v="11443.056874558642"/>
    <n v="3697490.34"/>
    <n v="473878.65598818858"/>
    <n v="0"/>
    <n v="0"/>
    <n v="0"/>
    <s v="Ayuda Humanitaria"/>
    <s v="Ejecutado por la Fuente Cooperante"/>
    <s v="Otras Actividades de Servicios Sociales"/>
    <s v="GUATEMALA"/>
    <s v="GUATEMALA"/>
    <x v="1"/>
    <n v="12"/>
    <m/>
    <x v="5"/>
    <m/>
    <m/>
    <m/>
    <m/>
    <m/>
    <m/>
    <m/>
    <m/>
  </r>
  <r>
    <s v="SIGEACI314"/>
    <m/>
    <s v="Programa tuberculosis"/>
    <x v="6"/>
    <s v="Ministerio de Salud Pública y Asistencia Social"/>
    <x v="8"/>
    <m/>
    <d v="2022-07-01T00:00:00"/>
    <x v="17"/>
    <n v="7.8026099999999996"/>
    <s v=""/>
    <s v=""/>
    <n v="8440809.3000000007"/>
    <n v="0"/>
    <n v="0"/>
    <n v="0"/>
    <n v="8440809.3000000007"/>
    <n v="1081793.0538627461"/>
    <n v="0"/>
    <n v="3171523.03"/>
    <n v="406469.50571667682"/>
    <n v="5269286.2700000014"/>
    <n v="675323.54814606928"/>
    <n v="0"/>
    <n v="0"/>
    <n v="0"/>
    <s v="Cooperación Financiera No Reembolsable"/>
    <s v="Directa"/>
    <s v="Transporte"/>
    <s v="PETEN, CHIQUIMULA"/>
    <s v="PETEN, CHIQUIMULA"/>
    <x v="3"/>
    <n v="3"/>
    <m/>
    <x v="1"/>
    <m/>
    <m/>
    <m/>
    <m/>
    <m/>
    <m/>
    <m/>
    <m/>
  </r>
  <r>
    <s v="SIGEACI317"/>
    <m/>
    <s v="Convenio de Donación de Objetivo de Desarrollo"/>
    <x v="6"/>
    <s v="Secretaría de Planificación y Programación de la Presidencia"/>
    <x v="15"/>
    <m/>
    <d v="2022-09-29T00:00:00"/>
    <x v="17"/>
    <n v="7.8026099999999996"/>
    <d v="2022-09-01T00:00:00"/>
    <d v="2026-09-30T00:00:00"/>
    <n v="128160.63"/>
    <n v="0"/>
    <n v="0"/>
    <n v="0"/>
    <n v="128160.63"/>
    <n v="16425.35382391277"/>
    <n v="0"/>
    <n v="0"/>
    <n v="0"/>
    <n v="128160.63"/>
    <n v="16425.35382391277"/>
    <n v="0"/>
    <n v="0"/>
    <n v="0"/>
    <s v="Ayuda Humanitaria"/>
    <s v="Ejecutado por la Fuente Cooperante"/>
    <s v="Desarrollo Urbano y Rural"/>
    <s v="GUATEMALA"/>
    <s v="GUATEMALA"/>
    <x v="8"/>
    <n v="1"/>
    <m/>
    <x v="3"/>
    <m/>
    <m/>
    <m/>
    <m/>
    <m/>
    <m/>
    <m/>
    <m/>
  </r>
  <r>
    <s v="SIGEACI318"/>
    <m/>
    <s v="Donación de un 1  vehículo taller  Jeep J8  que el Gobierno de los Estados Unidos de América a través de la Oficina de Cooperación en Seguridad adjunta a su Embajada en Guatemala  otorga al Gobierno de la República de Guatemala a través del Ministerio de la Defensa Nacional  para uso del Servicio de Material de Guerra  "/>
    <x v="6"/>
    <s v="Ministerio de la Defensa Nacional"/>
    <x v="15"/>
    <m/>
    <d v="2022-09-08T00:00:00"/>
    <x v="17"/>
    <n v="7.8026099999999996"/>
    <d v="2022-04-21T00:00:00"/>
    <d v="2022-11-30T00:00:00"/>
    <n v="11708920.300000001"/>
    <n v="0"/>
    <n v="0"/>
    <n v="0"/>
    <n v="11708920.300000001"/>
    <n v="1500641.4904756232"/>
    <n v="0"/>
    <n v="0"/>
    <n v="0"/>
    <n v="11708920.300000001"/>
    <n v="1500641.4904756232"/>
    <n v="0"/>
    <n v="0"/>
    <n v="0"/>
    <s v="Ayuda Humanitaria"/>
    <s v="Ejecutado por la Fuente Cooperante"/>
    <s v="Defensa"/>
    <s v="GUATEMALA"/>
    <s v="GUATEMALA"/>
    <x v="1"/>
    <n v="12"/>
    <m/>
    <x v="2"/>
    <m/>
    <m/>
    <m/>
    <m/>
    <m/>
    <m/>
    <m/>
    <m/>
  </r>
  <r>
    <s v="SIGEACI319"/>
    <m/>
    <s v="Donación de un 1  vehículo taller  Jeep J8  que el Gobierno de los Estados Unidos de América a través de la Oficina de Cooperación en Seguridad adjunta a su Embajada en Guatemala  otorga al Gobierno de la República de Guatemala a través del Ministerio de la Defensa Nacional  para uso del Servicio de Material de Guerra  "/>
    <x v="6"/>
    <s v="Ministerio de la Defensa Nacional"/>
    <x v="15"/>
    <m/>
    <d v="2022-09-08T00:00:00"/>
    <x v="17"/>
    <n v="7.8026099999999996"/>
    <d v="2022-04-21T00:00:00"/>
    <s v=""/>
    <n v="3841000"/>
    <n v="586325.92000000004"/>
    <n v="0"/>
    <n v="0"/>
    <n v="3841000"/>
    <n v="492271.17592702957"/>
    <n v="0"/>
    <n v="0"/>
    <n v="0"/>
    <n v="3841000"/>
    <n v="492271.17592702957"/>
    <n v="0"/>
    <n v="0"/>
    <n v="0"/>
    <s v="Ayuda Humanitaria"/>
    <s v="Ejecutado por la Fuente Cooperante"/>
    <s v="Defensa"/>
    <s v="GUATEMALA"/>
    <s v="GUATEMALA"/>
    <x v="1"/>
    <n v="12"/>
    <m/>
    <x v="2"/>
    <m/>
    <m/>
    <m/>
    <m/>
    <m/>
    <m/>
    <m/>
    <m/>
  </r>
  <r>
    <s v="SIGEACI320"/>
    <m/>
    <s v="Infraestructura de la Calidad para la protección del medio ambiente y del clima  fase II "/>
    <x v="6"/>
    <s v="Ministerio de Economía"/>
    <x v="5"/>
    <m/>
    <d v="2022-11-03T00:00:00"/>
    <x v="17"/>
    <n v="7.8026099999999996"/>
    <d v="2022-11-03T00:00:00"/>
    <d v="2024-07-05T00:00:00"/>
    <n v="1157700"/>
    <n v="586325.92000000004"/>
    <n v="0"/>
    <n v="0"/>
    <n v="1157700"/>
    <n v="148373.42889110182"/>
    <n v="0"/>
    <n v="0"/>
    <n v="0"/>
    <n v="1157700"/>
    <n v="148373.42889110182"/>
    <n v="0"/>
    <n v="0"/>
    <n v="0"/>
    <s v="Ayuda Humanitaria"/>
    <s v="Ejecutado por la Fuente Cooperante"/>
    <s v="Ciencia y Tecnología"/>
    <s v="QUETZALTENANGO"/>
    <s v="COATEPEQUE, SALCAJA"/>
    <x v="4"/>
    <n v="4"/>
    <m/>
    <x v="3"/>
    <m/>
    <m/>
    <m/>
    <m/>
    <m/>
    <m/>
    <m/>
    <m/>
  </r>
  <r>
    <s v="SIGEACI321"/>
    <m/>
    <s v="DONACIÓN DE VEHÍCULO OTORGADO POR LA OFICINA DEL ALTO COMISIONADO DE LAS NACIONES UNIDAS PARA LOS REFUGIADOS ACNUR  A FAVOR DEL INSTITUTO GUATEMALTECO DE MIGRACIÓN"/>
    <x v="6"/>
    <s v="Instituto Guatemalteco de Migración"/>
    <x v="15"/>
    <m/>
    <d v="2022-07-28T00:00:00"/>
    <x v="17"/>
    <n v="7.8026099999999996"/>
    <d v="2022-01-04T00:00:00"/>
    <s v=""/>
    <n v="1146864.21"/>
    <n v="38385.86"/>
    <n v="0"/>
    <n v="0"/>
    <n v="1146864.21"/>
    <n v="146984.68973843369"/>
    <n v="0"/>
    <n v="0"/>
    <n v="0"/>
    <n v="1146864.21"/>
    <n v="146984.68973843369"/>
    <n v="0"/>
    <n v="0"/>
    <n v="0"/>
    <s v="Ayuda Humanitaria"/>
    <s v="Ejecutado por la Fuente Cooperante"/>
    <s v="Otras Actividades de Servicios Sociales"/>
    <s v="GUATEMALA"/>
    <s v="GUATEMALA"/>
    <x v="1"/>
    <n v="12"/>
    <m/>
    <x v="5"/>
    <m/>
    <m/>
    <m/>
    <m/>
    <m/>
    <m/>
    <m/>
    <m/>
  </r>
  <r>
    <s v="SIGEACI322"/>
    <m/>
    <s v="Fortalecimiento de las capacidades Institucionales de la Superintendencia de Administración Tributaria SAT  en la Aduana El Ceibo"/>
    <x v="6"/>
    <s v="Superintendencia de Administración Tributaria (SAT)"/>
    <x v="20"/>
    <m/>
    <d v="2022-11-03T00:00:00"/>
    <x v="17"/>
    <n v="7.8026099999999996"/>
    <d v="2022-11-11T00:00:00"/>
    <d v="2022-05-02T00:00:00"/>
    <n v="11014637.25"/>
    <n v="0"/>
    <n v="0"/>
    <n v="0"/>
    <n v="11014637.25"/>
    <n v="1411660.6174087902"/>
    <n v="0"/>
    <n v="258772"/>
    <n v="33164.799983595236"/>
    <n v="10755865.25"/>
    <n v="1378495.8174251949"/>
    <n v="0"/>
    <n v="0"/>
    <n v="0"/>
    <s v="Ayuda Humanitaria"/>
    <s v="Ejecutado por la Fuente Cooperante"/>
    <s v="Administración Fiscal"/>
    <s v="PETEN"/>
    <s v="LA LIBERTAD"/>
    <x v="1"/>
    <n v="12"/>
    <m/>
    <x v="3"/>
    <m/>
    <m/>
    <m/>
    <m/>
    <m/>
    <m/>
    <m/>
    <m/>
  </r>
  <r>
    <s v="SIGEACI323"/>
    <m/>
    <s v="Donación de 2 MSU Mobile Storage Unit   bodega portátil  para el buen funcionamiento de la Coordinadora Nacional para la Reducción de Desastres de Origen Natural o Provocado CONRED  por parte del Programa Mundial de Alimentos "/>
    <x v="6"/>
    <s v="Coordinadora Nacional para la Reducción de Desastres"/>
    <x v="30"/>
    <m/>
    <d v="2022-03-10T00:00:00"/>
    <x v="17"/>
    <n v="7.8026099999999996"/>
    <d v="2022-02-28T00:00:00"/>
    <d v="2022-03-28T00:00:00"/>
    <n v="307416.40000000002"/>
    <n v="241596.14"/>
    <n v="0"/>
    <n v="0"/>
    <n v="307416.40000000002"/>
    <n v="39399.1754041276"/>
    <n v="0"/>
    <n v="0"/>
    <n v="0"/>
    <n v="307416.40000000002"/>
    <n v="39399.1754041276"/>
    <n v="0"/>
    <n v="0"/>
    <n v="0"/>
    <s v="Ayuda Humanitaria"/>
    <s v="Ejecutado por la Fuente Cooperante"/>
    <s v="Otras Actividades de Servicios Sociales"/>
    <s v="GUATEMALA"/>
    <s v="GUATEMALA"/>
    <x v="1"/>
    <n v="12"/>
    <m/>
    <x v="1"/>
    <m/>
    <m/>
    <m/>
    <m/>
    <m/>
    <m/>
    <m/>
    <m/>
  </r>
  <r>
    <s v="SIGEACI247"/>
    <s v=""/>
    <s v="Proyecto de asistencia técnica: “Fortalecimiento del funcionamiento del Sistema de Consejos de Desarrollo para el seguimiento de políticas públicas como instrumentos de gestión y desarrollo territorial”"/>
    <x v="4"/>
    <s v="Secretaría de Coordinación Ejecutiva de la Presidencia (SCEP)"/>
    <x v="5"/>
    <s v="FONDO DE REFORMAS ESTRUCTURALES"/>
    <d v="2019-05-17T00:00:00"/>
    <x v="15"/>
    <n v="7.8026099999999996"/>
    <d v="2019-05-17T00:00:00"/>
    <d v="2020-11-16T00:00:00"/>
    <n v="646078.4"/>
    <n v="0"/>
    <n v="0"/>
    <n v="0"/>
    <n v="646078.4"/>
    <n v="82802.856992724235"/>
    <n v="0"/>
    <n v="0"/>
    <n v="0"/>
    <n v="646078.4"/>
    <n v="82802.856992724235"/>
    <n v="0"/>
    <n v="88.36"/>
    <n v="86.47"/>
    <s v="Cooperación Técnica No Reembolsable - Ayuda Humanitaria"/>
    <s v="Ejecutado por la Fuente Cooperante"/>
    <s v="Desarrollo Urbano y Rural"/>
    <s v="GUATEMALA"/>
    <s v="GUATEMALA"/>
    <x v="1"/>
    <n v="12"/>
    <m/>
    <x v="0"/>
    <m/>
    <m/>
    <m/>
    <m/>
    <s v="Fortalecer el rol de la Secretaría de Coordinación Ejecutiva de la Presidencia en su función de Dirección Ejecutiva del CONADUR, COREDUR y CODEDE, a fin de impulsar el funcionamiento del Sistema de Consejos de Desarrollo mediante instrumentos y herramientas de gestión que permitan organizar y coordinar de manera efectiva y eficiente las acciones interinstitucionales, multisectoriales y multinivel, en respuesta a las necesidades de los territorios, alineados a las prioridades y metas del país"/>
    <s v="Fortalecer el funcionamiento del Sistema de Consejos de Desarrollo"/>
    <s v="Contar con instrumentos y herramientas para la gestión del desarrollo integral, con enfoque territorial"/>
    <m/>
  </r>
  <r>
    <s v="SIGEACI248"/>
    <s v="SSCI_671"/>
    <s v="Proyeto de Cooperación en especie no reembolsable-Vacuna Moderna Covid-19"/>
    <x v="6"/>
    <s v="Ministerio de Salud Pública y Asistencia Social"/>
    <x v="15"/>
    <s v="HHS"/>
    <d v="2019-05-17T00:00:00"/>
    <x v="15"/>
    <n v="7.8026099999999996"/>
    <d v="2019-05-17T00:00:00"/>
    <d v="2020-11-16T00:00:00"/>
    <n v="0"/>
    <n v="0"/>
    <n v="0"/>
    <n v="0"/>
    <n v="0"/>
    <n v="0"/>
    <n v="0"/>
    <n v="0"/>
    <n v="0"/>
    <n v="0"/>
    <n v="0"/>
    <n v="0"/>
    <n v="0"/>
    <n v="0"/>
    <s v="Cooperación Técnica No Reembolsable - Ayuda Humanitaria"/>
    <s v="Ejecutado por la Fuente Cooperante"/>
    <s v="Desarrollo Urbano y Rural"/>
    <s v="GUATEMALA"/>
    <s v="GUATEMALA"/>
    <x v="3"/>
    <n v="3"/>
    <m/>
    <x v="0"/>
    <m/>
    <m/>
    <m/>
    <m/>
    <s v="Completar Información objetivos"/>
    <m/>
    <m/>
    <m/>
  </r>
  <r>
    <s v="SIGEACI324"/>
    <m/>
    <s v="Modernización del Sistema Electrónico de Despacho Aduanero de Guatemala"/>
    <x v="6"/>
    <s v="Superintendencia de Administración Tributaria (SAT)"/>
    <x v="19"/>
    <m/>
    <d v="2022-10-21T00:00:00"/>
    <x v="17"/>
    <n v="7.8026099999999996"/>
    <d v="2022-10-21T00:00:00"/>
    <d v="2026-12-31T00:00:00"/>
    <n v="18705782.629999999"/>
    <n v="0"/>
    <n v="0"/>
    <n v="0"/>
    <n v="18705782.629999999"/>
    <n v="2397375.0616780794"/>
    <n v="0"/>
    <n v="0"/>
    <n v="0"/>
    <n v="18705782.629999999"/>
    <n v="2397375.0616780794"/>
    <n v="0"/>
    <n v="0"/>
    <n v="0"/>
    <s v="Cooperación Financiera No Reembolsable"/>
    <s v="Ejecutado por la Fuente Cooperante"/>
    <s v="Administración Fiscal"/>
    <s v="GUATEMALA"/>
    <s v="GUATEMALA"/>
    <x v="12"/>
    <n v="14"/>
    <m/>
    <x v="3"/>
    <m/>
    <m/>
    <m/>
    <m/>
    <m/>
    <m/>
    <m/>
    <m/>
  </r>
  <r>
    <s v="SIGEACI325"/>
    <m/>
    <s v="Programa Fortalecimiento del Modelo de Gestión Juvenil de la Secretaría de Bienestar Social de la Presidencia de la República para el remozamiento de las distintas áreas de atención para las y los adolescentes en conflicto con la ley penal  sujetos a medidas privativas y no privativas de libertad  destinados al mejoramiento y cumplimiento de las sanciones de forma digna y adecuada para la reinserción y resocialización"/>
    <x v="6"/>
    <s v="Secretaría de Bienestar Social"/>
    <x v="15"/>
    <m/>
    <d v="2022-12-02T00:00:00"/>
    <x v="17"/>
    <n v="7.8026099999999996"/>
    <d v="2022-12-02T00:00:00"/>
    <d v="2027-12-02T00:00:00"/>
    <n v="77113.3"/>
    <n v="0"/>
    <n v="0"/>
    <n v="0"/>
    <n v="77113.3"/>
    <n v="9883.0135044555609"/>
    <n v="0"/>
    <n v="0"/>
    <n v="0"/>
    <n v="77113.3"/>
    <n v="9883.0135044555609"/>
    <n v="0"/>
    <n v="0"/>
    <n v="0"/>
    <s v="Ayuda Humanitaria"/>
    <s v="Ejecutado por la Fuente Cooperante"/>
    <s v="Otras Actividades de Servicios Sociales"/>
    <s v="GUATEMALA"/>
    <s v="GUATEMALA"/>
    <x v="1"/>
    <n v="12"/>
    <m/>
    <x v="2"/>
    <m/>
    <m/>
    <m/>
    <m/>
    <m/>
    <m/>
    <m/>
    <m/>
  </r>
  <r>
    <s v="SIGEACI328"/>
    <m/>
    <s v="Programa de Mejora de Espacio Público del conjunto monumental de la Catedral Metropolitana  zona 1  con enfoque de prevención de la violencia de género  en la Ciudad de Guatemala "/>
    <x v="6"/>
    <s v="Municipalidad de Guatemala"/>
    <x v="7"/>
    <m/>
    <d v="2022-12-01T00:00:00"/>
    <x v="17"/>
    <n v="7.8026099999999996"/>
    <d v="2022-11-21T00:00:00"/>
    <d v="2023-11-21T00:00:00"/>
    <n v="4398184.41"/>
    <n v="0"/>
    <n v="0"/>
    <n v="0"/>
    <n v="4398184.41"/>
    <n v="563681.17975908064"/>
    <n v="0"/>
    <n v="0"/>
    <n v="0"/>
    <n v="4398184.41"/>
    <n v="563681.17975908064"/>
    <n v="0"/>
    <n v="0"/>
    <n v="0"/>
    <s v="Cooperación Financiera No Reembolsable"/>
    <s v="Directa"/>
    <s v="Desarrollo Urbano y Rural"/>
    <s v="GUATEMALA"/>
    <s v="GUATEMALA"/>
    <x v="1"/>
    <n v="12"/>
    <m/>
    <x v="4"/>
    <m/>
    <m/>
    <m/>
    <m/>
    <m/>
    <m/>
    <m/>
    <m/>
  </r>
  <r>
    <s v="SIGEACI329"/>
    <m/>
    <s v="Escuela Taller Norte de Guatemala  Fase II"/>
    <x v="6"/>
    <s v="Municipalidad de Guatemala"/>
    <x v="7"/>
    <m/>
    <d v="2022-12-15T00:00:00"/>
    <x v="17"/>
    <n v="7.8026099999999996"/>
    <d v="2022-12-20T00:00:00"/>
    <d v="2024-06-20T00:00:00"/>
    <n v="10283639.800000001"/>
    <n v="200000"/>
    <n v="0"/>
    <n v="0"/>
    <n v="10283639.800000001"/>
    <n v="1317974.3444821669"/>
    <n v="0"/>
    <n v="0"/>
    <n v="0"/>
    <n v="10283639.800000001"/>
    <n v="1317974.3444821669"/>
    <n v="0"/>
    <n v="0"/>
    <n v="0"/>
    <s v="Cooperación Financiera No Reembolsable"/>
    <s v="Directa"/>
    <s v="Educación"/>
    <s v="GUATEMALA"/>
    <s v="GUATEMALA"/>
    <x v="2"/>
    <n v="13"/>
    <m/>
    <x v="1"/>
    <m/>
    <m/>
    <m/>
    <m/>
    <m/>
    <m/>
    <m/>
    <m/>
  </r>
  <r>
    <s v="SIGEACI330"/>
    <m/>
    <s v="Programa de impulso al trabajo decente en Guatemala"/>
    <x v="6"/>
    <s v="Ministerio de Economía"/>
    <x v="3"/>
    <m/>
    <d v="2022-12-28T00:00:00"/>
    <x v="17"/>
    <n v="7.8026099999999996"/>
    <d v="2022-12-28T00:00:00"/>
    <d v="2028-06-08T00:00:00"/>
    <n v="125337570.48"/>
    <n v="0"/>
    <n v="0"/>
    <n v="0"/>
    <n v="125337570.48"/>
    <n v="16063544.183292516"/>
    <n v="0"/>
    <n v="0"/>
    <n v="0"/>
    <n v="125337570.48"/>
    <n v="16063544.183292516"/>
    <n v="0"/>
    <m/>
    <m/>
    <m/>
    <m/>
    <m/>
    <m/>
    <m/>
    <x v="9"/>
    <n v="7"/>
    <m/>
    <x v="3"/>
    <m/>
    <m/>
    <m/>
    <m/>
    <m/>
    <m/>
    <m/>
    <m/>
  </r>
  <r>
    <s v="SIGEACI331"/>
    <m/>
    <s v="Donación de dos kits de unidades de Drones DJI Mavic Prob 2 con sus accesorios y doce computadoras usadas Portátiles marca Dell Latitude E6440 por parte del Programa Mundial de Alimentos PMA para la Coordinadora Nacional para la Reducción de Desastres de Origen Natural o Provocado CONRED"/>
    <x v="6"/>
    <s v="Coordinadora Nacional para la Reducción de Desastres"/>
    <x v="30"/>
    <m/>
    <d v="2022-11-02T00:00:00"/>
    <x v="17"/>
    <n v="7.8026099999999996"/>
    <d v="2022-11-02T00:00:00"/>
    <d v="2022-10-19T00:00:00"/>
    <n v="54054.7"/>
    <n v="14243669.869999999"/>
    <n v="0"/>
    <n v="0"/>
    <n v="54054.7"/>
    <n v="6927.7716046297328"/>
    <n v="0"/>
    <n v="0"/>
    <n v="0"/>
    <n v="54054.7"/>
    <n v="6927.7716046297328"/>
    <n v="0"/>
    <m/>
    <m/>
    <s v="Cooperación Financiera No Reembolsable"/>
    <s v="Directa"/>
    <s v="Industria y Comercio"/>
    <s v="GUATEMALA"/>
    <s v="GUATEMALA"/>
    <x v="1"/>
    <n v="12"/>
    <m/>
    <x v="1"/>
    <m/>
    <m/>
    <m/>
    <m/>
    <m/>
    <m/>
    <m/>
    <m/>
  </r>
  <r>
    <s v="SIGEACI332"/>
    <m/>
    <s v="DONACION DE 50 TABLETS EMBAJADA DE LA REPUBLICA DE CHINA TAIWÁN"/>
    <x v="6"/>
    <s v="Secretaría de Obras Sociales de la Esposa del Presidente (SOSEP)"/>
    <x v="4"/>
    <m/>
    <d v="2022-12-22T00:00:00"/>
    <x v="17"/>
    <n v="7.8026099999999996"/>
    <d v="2023-01-09T00:00:00"/>
    <d v="2023-02-28T00:00:00"/>
    <n v="486882.864"/>
    <n v="54054.7"/>
    <n v="0"/>
    <n v="0"/>
    <n v="486882.864"/>
    <n v="62400"/>
    <n v="0"/>
    <n v="0"/>
    <n v="0"/>
    <n v="486882.864"/>
    <n v="62400"/>
    <n v="0"/>
    <m/>
    <m/>
    <s v="Ayuda Humanitaria"/>
    <s v="Ejecutado por la Fuente Cooperante"/>
    <s v="Otras Actividades de Administración"/>
    <s v="GUATEMALA"/>
    <s v="GUATEMALA"/>
    <x v="1"/>
    <n v="12"/>
    <m/>
    <x v="1"/>
    <m/>
    <m/>
    <m/>
    <m/>
    <m/>
    <m/>
    <m/>
    <m/>
  </r>
  <r>
    <s v="SIGEACI333"/>
    <m/>
    <s v="Donación de Alimento Complementario Fortificado en el Marco de la Gran Cruzada Nacional por la Nutrición entre el Programa Mundial de Alimentos PMA y el Ministerio de Desarrollo Social MIDES"/>
    <x v="6"/>
    <s v="Ministerio de Desarrollo Social"/>
    <x v="30"/>
    <m/>
    <d v="2023-01-10T00:00:00"/>
    <x v="18"/>
    <n v="7.8026099999999996"/>
    <d v="2023-01-10T00:00:00"/>
    <d v="2022-11-30T00:00:00"/>
    <n v="1820409.6"/>
    <n v="0"/>
    <n v="0"/>
    <n v="0"/>
    <n v="1820409.6"/>
    <n v="233307.77778204987"/>
    <n v="0"/>
    <n v="0"/>
    <n v="0"/>
    <n v="1820409.6"/>
    <n v="233307.77778204987"/>
    <n v="0"/>
    <m/>
    <m/>
    <s v="Ayuda Humanitaria"/>
    <s v="Ejecutado por la Fuente Cooperante"/>
    <s v="Ciencia y Tecnología"/>
    <s v="GUATEMALA"/>
    <s v="GUATEMALA"/>
    <x v="7"/>
    <n v="9"/>
    <m/>
    <x v="1"/>
    <m/>
    <m/>
    <m/>
    <m/>
    <m/>
    <m/>
    <m/>
    <m/>
  </r>
  <r>
    <s v="SIGEACI334"/>
    <m/>
    <s v="PLAN MAESTRO DE MOVILIDAD Y ESTUDIO DE FACTIBILIDAD PARA UNA CARRETERA PERIMETRAL PARA MITIGAR LA CONGESTIÓN VEHICULAR EN EL ÁREA METROPOLITANA DE GUATEMALA"/>
    <x v="6"/>
    <s v="Ministerio de Comunicaciones, Infraestructura y Vivienda"/>
    <x v="19"/>
    <m/>
    <d v="2022-07-12T00:00:00"/>
    <x v="17"/>
    <n v="7.8026099999999996"/>
    <d v="2022-07-12T00:00:00"/>
    <d v="2025-05-08T00:00:00"/>
    <n v="70437420"/>
    <n v="1820409.6"/>
    <n v="0"/>
    <n v="0"/>
    <n v="70437420"/>
    <n v="9027417.7486764044"/>
    <n v="0"/>
    <n v="0"/>
    <n v="0"/>
    <n v="70437420"/>
    <n v="9027417.7486764044"/>
    <n v="0"/>
    <m/>
    <m/>
    <s v="Ayuda Humanitaria"/>
    <s v="Directa"/>
    <s v="Salud y Asistencia Social"/>
    <s v="SUCHITEPEQUEZ"/>
    <s v="MAZATENANGO"/>
    <x v="1"/>
    <n v="12"/>
    <m/>
    <x v="3"/>
    <m/>
    <m/>
    <m/>
    <m/>
    <m/>
    <m/>
    <m/>
    <m/>
  </r>
  <r>
    <s v="SIGEACI335"/>
    <m/>
    <s v="Buena Gobernanza Financiera para una Recuperación Verde e Inclusiva"/>
    <x v="6"/>
    <s v="Superintendencia de Administración Tributaria (SAT)"/>
    <x v="5"/>
    <m/>
    <d v="2022-11-30T00:00:00"/>
    <x v="17"/>
    <n v="7.8026099999999996"/>
    <d v="2022-11-30T00:00:00"/>
    <d v="2023-12-31T00:00:00"/>
    <n v="1170063"/>
    <n v="0"/>
    <n v="0"/>
    <n v="0"/>
    <n v="1170063"/>
    <n v="149957.89870312627"/>
    <n v="0"/>
    <n v="177075"/>
    <n v="22694.329205227481"/>
    <n v="992988"/>
    <n v="127263.56949789879"/>
    <n v="0"/>
    <m/>
    <m/>
    <s v="Ayuda Humanitaria"/>
    <s v="Directa"/>
    <s v="Transporte"/>
    <s v="GUATEMALA"/>
    <s v="VILLA CANALES"/>
    <x v="1"/>
    <n v="12"/>
    <m/>
    <x v="4"/>
    <m/>
    <m/>
    <m/>
    <m/>
    <m/>
    <m/>
    <m/>
    <m/>
  </r>
  <r>
    <s v="SIGEACI336"/>
    <m/>
    <s v="Apoyo Técnico para la evaluación de la situación actual y la formulación de un plan de acción para la modernización y fortalecimiento del archivo físico y digital de la Dirección de Crédito Público del Ministerio de Finanzas Públicas"/>
    <x v="6"/>
    <s v="Ministerio de Finanzas Públicas"/>
    <x v="31"/>
    <m/>
    <d v="2022-12-12T00:00:00"/>
    <x v="17"/>
    <n v="7.8026099999999996"/>
    <d v="2022-12-30T00:00:00"/>
    <d v="2022-12-30T00:00:00"/>
    <n v="157634.79999999999"/>
    <n v="150000"/>
    <n v="0"/>
    <n v="0"/>
    <n v="157634.79999999999"/>
    <n v="20202.829566004195"/>
    <n v="0"/>
    <n v="0"/>
    <n v="0"/>
    <n v="157634.79999999999"/>
    <n v="20202.829566004195"/>
    <n v="0"/>
    <m/>
    <m/>
    <s v="Ayuda Humanitaria"/>
    <s v="Ejecutado por la Fuente Cooperante"/>
    <s v="Administración Fiscal"/>
    <s v="GUATEMALA"/>
    <s v="GUATEMALA"/>
    <x v="1"/>
    <n v="12"/>
    <m/>
    <x v="4"/>
    <m/>
    <m/>
    <m/>
    <m/>
    <m/>
    <m/>
    <m/>
    <m/>
  </r>
  <r>
    <s v="SIGEACI338"/>
    <m/>
    <s v="Transferencia de título y propiedad del equipo no fungible HP DL360 G9 1U Rack Server del proyecto GTM 00090095 Programa Conjunto Desarrollo Rural Ixil al Ministerio de Trabajo y Previsión Social"/>
    <x v="6"/>
    <s v="Ministerio de Trabajo y Previsión Social"/>
    <x v="13"/>
    <m/>
    <d v="2022-12-29T00:00:00"/>
    <x v="17"/>
    <n v="7.8026099999999996"/>
    <d v="2022-11-18T00:00:00"/>
    <d v="2023-01-20T00:00:00"/>
    <n v="18008.87"/>
    <n v="20000"/>
    <n v="0"/>
    <n v="0"/>
    <n v="18008.87"/>
    <n v="2308.0571757399125"/>
    <n v="0"/>
    <n v="0"/>
    <n v="0"/>
    <n v="18008.87"/>
    <n v="2308.0571757399125"/>
    <n v="0"/>
    <m/>
    <m/>
    <s v="Ayuda Humanitaria"/>
    <s v="Ejecutado por la Fuente Cooperante"/>
    <s v="Administración Fiscal"/>
    <s v="GUATEMALA"/>
    <s v="GUATEMALA"/>
    <x v="1"/>
    <n v="12"/>
    <m/>
    <x v="4"/>
    <m/>
    <m/>
    <m/>
    <m/>
    <m/>
    <m/>
    <m/>
    <m/>
  </r>
  <r>
    <s v="SIGEACI341"/>
    <m/>
    <s v="Plan de Desarrollo Urbano Integrado del Área Norte de la Ciudad de Guatemala"/>
    <x v="6"/>
    <s v="Municipalidad de Guatemala"/>
    <x v="7"/>
    <m/>
    <d v="2022-12-15T00:00:00"/>
    <x v="17"/>
    <n v="7.8026099999999996"/>
    <d v="2023-01-01T00:00:00"/>
    <s v=""/>
    <n v="2325466.4765699999"/>
    <n v="0"/>
    <m/>
    <m/>
    <n v="2325466.4765699999"/>
    <n v="298037"/>
    <m/>
    <n v="0"/>
    <n v="0"/>
    <n v="2325466.4765699999"/>
    <n v="298037"/>
    <m/>
    <m/>
    <m/>
    <s v="Cooperación Financiera No Reembolsable"/>
    <s v="Directa"/>
    <s v="Desarrollo Urbano y Rural"/>
    <s v="GUATEMALA"/>
    <s v="GUATEMALA"/>
    <x v="10"/>
    <n v="15"/>
    <m/>
    <x v="3"/>
    <m/>
    <m/>
    <m/>
    <m/>
    <m/>
    <m/>
    <m/>
    <m/>
  </r>
  <r>
    <s v="SIGEACI343"/>
    <m/>
    <s v="Apoyo Técnico a la Subvención de Transición para la Eliminación de la Malaria en Guatemala"/>
    <x v="6"/>
    <s v="Ministerio de Salud Pública y Asistencia Social"/>
    <x v="6"/>
    <m/>
    <d v="2023-02-01T00:00:00"/>
    <x v="18"/>
    <n v="7.8026099999999996"/>
    <d v="2023-02-01T00:00:00"/>
    <s v=""/>
    <n v="5959401.1900000004"/>
    <n v="5959401.1900000004"/>
    <m/>
    <m/>
    <n v="5959401.1900000004"/>
    <n v="763770.22432237433"/>
    <m/>
    <n v="0"/>
    <n v="0"/>
    <n v="5959401.1900000004"/>
    <n v="763770.22432237433"/>
    <m/>
    <m/>
    <m/>
    <s v="Ayuda Humanitaria"/>
    <s v="Ejecutado por la Fuente Cooperante"/>
    <s v="Salud y Asistencia Social"/>
    <s v="GUATEMALA"/>
    <s v="GUATEMALA"/>
    <x v="3"/>
    <n v="3"/>
    <m/>
    <x v="1"/>
    <m/>
    <m/>
    <m/>
    <m/>
    <m/>
    <m/>
    <m/>
    <m/>
  </r>
  <r>
    <s v="SIGEACI263"/>
    <s v="SSCI_255"/>
    <s v="Fomento de la Seguridad Ciudadana Integral y Transformación de Conflictos Sociales FOSIT II "/>
    <x v="3"/>
    <s v="Ministerio de Gobernación"/>
    <x v="5"/>
    <s v="GIZ"/>
    <d v="2016-10-14T00:00:00"/>
    <x v="11"/>
    <n v="7.8026099999999996"/>
    <d v="2016-10-14T00:00:00"/>
    <d v="2019-06-30T00:00:00"/>
    <n v="43516000"/>
    <n v="0"/>
    <n v="17406400"/>
    <n v="0"/>
    <n v="60922400"/>
    <n v="7807951.4418893168"/>
    <n v="0"/>
    <n v="0"/>
    <n v="0"/>
    <n v="43516000"/>
    <n v="7807951.4418893168"/>
    <n v="0"/>
    <n v="100"/>
    <n v="99.99"/>
    <s v="Ayuda Humanitaria"/>
    <s v="Ejecutado por la Fuente Cooperante"/>
    <s v="Seguridad Interna"/>
    <s v="QUICHE"/>
    <s v="SANTA CRUZ DEL QUICHE"/>
    <x v="1"/>
    <n v="12"/>
    <s v="16. Paz, justicia e instituciones sólidas"/>
    <x v="0"/>
    <m/>
    <m/>
    <m/>
    <m/>
    <s v="Completar Información objetivos"/>
    <m/>
    <m/>
    <m/>
  </r>
  <r>
    <s v="SIGEACI344"/>
    <m/>
    <s v="Donación de purificadores de agua por parte del Fondo de las Naciones Unidas para la Infancia UNICEF  a la Coordinadora Nacional para la Reducción de Desastres de Origen Natural o Provocado CONRED "/>
    <x v="6"/>
    <s v="Coordinadora Nacional para la Reducción de Desastres"/>
    <x v="32"/>
    <m/>
    <d v="2023-01-25T00:00:00"/>
    <x v="18"/>
    <n v="7.8026099999999996"/>
    <d v="2023-01-20T00:00:00"/>
    <s v=""/>
    <n v="36281.25"/>
    <n v="36281.25"/>
    <m/>
    <m/>
    <n v="36281.25"/>
    <n v="4649.8863841714501"/>
    <m/>
    <n v="0"/>
    <n v="0"/>
    <n v="36281.25"/>
    <n v="4649.8863841714501"/>
    <m/>
    <m/>
    <m/>
    <s v="Ayuda Humanitaria"/>
    <s v="Ejecutado por la Fuente Cooperante"/>
    <s v="Agua y Saneamiento"/>
    <s v="GUATEMALA"/>
    <s v="GUATEMALA"/>
    <x v="4"/>
    <n v="4"/>
    <m/>
    <x v="1"/>
    <m/>
    <m/>
    <m/>
    <m/>
    <m/>
    <m/>
    <m/>
    <m/>
  </r>
  <r>
    <s v="SIGEACI345"/>
    <m/>
    <s v="Subvención de Transición para la eliminación de la malaria en Guatemala"/>
    <x v="6"/>
    <s v="Ministerio de Salud Pública y Asistencia Social"/>
    <x v="1"/>
    <m/>
    <d v="2023-02-01T00:00:00"/>
    <x v="18"/>
    <n v="7.8026099999999996"/>
    <d v="2022-05-03T00:00:00"/>
    <s v=""/>
    <n v="31276083.357929997"/>
    <n v="715789"/>
    <m/>
    <m/>
    <n v="31276083.357929997"/>
    <n v="4008413"/>
    <m/>
    <n v="0"/>
    <n v="0"/>
    <n v="31276083.357929997"/>
    <n v="4008413"/>
    <m/>
    <m/>
    <m/>
    <s v="Cooperación Financiera No Reembolsable"/>
    <s v="Directa"/>
    <s v="Salud y Asistencia Social"/>
    <s v="GUATEMALA"/>
    <s v="GUATEMALA"/>
    <x v="3"/>
    <n v="3"/>
    <m/>
    <x v="1"/>
    <m/>
    <m/>
    <m/>
    <m/>
    <m/>
    <m/>
    <m/>
    <m/>
  </r>
  <r>
    <s v="SIGEACI346"/>
    <m/>
    <s v="MOBILIARIO Y EQUIPO PARA EL DEPARTAMENTO DE ESTADÍSTICA Y ARCHIVOS DEL INSTITUTO GUATEMALTECO DE MIGRACIÓN AUSPICIADO POR LA ORGANIZACIÓN INTERNACIONAL PARA LAS MIGRACIONES OIM "/>
    <x v="6"/>
    <s v="Instituto Guatemalteco de Migración"/>
    <x v="27"/>
    <m/>
    <d v="2023-01-09T00:00:00"/>
    <x v="18"/>
    <n v="7.8026099999999996"/>
    <d v="2023-01-09T00:00:00"/>
    <s v=""/>
    <n v="214152.4"/>
    <n v="0"/>
    <m/>
    <m/>
    <n v="214152.4"/>
    <n v="27446.251959280293"/>
    <m/>
    <n v="0"/>
    <n v="0"/>
    <n v="214152.4"/>
    <n v="27446.251959280293"/>
    <m/>
    <m/>
    <m/>
    <s v="Ayuda Humanitaria"/>
    <s v="Ejecutado por la Fuente Cooperante"/>
    <s v="Otras Actividades de Servicios Sociales"/>
    <s v="GUATEMALA"/>
    <s v="GUATEMALA"/>
    <x v="1"/>
    <n v="12"/>
    <m/>
    <x v="3"/>
    <m/>
    <m/>
    <m/>
    <m/>
    <m/>
    <m/>
    <m/>
    <m/>
  </r>
  <r>
    <s v="SIGEACI347"/>
    <m/>
    <s v="DONACIÓN DE 10 IMPRESORAS Y UN SISTEMA INFORMÁTICO PARA VISAS A FAVOR DEL INSTITUTO GUATEMALTECO DE MIGRACIÓN"/>
    <x v="6"/>
    <s v="Instituto Guatemalteco de Migración"/>
    <x v="27"/>
    <m/>
    <d v="2023-01-20T00:00:00"/>
    <x v="18"/>
    <n v="7.8026099999999996"/>
    <d v="2022-11-03T00:00:00"/>
    <s v=""/>
    <n v="736344.29"/>
    <n v="0"/>
    <m/>
    <m/>
    <n v="736344.29"/>
    <n v="94371.535934770553"/>
    <m/>
    <n v="0"/>
    <n v="0"/>
    <n v="736344.29"/>
    <n v="94371.535934770553"/>
    <m/>
    <m/>
    <m/>
    <s v="Ayuda Humanitaria"/>
    <s v="Ejecutado por la Fuente Cooperante"/>
    <s v="Otras Actividades de Administración"/>
    <s v="GUATEMALA"/>
    <s v="GUATEMALA"/>
    <x v="1"/>
    <n v="12"/>
    <m/>
    <x v="3"/>
    <m/>
    <m/>
    <m/>
    <m/>
    <m/>
    <m/>
    <m/>
    <m/>
  </r>
  <r>
    <s v="SIGEACI348"/>
    <m/>
    <s v="Donación de Silla de Ruedas y aparatos para la movilidad asistida para personas en situación de vulnerabilidad en Guatemala "/>
    <x v="6"/>
    <s v="Secretaría de Obras Sociales de la Esposa del Presidente (SOSEP)"/>
    <x v="4"/>
    <m/>
    <d v="2023-02-09T00:00:00"/>
    <x v="18"/>
    <n v="7.8026099999999996"/>
    <d v="2023-02-08T00:00:00"/>
    <s v=""/>
    <n v="100992.69240450001"/>
    <n v="0"/>
    <m/>
    <m/>
    <n v="100992.69240450001"/>
    <n v="12943.45"/>
    <m/>
    <n v="0"/>
    <n v="0"/>
    <n v="100992.69240450001"/>
    <n v="12943.45"/>
    <m/>
    <m/>
    <m/>
    <s v="Ayuda Humanitaria"/>
    <s v="Ejecutado por la Fuente Cooperante"/>
    <s v="Otras Actividades de Servicios Sociales"/>
    <s v="GUATEMALA"/>
    <s v="GUATEMALA"/>
    <x v="11"/>
    <n v="3"/>
    <m/>
    <x v="1"/>
    <m/>
    <m/>
    <m/>
    <m/>
    <m/>
    <m/>
    <m/>
    <m/>
  </r>
  <r>
    <s v="SIGEACI349"/>
    <m/>
    <s v="PROGRAMA CONJUNTO Fortalecimiento al Programa del Gobierno de Guatemala Sello Blanco "/>
    <x v="6"/>
    <s v="Ministerio de Economía"/>
    <x v="30"/>
    <m/>
    <d v="2023-02-09T00:00:00"/>
    <x v="18"/>
    <n v="7.8026099999999996"/>
    <d v="2022-12-01T00:00:00"/>
    <s v=""/>
    <n v="1335806.8319999999"/>
    <n v="0"/>
    <m/>
    <m/>
    <n v="1335806.8319999999"/>
    <n v="171200"/>
    <m/>
    <n v="0"/>
    <n v="0"/>
    <n v="1335806.8319999999"/>
    <n v="171200"/>
    <m/>
    <m/>
    <m/>
    <s v="Ayuda Humanitaria"/>
    <s v="Ejecutado por la Fuente Cooperante"/>
    <s v="Otras Actividades de Servicios Económicos"/>
    <s v="EL PROGRESO"/>
    <s v="EL PROGRESO"/>
    <x v="9"/>
    <n v="7"/>
    <m/>
    <x v="3"/>
    <m/>
    <m/>
    <m/>
    <m/>
    <m/>
    <m/>
    <m/>
    <m/>
  </r>
  <r>
    <s v="SIGEACI350"/>
    <m/>
    <s v="Medios de vida resilientes de pequeños agricultores vulnerables en los paisajes mayas y del Corredor Seco de Guatemala RELIVE "/>
    <x v="6"/>
    <s v="Ministerio de Ambiente y Recursos Naturales"/>
    <x v="18"/>
    <m/>
    <d v="2023-03-09T00:00:00"/>
    <x v="18"/>
    <n v="7.8026099999999996"/>
    <d v="2023-04-03T00:00:00"/>
    <s v=""/>
    <n v="232807793.21109"/>
    <n v="0"/>
    <m/>
    <m/>
    <n v="232807793.21109"/>
    <n v="29837169"/>
    <m/>
    <n v="0"/>
    <n v="0"/>
    <n v="232807793.21109"/>
    <n v="29837169"/>
    <m/>
    <m/>
    <m/>
    <s v="Ayuda Humanitaria"/>
    <s v="Ejecutado por la Fuente Cooperante"/>
    <s v="Agropecuario"/>
    <s v="PETEN"/>
    <s v="SAN LUIS"/>
    <x v="7"/>
    <n v="9"/>
    <m/>
    <x v="3"/>
    <m/>
    <m/>
    <m/>
    <m/>
    <m/>
    <m/>
    <m/>
    <m/>
  </r>
  <r>
    <s v="SIGEACI352"/>
    <m/>
    <s v="FORTALECIMIENTO DE RESILIENCIA DE LA PRODUCCIÓN DE MAÍZ EN GUATEMALA"/>
    <x v="6"/>
    <s v="Ministerio de Agricultura, Ganadería y Alimentación"/>
    <x v="4"/>
    <m/>
    <d v="2023-03-09T00:00:00"/>
    <x v="18"/>
    <n v="7.8026099999999996"/>
    <d v="2023-03-09T00:00:00"/>
    <s v=""/>
    <n v="18159604.129999999"/>
    <n v="18159604.129999999"/>
    <m/>
    <m/>
    <n v="18159604.129999999"/>
    <n v="2327375.5999595006"/>
    <m/>
    <n v="0"/>
    <n v="0"/>
    <n v="18159604.129999999"/>
    <n v="2327375.5999595006"/>
    <m/>
    <m/>
    <m/>
    <s v="Ayuda Humanitaria"/>
    <s v="Ejecutado por la Fuente Cooperante"/>
    <s v="Agropecuario"/>
    <s v="BAJA VERAPAZ"/>
    <s v="PURULHA"/>
    <x v="7"/>
    <n v="9"/>
    <m/>
    <x v="3"/>
    <m/>
    <m/>
    <m/>
    <m/>
    <m/>
    <m/>
    <m/>
    <m/>
  </r>
  <r>
    <s v="SIGEACI353"/>
    <m/>
    <s v="Apoyo a actividades del Sector Agroforestal en la Contribución Determinada a nivel Nacional de Guatemala "/>
    <x v="6"/>
    <s v="Instituto Nacional de Bosques"/>
    <x v="1"/>
    <m/>
    <d v="2022-08-16T00:00:00"/>
    <x v="17"/>
    <n v="7.8026099999999996"/>
    <d v="2022-09-01T00:00:00"/>
    <s v=""/>
    <n v="3121044"/>
    <n v="0"/>
    <m/>
    <m/>
    <n v="3121044"/>
    <n v="400000"/>
    <m/>
    <n v="0"/>
    <n v="0"/>
    <n v="3121044"/>
    <n v="400000"/>
    <m/>
    <m/>
    <m/>
    <s v="Ayuda Humanitaria"/>
    <s v="Ejecutado por la Fuente Cooperante"/>
    <s v="Agropecuario"/>
    <s v="GUATEMALA"/>
    <s v="GUATEMALA"/>
    <x v="4"/>
    <n v="5"/>
    <m/>
    <x v="3"/>
    <m/>
    <m/>
    <m/>
    <m/>
    <m/>
    <m/>
    <m/>
    <m/>
  </r>
  <r>
    <s v="SIGEACI354"/>
    <m/>
    <s v="Perfil de Donación de 500 Galones de Alcohol Isopropílico al 95   por parte de la Oficina de Cooperación en Seguridad OSC  de la Embajada de los Estados Unidos de América a la Secretaría Ejecutiva de la Coordinadora Nacional para la Reducción de Desastres Naturales o Provocados SE CONRED  "/>
    <x v="6"/>
    <s v="Coordinadora Nacional para la Reducción de Desastres"/>
    <x v="15"/>
    <m/>
    <d v="2023-03-16T00:00:00"/>
    <x v="18"/>
    <n v="7.8026099999999996"/>
    <d v="2023-03-24T00:00:00"/>
    <s v=""/>
    <n v="73875"/>
    <n v="0"/>
    <m/>
    <m/>
    <n v="73875"/>
    <n v="9467.9857124731352"/>
    <m/>
    <n v="0"/>
    <n v="0"/>
    <n v="73875"/>
    <n v="9467.9857124731352"/>
    <m/>
    <m/>
    <m/>
    <s v="Ayuda Humanitaria"/>
    <s v="Ejecutado por la Fuente Cooperante"/>
    <s v="Salud y Asistencia Social"/>
    <s v="GUATEMALA"/>
    <s v="GUATEMALA"/>
    <x v="1"/>
    <n v="12"/>
    <m/>
    <x v="1"/>
    <m/>
    <m/>
    <m/>
    <m/>
    <m/>
    <m/>
    <m/>
    <m/>
  </r>
  <r>
    <s v="SIGEACI155"/>
    <s v="SSCI_455"/>
    <s v="Apoyo para la Formulación del Programa de Saneamiento del Lago de Atitlán"/>
    <x v="1"/>
    <s v="Ministerio de Ambiente y Recursos Naturales"/>
    <x v="11"/>
    <s v="BCIE"/>
    <d v="2020-01-10T00:00:00"/>
    <x v="16"/>
    <n v="7.8026099999999996"/>
    <d v="2020-01-10T00:00:00"/>
    <d v="2021-06-30T00:00:00"/>
    <n v="733232.5"/>
    <n v="0"/>
    <n v="0"/>
    <n v="0"/>
    <n v="733232.5"/>
    <n v="93972.721948168633"/>
    <n v="0"/>
    <n v="733232.49"/>
    <n v="93972.7206665462"/>
    <n v="1.0000000009313226E-2"/>
    <n v="1.281622433452867E-3"/>
    <n v="0"/>
    <n v="100"/>
    <n v="99.99"/>
    <s v="Cooperación Técnica No Reembolsable - Ayuda Humanitaria"/>
    <s v="Ejecutado por la Fuente Cooperante"/>
    <s v="Agua y Saneamiento"/>
    <s v="SOLOLA"/>
    <s v="SANTA LUCIA UTATLAN"/>
    <x v="4"/>
    <n v="4"/>
    <m/>
    <x v="1"/>
    <m/>
    <m/>
    <m/>
    <m/>
    <s v="Analizar las potenciales propuestas y_o alternativas para el manejo de las aguas residuales que llegan al Lago de Atitlán, a través de un tratamiento técnico adecuado que incluya sistemas de dotación de agua potable, alcantarillado, colecta, tratamiento y disposición final; eliminando las aguas residuales sin tratar que contribuyen actualmente a la contaminación y rápido deterioro de la calidad del agua del Lago de Atitlán y la calidad de vida en términos de salud y economía de las personas que dependen directa o indirectamente del Lago de Atitlán.    "/>
    <m/>
    <m/>
    <m/>
  </r>
  <r>
    <s v="SIGEACI184"/>
    <s v="SSCI_507"/>
    <s v="Donación de Chalecos antibalas para la Dirección General de la Policía Nacional Civil."/>
    <x v="1"/>
    <s v="Ministerio de Gobernación"/>
    <x v="15"/>
    <s v="INL"/>
    <d v="2020-03-06T00:00:00"/>
    <x v="16"/>
    <n v="7.8026099999999996"/>
    <d v="2020-03-06T00:00:00"/>
    <d v="2020-06-25T00:00:00"/>
    <n v="2646829.44"/>
    <n v="0"/>
    <n v="0"/>
    <n v="0"/>
    <n v="2646829.44"/>
    <n v="339223.59825750615"/>
    <n v="0"/>
    <n v="2646829.4300000002"/>
    <n v="339223.59697588376"/>
    <n v="9.9999997764825821E-3"/>
    <n v="1.2816223897971213E-3"/>
    <n v="0"/>
    <n v="100"/>
    <n v="99.99"/>
    <s v="Cooperación en Especie No Reembolsable - Ayuda Humanitaria"/>
    <s v="Directa"/>
    <s v="Seguridad Interna"/>
    <s v="GUATEMALA"/>
    <s v="GUATEMALA"/>
    <x v="1"/>
    <n v="12"/>
    <s v="16. Paz, justicia e instituciones sólidas"/>
    <x v="2"/>
    <m/>
    <m/>
    <m/>
    <m/>
    <s v="Desarrollo policial, mejorar la capacidad de respuesta, cuya meta es fortalecer a la Policía Nacional Civil, para desarrollar la capacidad, para romper el ciclo de la delincuencia y restaurar el respeto a la ley"/>
    <s v="Fortalecer la capacidad de respuesta de la Policía Nacional Civil en sus esfuerzos por prevenir y combatir el movimiento de drogas y otros productos ilícitos, contrabando y trasiego de personas, estableciendo con ello una presencia publica viable y permanente en sus fronteras, puertos y aeropuertos."/>
    <m/>
    <m/>
  </r>
  <r>
    <s v="SIGEACI185"/>
    <s v="SSCI_526"/>
    <s v="Apoyo a la Oficina Nacional de Servicio Civil para el mejoramiento de las capacidades y sistemas para la gestión de recursos humanos  incluyendo su pensionamiento "/>
    <x v="1"/>
    <s v="Oficina Nacional de Servicio Civil"/>
    <x v="8"/>
    <s v="Banco Internacional de Reconstrucción y Fomento"/>
    <d v="2020-05-08T00:00:00"/>
    <x v="16"/>
    <n v="7.8026099999999996"/>
    <d v="2020-05-08T00:00:00"/>
    <d v="2021-03-31T00:00:00"/>
    <n v="37430331.525202498"/>
    <n v="0"/>
    <n v="0"/>
    <n v="0"/>
    <n v="37430331.525202498"/>
    <n v="4797155.25"/>
    <n v="1671500"/>
    <n v="4797155.22"/>
    <n v="614814.17371879413"/>
    <n v="32633176.305202499"/>
    <n v="4182341.0762812058"/>
    <n v="0"/>
    <n v="100"/>
    <n v="99.99"/>
    <s v="Cooperación Técnica No Reembolsable"/>
    <s v="Directa"/>
    <s v="Otras Actividades de Administración"/>
    <s v="GUATEMALA"/>
    <s v="GUATEMALA"/>
    <x v="1"/>
    <n v="12"/>
    <m/>
    <x v="4"/>
    <m/>
    <m/>
    <m/>
    <m/>
    <s v="Fortalecer a la Oficina Nacional de Servicio Civil para la rectoría la gestión de recursos humanos y la administración del régimen de clases pasivas civiles del Estado."/>
    <s v="Establecer mecanismos de control para la correcta gestión del recurso humano en las instituciones que se rigen por la Ley de Servicio Civil y su reglamento. "/>
    <s v="Desarrollar sistemas informáticos para automatizar procesos administrativos que generen resultados eficientes con información oportuna y transparente para el servicio civil y el régimen de clases pasivas civiles del estado."/>
    <s v="3.Analizar la gestión de gestión de recursos por medio de la rectoría de la Oficina Nacional de Servicio Civil para identificar indicadores estratégicos, tácticos y operativos."/>
  </r>
  <r>
    <s v="SIGEACI187"/>
    <s v="SSCI_548"/>
    <s v="Carta de Donación de Seis 6  Aeronaves No Tripuladas RPA  por sus siglas en inglés   con sus Respectivos Implementos  entre el Ministerio de Gobernación de la República de Guatemala y la Agencia Internacional para Asuntos Antinarcóticos y Aplicación de la Ley INL  por sus siglas en inglés  del Gobierno de los Estados Unidos de América "/>
    <x v="1"/>
    <s v="Ministerio de Gobernación"/>
    <x v="15"/>
    <s v="INL"/>
    <d v="2020-08-12T00:00:00"/>
    <x v="16"/>
    <n v="7.8026099999999996"/>
    <d v="2020-08-28T00:00:00"/>
    <s v=""/>
    <n v="2118614.603904"/>
    <n v="271526.40000000002"/>
    <n v="0"/>
    <n v="0"/>
    <n v="2118614.603904"/>
    <n v="271526.40000000002"/>
    <n v="450000"/>
    <n v="0"/>
    <n v="0"/>
    <n v="2118614.603904"/>
    <n v="271526.40000000002"/>
    <n v="0"/>
    <n v="0"/>
    <n v="0"/>
    <s v="Cooperación en Especie No Reembolsable - Ayuda Humanitaria"/>
    <s v="Ejecutado por la Fuente Cooperante"/>
    <s v="Seguridad Interna"/>
    <s v="GUATEMALA"/>
    <s v="GUATEMALA"/>
    <x v="1"/>
    <n v="12"/>
    <s v="16. Paz, justicia e instituciones sólidas"/>
    <x v="2"/>
    <m/>
    <m/>
    <m/>
    <m/>
    <s v="NO SE EJECUTO"/>
    <m/>
    <m/>
    <m/>
  </r>
  <r>
    <s v="SIGEACI189"/>
    <s v="SSCI_544"/>
    <s v="Donación de 1000 Toneladas Métricas de arroz blanco donado por la República de China Taiwán  al Gobierno de la República de Guatemala"/>
    <x v="1"/>
    <s v="Ministerio de Desarrollo Social"/>
    <x v="4"/>
    <s v="Embajada de la República de China (Taiwán) en Guatemala"/>
    <d v="2020-07-31T00:00:00"/>
    <x v="16"/>
    <n v="7.8026099999999996"/>
    <d v="2020-07-10T00:00:00"/>
    <d v="2021-03-31T00:00:00"/>
    <n v="9823351.2400000002"/>
    <n v="0"/>
    <n v="0"/>
    <n v="0"/>
    <n v="9823351.2400000002"/>
    <n v="1258982.7301377361"/>
    <n v="0"/>
    <n v="9707738.4399999995"/>
    <n v="1244165.5343532485"/>
    <n v="115612.80000000075"/>
    <n v="14817.195784487529"/>
    <n v="0"/>
    <n v="99.44"/>
    <n v="98.82"/>
    <s v="Cooperación en Especie No Reembolsable - Ayuda Humanitaria"/>
    <s v="Ejecutado por el Beneficiario"/>
    <s v="Otras Actividades de Servicios Sociales"/>
    <s v="ALTA VERAPAZ"/>
    <s v="ALTA VERAPAZ"/>
    <x v="7"/>
    <n v="9"/>
    <s v="2. Hambre cero"/>
    <x v="1"/>
    <m/>
    <m/>
    <m/>
    <m/>
    <s v="Atención de la población que se encuentra en situación de inseguridad alimentaria y nutricional -INSAN-"/>
    <m/>
    <m/>
    <m/>
  </r>
  <r>
    <s v="SIGEACI194"/>
    <s v="SSCI_530"/>
    <s v="Apoyo al Ministerio de Finanzas Públicas para el mejoramiento de los sistemas de gestión de recursos humanos en todas sus etapas hasta su pensionamiento "/>
    <x v="1"/>
    <s v="Ministerio de Finanzas Públicas"/>
    <x v="8"/>
    <s v="Banco Internacional de Reconstrucción y Fomento"/>
    <d v="2020-07-10T00:00:00"/>
    <x v="16"/>
    <n v="7.8026099999999996"/>
    <d v="2020-10-09T00:00:00"/>
    <d v="2021-07-10T00:00:00"/>
    <n v="2892414.53"/>
    <n v="0"/>
    <n v="13243.92"/>
    <n v="0"/>
    <n v="2905658.4499999997"/>
    <n v="372395.70477058314"/>
    <n v="0"/>
    <n v="2905658.45"/>
    <n v="372395.70477058319"/>
    <n v="0"/>
    <n v="0"/>
    <n v="0"/>
    <n v="100"/>
    <n v="99.99"/>
    <s v="Cooperación Técnica No Reembolsable - Ayuda Humanitaria"/>
    <s v="Ejecutado por la Fuente Cooperante"/>
    <s v="Administración Fiscal"/>
    <s v="GUATEMALA"/>
    <s v="GUATEMALA"/>
    <x v="1"/>
    <n v="12"/>
    <s v="16. Paz, justicia e instituciones sólidas"/>
    <x v="2"/>
    <m/>
    <m/>
    <m/>
    <m/>
    <s v="Apoyar al Ministerio de Finanzas Públicas a través de propuesta de mejoras de los sistemas de recursos humanos específicamente de Guatenóminas para la modernización del sistema de contabilidad y pago de pensiones del régimen de clases pasivas del Estado"/>
    <s v="1. Diseñar la estrategia para la actualización tecnológica de Guatenóminas."/>
    <s v="2. Diseñar, desarrollar procesos y conceptualizar estratégicamente un nuevo sistema de contabilidad y pago de pensiones del régimen de clases pasivas del Estado"/>
    <s v="3. Diseñar y desarrollar indicadores estratégicos, tácticos y operativos para la gestión administrativa financiera del recurso humano hasta su pensionamiento"/>
  </r>
  <r>
    <s v="SIGEACI201"/>
    <s v="SSCI_559"/>
    <s v="Carta de Donación de Equipo y Mobiliario para la Comisión Presidencial Contra la Corrupción  entre la Secretaría General de la Presidencia de la República y la Agencia Internacional para Asuntos Antinarcóticos y Aplicación de la Ley INL  por sus siglas en inglés  del Gobierno de los Estados Unidos de América "/>
    <x v="1"/>
    <s v="Secretaría General de la Presidencia de la República"/>
    <x v="15"/>
    <s v="INL"/>
    <d v="2020-10-28T00:00:00"/>
    <x v="16"/>
    <n v="7.8026099999999996"/>
    <d v="2020-10-28T00:00:00"/>
    <d v="2020-12-09T00:00:00"/>
    <n v="805000"/>
    <n v="0"/>
    <n v="-3358.4"/>
    <n v="0"/>
    <n v="801641.6"/>
    <n v="102740.18565582542"/>
    <n v="0"/>
    <n v="801641.6"/>
    <n v="102740.18565582542"/>
    <n v="0"/>
    <n v="0"/>
    <n v="0"/>
    <n v="100"/>
    <n v="99.99"/>
    <s v="Cooperación en Especie No Reembolsable - Ayuda Humanitaria"/>
    <s v="Ejecutado por la Fuente Cooperante"/>
    <s v="Otras Actividades de Administración"/>
    <s v="GUATEMALA"/>
    <s v="GUATEMALA"/>
    <x v="1"/>
    <n v="12"/>
    <s v="16. Paz, justicia e instituciones sólidas"/>
    <x v="4"/>
    <m/>
    <m/>
    <m/>
    <m/>
    <s v="Establecer un fondo de apoyo para proporcionar a la Presidencia de la República de Guatemala, en el marco del Proyecto."/>
    <s v="Dotar de suministros.Dotar de equipo."/>
    <m/>
    <m/>
  </r>
  <r>
    <s v="SIGEACI202"/>
    <s v="SSCI_564"/>
    <s v="Carta de Donación de Equipo y Mobiliario para la Comisión Presidencial de Centro de Gobierno  entre la Secretaría General de la Presidencia de la República y la Agencia Internacional para Asuntos Antinarcóticos y Aplicación de la Ley INL  por sus siglas en inglés del Gobierno de los Estados Unidos de América "/>
    <x v="1"/>
    <s v="Secretaría General de la Presidencia de la República"/>
    <x v="15"/>
    <s v="INL"/>
    <d v="2020-10-28T00:00:00"/>
    <x v="16"/>
    <n v="7.8026099999999996"/>
    <d v="2020-10-28T00:00:00"/>
    <d v="2020-12-09T00:00:00"/>
    <n v="265000"/>
    <n v="0"/>
    <n v="-5967.27"/>
    <n v="0"/>
    <n v="259032.73"/>
    <n v="33198.215725250913"/>
    <n v="10404583.109999999"/>
    <n v="259032.73"/>
    <n v="33198.215725250913"/>
    <n v="0"/>
    <n v="0"/>
    <n v="0"/>
    <n v="100"/>
    <n v="99.99"/>
    <s v="Cooperación en Especie No Reembolsable - Ayuda Humanitaria"/>
    <s v="Ejecutado por la Fuente Cooperante"/>
    <s v="Otras Actividades de Administración"/>
    <s v="GUATEMALA"/>
    <s v="GUATEMALA"/>
    <x v="1"/>
    <n v="12"/>
    <s v="16. Paz, justicia e instituciones sólidas"/>
    <x v="4"/>
    <m/>
    <m/>
    <m/>
    <m/>
    <s v="Establecer un fondo de apoyo para proporcionar a la Presidencia de la República de Guatemala, específicamente a la Comisión Presidencial de Centro de Gobierno"/>
    <s v="Dotar de equipo.Dotar de mobiliario."/>
    <m/>
    <m/>
  </r>
  <r>
    <s v="SIGEACI203"/>
    <s v="SSCI_568"/>
    <s v="Apoyo a la Comisión Presidencial de Gobierno Abierto y Electrónico en la elaboración de la Estrategia de Transformación Digital,  para apoyar el proceso de diseño y elaboración de una Agenda Digital orientada a mejorar los servicios digitales ciudadanos. "/>
    <x v="1"/>
    <s v="COMISIÓN PRESIDENCIAL DE GOBIERNO ABIERTO Y ELECTRÓNICO"/>
    <x v="8"/>
    <s v="Banco Internacional de Reconstrucción y Fomento"/>
    <d v="2020-12-03T00:00:00"/>
    <x v="16"/>
    <n v="7.8026099999999996"/>
    <d v="2020-12-03T00:00:00"/>
    <d v="2021-10-02T00:00:00"/>
    <n v="677645.61"/>
    <n v="0"/>
    <n v="0"/>
    <n v="0"/>
    <n v="677645.61"/>
    <n v="86848.581436211738"/>
    <n v="0"/>
    <n v="677645.61"/>
    <n v="86848.581436211738"/>
    <n v="0"/>
    <n v="0"/>
    <n v="0"/>
    <n v="100"/>
    <n v="99.99"/>
    <s v="Cooperación Técnica No Reembolsable - Ayuda Humanitaria"/>
    <s v="Ejecutado por la Fuente Cooperante"/>
    <s v="Ciencia y Tecnología"/>
    <s v="GUATEMALA"/>
    <s v="GUATEMALA"/>
    <x v="1"/>
    <n v="12"/>
    <s v="16. Paz, justicia e instituciones sólidas"/>
    <x v="4"/>
    <m/>
    <m/>
    <m/>
    <m/>
    <s v="Apoyar a la Comisión Presidencial de Gobierno Abierto y Electrónico a través de propuestas y asistencia para la elaboración de la estrategia de transformación digital"/>
    <s v="1.Objetivo I: Diagnosticar la situación actual de los servicios electrónicos en las dependencias del Estado"/>
    <s v="2.Objetivo II: Diseñar la estrategia para la transformación digital del Organismo Ejecutivo."/>
    <m/>
  </r>
  <r>
    <s v="SIGEACI204"/>
    <s v="SSCI_586"/>
    <s v="Donación en especie para el fortalecimiento en equipo para la Atención a la Niñez y Adolescencia Migrante No Acompañada en Contexto Migratorio y su prevención en la Victimización por Tráfico y Trata "/>
    <x v="1"/>
    <s v="Procuraduría General de la Nación"/>
    <x v="33"/>
    <s v="AGCID"/>
    <d v="2020-12-16T00:00:00"/>
    <x v="16"/>
    <n v="7.8026099999999996"/>
    <d v="2020-12-16T00:00:00"/>
    <d v="2021-02-24T00:00:00"/>
    <n v="279050"/>
    <n v="0"/>
    <n v="0"/>
    <n v="0"/>
    <n v="279050"/>
    <n v="35763.673950126948"/>
    <n v="0"/>
    <n v="279049.99"/>
    <n v="35763.672668504514"/>
    <n v="1.0000000009313226E-2"/>
    <n v="1.281622433452867E-3"/>
    <n v="0"/>
    <n v="100"/>
    <n v="99.99"/>
    <s v="Cooperación en Especie No Reembolsable - Ayuda Humanitaria"/>
    <s v="Directa"/>
    <s v="Otras Actividades de Administración"/>
    <s v="GUATEMALA"/>
    <s v="GUATEMALA"/>
    <x v="1"/>
    <n v="12"/>
    <s v="16. Paz, justicia e instituciones sólidas"/>
    <x v="1"/>
    <m/>
    <m/>
    <m/>
    <m/>
    <s v="Incrementar la capacidad operativa de los equipos de respuesta de Procuraduría General de la Nación para la Atención a la Niñez y Adolescencia Migrante No Acompañada en Contexto Migratorio y su prevención en la Victimización por Tráfico y Trata."/>
    <s v="- Contar con el equipo tecnológico adecuado para que el recurso humano de la Procuraduría General de la Nación brinde atención a la Niñez y Adolescencia Migrante No Acompañada en Contexto Migratorio y su prevención en la Victimización por Tráfico y Trata.- Proveer de herramientas tecnológicas al recurso humano de la Procuraduría General de la Nación que le permitan realizar acciones de seguimiento que prevengan la reincidencia en la migración irregular a Nivel Nacional y la victimización de la niñez y adolescencia por tráfico y trata."/>
    <m/>
    <m/>
  </r>
  <r>
    <s v="SIGEACI209"/>
    <s v="SSCI_600"/>
    <s v="Fortalecimiento de la Dirección de Preinversión para atender la demanda de asesoría en formulación de proyectos de reconstrucción de infraestructura vial  dañada por los fenómenos tropicales Eta e Iota"/>
    <x v="1"/>
    <s v="Secretaría de Planificación y Programación de la Presidencia"/>
    <x v="7"/>
    <s v="AECID"/>
    <d v="2020-12-15T00:00:00"/>
    <x v="16"/>
    <n v="7.8026099999999996"/>
    <d v="2020-12-15T00:00:00"/>
    <d v="2021-05-31T00:00:00"/>
    <n v="141979.35999999999"/>
    <n v="0"/>
    <n v="13911.07"/>
    <n v="0"/>
    <n v="155890.43"/>
    <n v="19979.267193926134"/>
    <n v="83937"/>
    <n v="155890.42000000001"/>
    <n v="19979.265912303705"/>
    <n v="9.9999999802093953E-3"/>
    <n v="1.2816224298148882E-3"/>
    <n v="0"/>
    <n v="100"/>
    <n v="99.99"/>
    <s v="Cooperación Técnica No Reembolsable - Ayuda Humanitaria"/>
    <s v="Ejecutado por la Fuente Cooperante"/>
    <s v="Otras Actividades de Administración"/>
    <s v="GUATEMALA"/>
    <s v="GUATEMALA"/>
    <x v="1"/>
    <n v="12"/>
    <m/>
    <x v="2"/>
    <m/>
    <m/>
    <m/>
    <m/>
    <s v="Fortalecer la capacidad institucional de SEGEPLAN para atender la emergente demanda de asesoría en los procesos de formulación de perfiles de proyectos de reconstrucción de infraestructura vial, dañada por los recientes fenómenos tropicales Eta e Iota."/>
    <s v=". Agilizar el proceso de elaboración de perfiles de proyectos identificados a partir de la evaluación de daños y pérdidas, para la reconstrucción de la infraestructura vial afectada por los fenómenos tropicales Eta e Iota. 2. Garantizar la calidad y cumplimiento de las normas SNIP en los perfiles de proyectos formulados para la reconstrucción de infraestructura vial afectada por los fenómenos tropicales Eta e Iota."/>
    <m/>
    <m/>
  </r>
  <r>
    <s v="SIGEACI215"/>
    <s v="SSCI_560"/>
    <s v="Carta de Donación de Equipamiento para fortalecer las actividades de reducción de la demanda de drogas en Guatemala entre la Secretaria Ejecutiva de la Comisión Contra las Adicciones y el Tráfico Ilícito de Drogas de la República de Guatemala y la Agencia Internacional para Asuntos Antinarcóticos y Aplicación de la Ley INL por sus siglas en Inglés  del Gobierno de los Estados Unidos de América"/>
    <x v="1"/>
    <s v="Secretaría Ejecutiva Comisión Contra las Adicciones y el Tráfico Ilícito de Drogas (SECATID)"/>
    <x v="15"/>
    <s v="INL"/>
    <d v="2020-10-05T00:00:00"/>
    <x v="16"/>
    <n v="7.8026099999999996"/>
    <d v="2020-10-05T00:00:00"/>
    <d v="2021-01-05T00:00:00"/>
    <n v="98088.39"/>
    <n v="0"/>
    <n v="0"/>
    <n v="0"/>
    <n v="98088.39"/>
    <n v="12571.228089062506"/>
    <n v="0"/>
    <n v="98088.38"/>
    <n v="12571.226807440076"/>
    <n v="9.9999999947613105E-3"/>
    <n v="1.2816224298148882E-3"/>
    <n v="0"/>
    <n v="100"/>
    <n v="99.99"/>
    <s v="Cooperación en Especie No Reembolsable - Ayuda Humanitaria"/>
    <s v="Directa"/>
    <s v="Salud y Asistencia Social"/>
    <s v="GUATEMALA"/>
    <s v="GUATEMALA"/>
    <x v="1"/>
    <n v="12"/>
    <s v="16. Paz, justicia e instituciones sólidas"/>
    <x v="1"/>
    <m/>
    <m/>
    <m/>
    <m/>
    <s v="Implementar acciones orientadas a la reducción de la demanda y oferta de drogas con enfoque de Salud Pública y Derechos Humanos, dirigidas a niñas, niños, adolescentes y adultos, durante el periodo 2019-2030."/>
    <s v="Diseñar mecanismos anuales de colaboración, cooperación y coordinación interinstitucionales en el tema de las drogas y las adicciones, que permitan la implementación de estrategias y planes nacionales en la materia en los diferentes niveles de gestión, ámbito y territorios con un enfoque integral, inclusivo y de Derecho Humanos.Desarrollar anualmente acciones de prevención, tratamiento, rehabilitación y re-inserción encaminadas a lograr calidad de vida en el ámbito escolar, familiar, laboral y comunitario, con un enfoque integral y de Salud Pública, con participación multidisciplimaria y miltisectorial, basadas en la evidencia científica"/>
    <m/>
    <m/>
  </r>
  <r>
    <s v="SIGEACI286"/>
    <s v=""/>
    <s v="Apoyo a la implementación de la estrategia Nacional para la Prevención Crónica en Guatemala -ENPDC-&quot;"/>
    <x v="6"/>
    <s v="Secretaría de Seguridad Alimentaria y Nutricional"/>
    <x v="7"/>
    <s v="Agencia Andaluza de Cooperación para el Desarrollo -AACID-"/>
    <m/>
    <x v="10"/>
    <n v="7.8026099999999996"/>
    <s v=""/>
    <s v=""/>
    <n v="0"/>
    <n v="0"/>
    <n v="0"/>
    <n v="0"/>
    <n v="0"/>
    <n v="0"/>
    <n v="0"/>
    <n v="0"/>
    <n v="0"/>
    <n v="0"/>
    <n v="0"/>
    <n v="0"/>
    <n v="0"/>
    <n v="0"/>
    <s v="Cooperación Financiera No Reembolsable"/>
    <s v="Ejecutado por el Beneficiario"/>
    <s v="Financieras de Seguros"/>
    <s v="GUATEMALA"/>
    <s v="GUATEMALA"/>
    <x v="7"/>
    <n v="6"/>
    <s v="2. Hambre cero"/>
    <x v="1"/>
    <m/>
    <m/>
    <m/>
    <m/>
    <m/>
    <m/>
    <m/>
    <m/>
  </r>
  <r>
    <s v="SIGEACI228"/>
    <s v="SSCI_579"/>
    <s v="DigiGob"/>
    <x v="1"/>
    <s v="COMISIÓN PRESIDENCIAL DE GOBIERNO ABIERTO Y ELECTRÓNICO"/>
    <x v="1"/>
    <s v="BID"/>
    <d v="2021-03-15T00:00:00"/>
    <x v="19"/>
    <n v="7.8026099999999996"/>
    <d v="2021-03-15T00:00:00"/>
    <d v="2021-07-14T00:00:00"/>
    <n v="533621.19999999995"/>
    <n v="0"/>
    <n v="0"/>
    <n v="0"/>
    <n v="533621.19999999995"/>
    <n v="68390.08998271091"/>
    <n v="0"/>
    <n v="533621.18000000005"/>
    <n v="68390.087419466057"/>
    <n v="1.999999990221113E-2"/>
    <n v="2.5632448523538187E-3"/>
    <n v="0"/>
    <n v="100"/>
    <n v="99.99"/>
    <s v="Cooperación Técnica No Reembolsable - Ayuda Humanitaria"/>
    <s v="Ejecutado por la Fuente Cooperante"/>
    <s v="Ciencia y Tecnología"/>
    <s v="GUATEMALA"/>
    <s v="GUATEMALA"/>
    <x v="1"/>
    <n v="12"/>
    <s v="16. Paz, justicia e instituciones sólidas"/>
    <x v="4"/>
    <m/>
    <m/>
    <m/>
    <m/>
    <s v="Apoyar a la Comisión de Gobierno Abierto y Electrónico en la implementación del Mercado Digital para Soluciones de Gobierno Electrónico a través de la herramienta DigiGob; como una estrategia de transformación digital para el gobierno de Guatemala."/>
    <s v="1.Diseñar e implementar un ambiente de producción con el aprovechamiento de la herramienta DigiGob en las dependencias del Organismo Ejecutivo"/>
    <m/>
    <m/>
  </r>
  <r>
    <s v="SIGEACI238"/>
    <s v="SSCI_640"/>
    <s v="Asistencia Técnica para la elaboración de un Protocolo para la prevención y atención de casos de acoso sexual en el ámbito laboral del Ministerio de Finanzas Públicas."/>
    <x v="1"/>
    <s v="Ministerio de Finanzas Públicas"/>
    <x v="13"/>
    <s v="PNUD en Guatemala"/>
    <d v="2021-06-23T00:00:00"/>
    <x v="19"/>
    <n v="7.8026099999999996"/>
    <d v="2021-06-23T00:00:00"/>
    <d v="2022-02-23T00:00:00"/>
    <n v="54208.84"/>
    <n v="0"/>
    <n v="0"/>
    <n v="0"/>
    <n v="54208.84"/>
    <n v="6947.5265327883872"/>
    <n v="89285.72"/>
    <n v="52004.09"/>
    <n v="6664.9608272103824"/>
    <n v="2204.75"/>
    <n v="282.56570557800478"/>
    <n v="0"/>
    <n v="100"/>
    <n v="95.93"/>
    <s v="Cooperación Técnica No Reembolsable - Ayuda Humanitaria"/>
    <s v="Ejecutado por la Fuente Cooperante"/>
    <s v="Administración Fiscal"/>
    <s v="GUATEMALA"/>
    <s v="GUATEMALA"/>
    <x v="1"/>
    <n v="12"/>
    <s v="5. Igualdad de genero"/>
    <x v="2"/>
    <m/>
    <m/>
    <m/>
    <m/>
    <s v="Contribuir al fortalecimiento Institucional del Ministerio de Finanzas Públicas, en la elaboración de un Protocolo para la prevención y atención de casos de acoso sexual en el ámbito laboral, así como su ruta de atención-derivación de los casos detectados."/>
    <s v="1. Elaborar un diagnóstico relativo a la problemática del acoso sexual en el ámbito laboral del Ministerio de Finanzas Públicas"/>
    <s v="2. Formular una propuesta de protocolo de prevención y atención de casos de acoso sexual en el ámbito laboral para el Ministerio de Finanzas Públicas, que incluye una ruta de atención-derivación, previa socialización y validación."/>
    <s v=" 3. Elaboración de una propuesta de Acuerdo Ministerial para la aprobación de la propuesta de protocolo de prevención y atención de casos de acoso sexual en el ámbito laboral en el Ministerio de Finanzas Públicas"/>
  </r>
  <r>
    <s v="SIGEACI241"/>
    <s v="SSCI_664"/>
    <s v="DONACION DE IMPRESORAS PARA PASAPORTES  POR LA EMBAJADA DE COREA  ACREDITADA EN GUATEMALA "/>
    <x v="1"/>
    <s v="Instituto Guatemalteco de Migración"/>
    <x v="19"/>
    <s v="Embajada de la República de Corea en Guatemala"/>
    <d v="2021-07-21T00:00:00"/>
    <x v="19"/>
    <n v="7.8026099999999996"/>
    <d v="2021-08-18T00:00:00"/>
    <d v="2021-09-30T00:00:00"/>
    <n v="1161637.5"/>
    <n v="0"/>
    <n v="0"/>
    <n v="0"/>
    <n v="1161637.5"/>
    <n v="148878.06772349254"/>
    <n v="0"/>
    <n v="1161637.49"/>
    <n v="148878.06644187009"/>
    <n v="1.0000000009313226E-2"/>
    <n v="1.2816224480047822E-3"/>
    <n v="0"/>
    <n v="100"/>
    <n v="99.99"/>
    <s v="Cooperación en Especie No Reembolsable - Ayuda Humanitaria"/>
    <s v="Ejecutado por la Fuente Cooperante"/>
    <s v="Otras Actividades de Administración"/>
    <s v="GUATEMALA"/>
    <s v="GUATEMALA"/>
    <x v="1"/>
    <n v="12"/>
    <s v="16. Paz, justicia e instituciones sólidas"/>
    <x v="5"/>
    <m/>
    <m/>
    <m/>
    <m/>
    <s v="Contar con equipo funcionando simultáneamente en actual centro de emisión de pasaportes atendiendo eficientemente la demanda de los guatemaltecos"/>
    <s v="Aumentar el número de impresoras con las que cuenta el IGM. Reducir el tiempo de espera en la obtención del pasaporte."/>
    <m/>
    <m/>
  </r>
  <r>
    <s v="SIGEACI312"/>
    <m/>
    <s v="MOBILIARIO Y EQUIPO PARA EL DEPARTAMENTO DE CENTROS DE ATENCIÓN MIGRATORIA DEL INSTITUTO GUATEMALTECO DE MIGRACIÓN AUSPICIADO POR LA ORGANIZACIÓN INTERNACIONAL PARA LAS MIGRACIONES OIM "/>
    <x v="1"/>
    <s v="Instituto Guatemalteco de Migración"/>
    <x v="27"/>
    <m/>
    <d v="2022-09-23T00:00:00"/>
    <x v="17"/>
    <n v="7.8026099999999996"/>
    <d v="2022-09-23T00:00:00"/>
    <d v="2022-11-07T00:00:00"/>
    <n v="272964.94"/>
    <n v="0"/>
    <n v="0"/>
    <n v="0"/>
    <n v="272964.94"/>
    <n v="34983.79901084381"/>
    <n v="0"/>
    <n v="139310.35999999999"/>
    <n v="17854.328231194431"/>
    <n v="133654.58000000002"/>
    <n v="17129.470779649379"/>
    <n v="0"/>
    <n v="100"/>
    <n v="99.99"/>
    <s v="Ayuda Humanitaria"/>
    <s v="Ejecutado por la Fuente Cooperante"/>
    <s v="Otras Actividades de Servicios Sociales"/>
    <s v="GUATEMALA"/>
    <s v="GUATEMALA"/>
    <x v="1"/>
    <n v="12"/>
    <m/>
    <x v="5"/>
    <m/>
    <m/>
    <m/>
    <m/>
    <m/>
    <m/>
    <m/>
    <m/>
  </r>
  <r>
    <s v="SIGEACI315"/>
    <m/>
    <s v="APOYO EN SERVICIOS E INFORMACIÓN PARA RETORNADOS OTORGADO POR EL ALTO COMISIONADO DE LAS NACIONES UNIDAS PARA LOS REFUGIADOS ACNUR  A FAVOR DEL INSTITUTO GUATEMALTECO DE MIGRACIÓN"/>
    <x v="1"/>
    <s v="Instituto Guatemalteco de Migración"/>
    <x v="15"/>
    <m/>
    <d v="2022-10-03T00:00:00"/>
    <x v="17"/>
    <n v="7.8026099999999996"/>
    <d v="2022-08-01T00:00:00"/>
    <d v="2022-11-07T00:00:00"/>
    <n v="13623093.189999999"/>
    <n v="0"/>
    <n v="0"/>
    <n v="0"/>
    <n v="13623093.189999999"/>
    <n v="1745966.1818289009"/>
    <n v="0"/>
    <n v="213976.05"/>
    <n v="27423.650547701345"/>
    <n v="13409117.139999999"/>
    <n v="1718542.5312811995"/>
    <n v="0"/>
    <n v="100"/>
    <n v="99.99"/>
    <s v="Ayuda Humanitaria"/>
    <s v="Ejecutado por la Fuente Cooperante"/>
    <s v="Otras Actividades de Administración"/>
    <s v="GUATEMALA"/>
    <s v="GUATEMALA"/>
    <x v="1"/>
    <n v="12"/>
    <m/>
    <x v="5"/>
    <m/>
    <m/>
    <m/>
    <m/>
    <m/>
    <m/>
    <m/>
    <m/>
  </r>
  <r>
    <s v="SIGEACI316"/>
    <m/>
    <s v="FORTALECIMIENTO DEL DEPARTAMENTO DE RECONOCIMIENTO DE ESTATUS DE REFUGIADO DRER  OTORGADO POR LA AGENCIA DE LA ONU PARA LOS REFUGIADOS A FAVOR DEL INSTITUTO GUATEMALTECO DE MIGRACIÓN"/>
    <x v="1"/>
    <s v="Instituto Guatemalteco de Migración"/>
    <x v="15"/>
    <m/>
    <d v="2022-09-19T00:00:00"/>
    <x v="17"/>
    <n v="7.8026099999999996"/>
    <d v="2022-01-06T00:00:00"/>
    <d v="2022-11-07T00:00:00"/>
    <n v="4086337.1"/>
    <n v="0"/>
    <n v="0"/>
    <n v="0"/>
    <n v="4086337.1"/>
    <n v="523714.1289901713"/>
    <n v="0"/>
    <n v="3617926.77"/>
    <n v="463681.61038421764"/>
    <n v="468410.33000000007"/>
    <n v="60032.518605953665"/>
    <n v="0"/>
    <n v="100"/>
    <n v="99.99"/>
    <s v="Ayuda Humanitaria"/>
    <s v="Ejecutado por la Fuente Cooperante"/>
    <s v="Otras Actividades de Administración"/>
    <s v="GUATEMALA"/>
    <s v="GUATEMALA"/>
    <x v="1"/>
    <n v="12"/>
    <m/>
    <x v="5"/>
    <m/>
    <m/>
    <m/>
    <m/>
    <m/>
    <m/>
    <m/>
    <m/>
  </r>
  <r>
    <s v="SIGEACI220"/>
    <s v="SSCI_592"/>
    <s v="Donación de Construcción de una (1) Torre de Entrenamiento, por parte del Gobierno de los Estados Unidos de América a través de la Oficina de Cooperación en Seguridad -OSC- de los Estados Unidos de América en Guatemala, para uso del Batallón Humanitario de Rescate (Unidad Humanitaria de Búsqueda y Rescate), del Ministerio de la Defensa Nacional."/>
    <x v="7"/>
    <s v="Ministerio de la Defensa Nacional"/>
    <x v="15"/>
    <s v="OSC"/>
    <d v="2021-01-12T00:00:00"/>
    <x v="19"/>
    <n v="7.8026099999999996"/>
    <d v="2021-01-20T00:00:00"/>
    <d v="2022-04-29T00:00:00"/>
    <n v="4396909.0199999996"/>
    <n v="0"/>
    <n v="0"/>
    <n v="0"/>
    <n v="4396909.0199999996"/>
    <n v="563517.72291579354"/>
    <n v="673000"/>
    <n v="0"/>
    <n v="0"/>
    <n v="4396909.0199999996"/>
    <n v="563517.72291579354"/>
    <n v="0"/>
    <n v="0"/>
    <n v="0"/>
    <s v="Cooperación en Especie No Reembolsable - Ayuda Humanitaria"/>
    <s v="Ejecutado por la Fuente Cooperante"/>
    <s v="Defensa"/>
    <s v="GUATEMALA"/>
    <s v="GUATEMALA"/>
    <x v="1"/>
    <n v="12"/>
    <s v="16. Paz, justicia e instituciones sólidas"/>
    <x v="2"/>
    <m/>
    <m/>
    <m/>
    <m/>
    <s v="Fortalecer el entrenamiento y la capacitación del personal que integra el Batallón Humanitario de Rescate (Unidad Humanitaria de Búsqueda y Rescate) del Ministerio de la Defensa Nacional, con el fin de incrementar su capacidad de respuesta hacia la población ante situaciones de emergencia o desastre."/>
    <s v="onstruir una (1) Torre de Entrenamiento en el interior de las instalaciones de la Primera Brigada de Infantería “Mariscal Zavala, para entrenamiento del Batallón Humanitario de Rescate."/>
    <s v="Potenciar las capacidades de apoyo en casos de desastres naturales o antropogénicos del personal que integra el Batallón Humanitario de Rescate (Unidad Humanitaria de Búsqueda y Rescate) del Ministerio de la Defensa Nacional. "/>
    <s v="Brindar respuesta inmediata a la población que sea afectada en diferentes emergencias, calamidades y desastres naturales que puedan azotar el territorio nacional. "/>
  </r>
  <r>
    <s v="SIGEACI272"/>
    <s v="SSCI_550"/>
    <s v="Programa Nacional de Escuelas Taller de Guatemala Fase V"/>
    <x v="7"/>
    <s v="Ministerio de Trabajo y Previsión Social"/>
    <x v="7"/>
    <s v="AECID"/>
    <d v="2020-11-30T00:00:00"/>
    <x v="16"/>
    <n v="7.8026099999999996"/>
    <d v="2020-10-23T00:00:00"/>
    <d v="2022-10-23T00:00:00"/>
    <n v="2768155.17"/>
    <n v="159000"/>
    <n v="0"/>
    <n v="0"/>
    <n v="2768155.17"/>
    <n v="354772.97596573457"/>
    <n v="0"/>
    <n v="2272450.5699999998"/>
    <n v="291242.36249152524"/>
    <n v="495704.60000000009"/>
    <n v="63530.613474209327"/>
    <n v="0"/>
    <n v="0"/>
    <n v="0"/>
    <s v="Cooperación Financiera No Reembolsable"/>
    <s v="Directa"/>
    <s v="Trabajo y Previsión Social"/>
    <s v="GUATEMALA"/>
    <s v="GUATEMALA"/>
    <x v="9"/>
    <n v="7"/>
    <s v="4. Educación de calidad"/>
    <x v="1"/>
    <m/>
    <m/>
    <m/>
    <m/>
    <m/>
    <m/>
    <m/>
    <m/>
  </r>
  <r>
    <s v="SIGEACI295"/>
    <s v="SSCI_804"/>
    <s v="Programa de escuelas taller de Guatemala Fase VI "/>
    <x v="4"/>
    <s v="Ministerio de Trabajo y Previsión Social"/>
    <x v="34"/>
    <m/>
    <d v="2022-07-27T00:00:00"/>
    <x v="17"/>
    <n v="7.8026099999999996"/>
    <d v="2022-10-13T00:00:00"/>
    <d v="2024-04-13T00:00:00"/>
    <n v="1918008.07"/>
    <n v="0"/>
    <n v="0"/>
    <n v="0"/>
    <n v="1918008.07"/>
    <n v="245816.21662494988"/>
    <n v="0"/>
    <n v="0"/>
    <n v="0"/>
    <n v="1918008.07"/>
    <n v="245816.21662494988"/>
    <n v="0"/>
    <n v="0"/>
    <n v="0"/>
    <s v="Ayuda Humanitaria"/>
    <s v="Ejecutado por la Fuente Cooperante"/>
    <s v="Judicial"/>
    <s v="GUATEMALA"/>
    <s v="GUATEMALA"/>
    <x v="1"/>
    <n v="12"/>
    <m/>
    <x v="1"/>
    <m/>
    <m/>
    <m/>
    <m/>
    <m/>
    <m/>
    <m/>
    <m/>
  </r>
  <r>
    <s v="SIGEACI337"/>
    <m/>
    <s v="Carta de Implementación del Programa entre la Agencia Internacional para asuntos Antinarcóticos y Aplicación a a la Ley (INL) de la embajada de los Estados Unidos de América en Guatemala, Programa de &quot;Fortalecimiento de las Capacidades Instituciones para Combatir el Narcotráfico y Delitos Conexos en el Territorio Nacional, en el Ministerio de Gobernación a través de la Dirección General de la Policía Nacional Civil por medio de la Subdirección General de Análisis de Información Antinarcótica&quot;"/>
    <x v="4"/>
    <s v="Ministerio de Gobernación"/>
    <x v="15"/>
    <m/>
    <d v="2022-11-29T00:00:00"/>
    <x v="17"/>
    <n v="7.8026099999999996"/>
    <d v="2022-12-29T00:00:00"/>
    <d v="2028-01-10T00:00:00"/>
    <n v="95797084"/>
    <n v="0"/>
    <n v="0"/>
    <n v="0"/>
    <n v="95797084"/>
    <n v="12277569.172366682"/>
    <n v="0"/>
    <n v="0"/>
    <n v="0"/>
    <n v="95797084"/>
    <n v="12277569.172366682"/>
    <n v="0"/>
    <m/>
    <m/>
    <s v="Ayuda Humanitaria"/>
    <s v="Ejecutado por la Fuente Cooperante"/>
    <s v="Trabajo y Previsión Social"/>
    <s v="GUATEMALA"/>
    <s v="GUATEMALA"/>
    <x v="1"/>
    <n v="12"/>
    <m/>
    <x v="2"/>
    <m/>
    <m/>
    <m/>
    <m/>
    <m/>
    <m/>
    <m/>
    <m/>
  </r>
  <r>
    <s v="SIGEACI339"/>
    <m/>
    <s v="Fortalecimiento de la capacidad de la autoridad de la administración tributaria para aumentar la movilización de recursos propios mediante la mejora del cumplimiento tributario voluntario y el fortalecimiento de la gobernabilidad y transparencia en la administración de impuestos"/>
    <x v="4"/>
    <s v="Superintendencia de Administración Tributaria (SAT)"/>
    <x v="8"/>
    <m/>
    <d v="2023-01-09T00:00:00"/>
    <x v="18"/>
    <n v="7.8026099999999996"/>
    <d v="2023-01-09T00:00:00"/>
    <d v="2027-09-30T00:00:00"/>
    <n v="68872144"/>
    <n v="95752310"/>
    <n v="0"/>
    <n v="0"/>
    <n v="68872144"/>
    <n v="8826808.4653724842"/>
    <n v="0"/>
    <n v="0"/>
    <n v="0"/>
    <n v="68872144"/>
    <n v="8826808.4653724842"/>
    <n v="0"/>
    <m/>
    <m/>
    <s v="Ayuda Humanitaria"/>
    <s v="Ejecutado por la Fuente Cooperante"/>
    <s v="Seguridad Interna"/>
    <s v="GUATEMALA"/>
    <s v="GUATEMALA"/>
    <x v="1"/>
    <n v="12"/>
    <m/>
    <x v="3"/>
    <m/>
    <m/>
    <m/>
    <m/>
    <m/>
    <m/>
    <m/>
    <m/>
  </r>
  <r>
    <s v="SIGEACI340"/>
    <m/>
    <s v="PROGRAMA FORTALECIMIENTO DE LAS CAPACIDADES INSTITUCIONALES DEL MINISTERIO DE GOBERNACIÓN A TRAVÉS DE LA UNIDAD DEL NUEVO MODELO DE GESTIÓN PENITENCIARIA Y LA DIRECCIÓN GENERAL DEL SISTEMA PENITENCIARIO PARA LA IMPLEMENTACIÓN DE LA REFORMA PENITENCIARIA Y LA ESTABILIZACIÓN DEL SISTEMA PENITENCIARIO CARTA DE IMPLEMENTACIÓN DE PROGRAMA ENTRE LA AGENCIA INTERNACIONAL PARA ASUNTOS ANTINARCÓTICOS Y APLICACIÓN DE LA LEY INL DE LA EMBAJADA DE LOS EEUU EN GUATEMALA Y EL MINGOB"/>
    <x v="4"/>
    <s v="Ministerio de Gobernación"/>
    <x v="15"/>
    <m/>
    <d v="2022-12-15T00:00:00"/>
    <x v="17"/>
    <n v="7.8026099999999996"/>
    <d v="2023-01-20T00:00:00"/>
    <d v="2027-07-20T00:00:00"/>
    <n v="47197620"/>
    <n v="0"/>
    <n v="0"/>
    <n v="0"/>
    <n v="47197620"/>
    <n v="6048952.8503923686"/>
    <n v="0"/>
    <n v="0"/>
    <n v="0"/>
    <n v="47197620"/>
    <n v="6048952.8503923686"/>
    <n v="0"/>
    <m/>
    <m/>
    <s v="Ayuda Humanitaria"/>
    <s v="Ejecutado por la Fuente Cooperante"/>
    <s v="Administración Fiscal"/>
    <s v="GUATEMALA"/>
    <s v="GUATEMALA"/>
    <x v="1"/>
    <n v="12"/>
    <m/>
    <x v="2"/>
    <m/>
    <m/>
    <m/>
    <m/>
    <m/>
    <m/>
    <m/>
    <m/>
  </r>
  <r>
    <s v="SIGEACI153"/>
    <s v=""/>
    <s v="Conservación y Valorización (Remozamiento) Escuela Oficial Urbana de Niñas Tipo Federación “Dr. Ulises Rojas Benfell” San Marcos, San Marcos"/>
    <x v="4"/>
    <s v="Ministerio de Comunicaciones, Infraestructura y Vivienda"/>
    <x v="35"/>
    <s v="Varios Donantes"/>
    <d v="2020-04-17T00:00:00"/>
    <x v="16"/>
    <n v="7.8026099999999996"/>
    <d v="2020-04-29T00:00:00"/>
    <d v="2021-10-11T00:00:00"/>
    <n v="1574693.55"/>
    <n v="8912485.4299999997"/>
    <n v="0"/>
    <n v="0"/>
    <n v="1574693.55"/>
    <n v="201816.25763686767"/>
    <n v="0"/>
    <n v="1574693.04"/>
    <n v="201816.19227412366"/>
    <n v="0.51000000000931323"/>
    <n v="6.5362744004232809E-2"/>
    <n v="8912485.3699999992"/>
    <n v="100"/>
    <n v="99.99"/>
    <s v="Cooperación Financiera No Reembolsable - Ayuda Humanitaria"/>
    <s v="Directa"/>
    <s v="Educación"/>
    <s v="SAN MARCOS"/>
    <s v="SAN MARCOS"/>
    <x v="2"/>
    <n v="13"/>
    <s v="1. Fin de la pobreza"/>
    <x v="1"/>
    <m/>
    <m/>
    <m/>
    <m/>
    <s v="Restauración integral del inmueble que ocupa la “Escuela Oficial Urbana De Niñas Tipo Federación “DR ULISES ROJAS Benfell”, la cual permita el funcionamiento óptimo de sus instalaciones en un periodo de dos años."/>
    <s v="Valorización del Patrimonio cultural de la nación para el año 2022"/>
    <s v="Condiciones físicas en buen estado y de equipamiento adecuadas para el Desarrollo del proceso educativo, para el año 2022"/>
    <m/>
  </r>
  <r>
    <s v="SIGEACI175"/>
    <s v="SSCI_501"/>
    <s v=" Enfoque integrado de país ICA  por sus siglas en inglés  para impulsar empleos decentes para los jóvenes en el sistema agroalimentario "/>
    <x v="4"/>
    <s v="Ministerio de Economía"/>
    <x v="18"/>
    <s v="FAO Guatemala"/>
    <d v="2020-01-14T00:00:00"/>
    <x v="16"/>
    <n v="7.8026099999999996"/>
    <d v="2020-06-01T00:00:00"/>
    <d v="2022-12-31T00:00:00"/>
    <n v="2578731.9300000002"/>
    <n v="0"/>
    <n v="0"/>
    <n v="0"/>
    <n v="2578731.9300000002"/>
    <n v="330496.0686231915"/>
    <n v="0"/>
    <n v="2578731.9300000002"/>
    <n v="330496.0686231915"/>
    <n v="0"/>
    <n v="0"/>
    <n v="0"/>
    <n v="83.5"/>
    <n v="81.41"/>
    <s v="Cooperación Financiera No Reembolsable - Cooperación Técnica No Reembolsable - Ayuda Humanitaria"/>
    <s v="Ejecutado por la Fuente Cooperante"/>
    <s v="Desarrollo Urbano y Rural"/>
    <s v="TOTONICAPAN"/>
    <s v="TOTONICAPAN"/>
    <x v="9"/>
    <n v="7"/>
    <s v="8. Trabajo decente y crecimiento económico"/>
    <x v="3"/>
    <m/>
    <m/>
    <m/>
    <m/>
    <s v="Reducir la pobreza rural y la migración por causas de vulnerabilidad económica de las mujeres y hombres jóvenes rurales mediante la reducción del desempleo y el subempleo."/>
    <s v="1. Objetivo I: Crear más empleos para la población rural, creando alternativas para reducir la migración."/>
    <s v="2. Objetivo II: Mejorar la calidad de los empleos existentes en las áreas rurales y en particular en el sector agrícola."/>
    <m/>
  </r>
  <r>
    <s v="SIGEACI180"/>
    <s v="SSCI_516"/>
    <s v="Carta de Donación de Mobiliario y Equipo Suscrita entre la Superintendencia De Administración Tributaria SAT  de La República De Guatemala y la Agencia Internacional Para Asuntos Antinarcóticos y Aplicación de la Ley INL  por sus siglas en inglés  del Gobierno de los Estados Unidos de América "/>
    <x v="4"/>
    <s v="Superintendencia de Administración Tributaria (SAT)"/>
    <x v="15"/>
    <s v="  INL"/>
    <d v="2020-03-12T00:00:00"/>
    <x v="16"/>
    <n v="7.8026099999999996"/>
    <d v="2020-03-12T00:00:00"/>
    <d v="2020-09-12T00:00:00"/>
    <n v="174408.05"/>
    <n v="0"/>
    <n v="0"/>
    <n v="0"/>
    <n v="174408.05"/>
    <n v="22352.526910867004"/>
    <n v="0"/>
    <n v="174408"/>
    <n v="22352.520502754847"/>
    <n v="4.9999999988358468E-2"/>
    <n v="6.4081121563503984E-3"/>
    <n v="0"/>
    <n v="100"/>
    <n v="99.99"/>
    <s v="Cooperación en Especie No Reembolsable - Ayuda Humanitaria"/>
    <s v="Ejecutado por la Fuente Cooperante"/>
    <s v="Administración Fiscal"/>
    <s v="JUTIAPA"/>
    <s v="JUTIAPA"/>
    <x v="1"/>
    <n v="12"/>
    <s v="16. Paz, justicia e instituciones sólidas"/>
    <x v="4"/>
    <m/>
    <m/>
    <m/>
    <m/>
    <s v="Objetivo estratégico número 3 del Plan Estratégico Institucional PEI 2018- 2023 de la SAT: Incrementar la eficiencia del servicio aduanero"/>
    <s v="Objetivo 1. Adecuado resguardo de los documentos físicos de la Aduana Pedro de Alvarado;"/>
    <s v="; Objetivo 2. Dotación de linternas a nivel nacional a las Divisiones de Aduanas de las cuatro Gerencias Regionales de la SAT"/>
    <s v="; 3. Capacidad instalada de equipo de cómputo para el Departamento de Inteligencia Aduanera de la Intendencia de Aduanas, para para comunicar los análisis correspondientes a las diferentes aduanas del país."/>
  </r>
  <r>
    <s v="SIGEACI183"/>
    <s v="SSCI_502"/>
    <s v=" Donación de Equipo de Entrenamiento (Simulador de Tiro) y un Remolque Conteniendo un Generador de Energía para la Subdireccion General de Estudios y Doctrina de la Policía Nacional Civil."/>
    <x v="4"/>
    <s v="Ministerio de Gobernación"/>
    <x v="15"/>
    <s v="INL"/>
    <d v="2020-03-06T00:00:00"/>
    <x v="16"/>
    <n v="7.8026099999999996"/>
    <d v="2020-03-06T00:00:00"/>
    <d v="2021-02-15T00:00:00"/>
    <n v="3423619.29"/>
    <n v="0"/>
    <n v="0"/>
    <n v="0"/>
    <n v="3423619.29"/>
    <n v="438778.727887207"/>
    <n v="12626189.73"/>
    <n v="3423619.29"/>
    <n v="438778.727887207"/>
    <n v="0"/>
    <n v="0"/>
    <n v="0"/>
    <n v="100"/>
    <n v="99.99"/>
    <s v="Cooperación en Especie No Reembolsable - Ayuda Humanitaria"/>
    <s v="Ejecutado por la Fuente Cooperante"/>
    <s v="Seguridad Interna"/>
    <s v="GUATEMALA"/>
    <s v="GUATEMALA"/>
    <x v="1"/>
    <n v="12"/>
    <s v="16. Paz, justicia e instituciones sólidas"/>
    <x v="2"/>
    <m/>
    <m/>
    <m/>
    <m/>
    <s v="La donación representa una oportunidad de mejora en los servisios y funciones que desarrolla la Subdirección General de Estudios y Doctina de la Policia Nacional Civil al reducir costos de entrenamiento, aumentar la cantidad anual de personas entrenadas y aumenta la seguridad de los estrenadodres y de los alumnos, porque el equipo es virtual y no armamento real."/>
    <m/>
    <m/>
    <m/>
  </r>
  <r>
    <s v="SIGEACI192"/>
    <s v=""/>
    <s v="Convenio Individual de Financiamiento No Reembolsable de la Facilidad de Financiamiento combinado para la Eliminación de la Malaria GRT/MM-17900-GU  GRT/MM-17901-GU"/>
    <x v="4"/>
    <s v="Ministerio de Salud Pública y Asistencia Social"/>
    <x v="1"/>
    <s v="Proyecto Regional Iniciativa de Eliminación de la Malaria en Mesoamerica y República Dominicana"/>
    <d v="2020-04-20T00:00:00"/>
    <x v="16"/>
    <n v="7.8026099999999996"/>
    <d v="2020-06-26T00:00:00"/>
    <d v="2022-12-31T00:00:00"/>
    <n v="43327999.189999998"/>
    <n v="81240009.069999993"/>
    <n v="0"/>
    <n v="0"/>
    <n v="43327999.189999998"/>
    <n v="5553013.5672550593"/>
    <n v="268648414.87"/>
    <n v="12144386.92"/>
    <n v="1556451.8693103974"/>
    <n v="31183612.269999996"/>
    <n v="3996561.6979446616"/>
    <n v="41012110.369999997"/>
    <n v="20.8"/>
    <n v="38.840000000000003"/>
    <s v="Cooperación Financiera No Reembolsable"/>
    <s v="Ejecutado por el Beneficiario"/>
    <s v="Salud y Asistencia Social"/>
    <s v="ALTA VERAPAZ"/>
    <s v="ALTA VERAPAZ"/>
    <x v="3"/>
    <n v="3"/>
    <s v="3. Salud y bienestar"/>
    <x v="1"/>
    <m/>
    <m/>
    <m/>
    <m/>
    <s v="Contribuir a la eliminación de la malaria en Guatemala a través de la interrupción de la transmisión del parásito de humano a humano mejorando el diagnóstico y manejo de casos, el fortalecimiento del sistema de vigilancia epidemiológica del país para la notificación e investigación de casos y el manejo integrado de los vectores"/>
    <s v="Objetivo específico 1 Fortalecimiento de las capacidades de diagnóstico, tratamiento e investigación de casos"/>
    <s v="Objetivo específico 2 Fortalecimiento de la vigilancia y epidemiológica, entomológica y parasitológica"/>
    <s v="Objetivo específico 3Fortalecimiento del manejo integrado de vectores"/>
  </r>
  <r>
    <s v="SIGEACI195"/>
    <s v="SSCI_529"/>
    <s v="CARTA DE DONACIÓN DE EQUIPAMIENTO DE PUESTOS MÓVILES PARA CONTROLES ADUANEROS ENTRE LA SUPERINTENDENCIA DE ADMINISTRACIÓN TRIBUTARIA DE LA REPÚBLICA DE GUATEMALA Y LA AGENCIA INTERNACIONAL PARA ASUNTOS ANTINARCÓTICOS Y APLICACIÓN DE LA LEY INL  POR SUS SIGLAS EN INGLÉS  DEL GOBIERNO DE LOS ESTADOS UNIDOS DE AMÉRICA"/>
    <x v="4"/>
    <s v="Superintendencia de Administración Tributaria (SAT)"/>
    <x v="15"/>
    <s v="INL"/>
    <d v="2020-04-29T00:00:00"/>
    <x v="16"/>
    <n v="7.8026099999999996"/>
    <d v="2020-04-29T00:00:00"/>
    <d v="2020-02-28T00:00:00"/>
    <n v="2641663.36"/>
    <n v="0"/>
    <n v="0"/>
    <n v="0"/>
    <n v="2641663.36"/>
    <n v="338561.50185643008"/>
    <n v="0"/>
    <n v="2641663.34"/>
    <n v="338561.49929318525"/>
    <n v="2.0000000018626451E-2"/>
    <n v="2.5632448378019035E-3"/>
    <n v="0"/>
    <n v="100"/>
    <n v="99.99"/>
    <s v="Cooperación en Especie No Reembolsable - Ayuda Humanitaria"/>
    <s v="Ejecutado por la Fuente Cooperante"/>
    <s v="Administración Fiscal"/>
    <s v="IZABAL"/>
    <s v="IZABAL"/>
    <x v="1"/>
    <n v="12"/>
    <s v="16. Paz, justicia e instituciones sólidas"/>
    <x v="4"/>
    <m/>
    <m/>
    <m/>
    <m/>
    <s v="Objetivo estratégico número 3 del Plan Estratégico Institucional PEI 2018- 2023 de la SAT: Incrementar la eficiencia del servicio aduanero."/>
    <s v="La donación tiene como meta brindar la capacidad para que al mes de diciembre del año 2020, se haya incrementado en 30_ el número de operativos interinstitucionales en carretera. Asimismo, la incautación de contrabando aumentara en un 30_ tomando como línea base la información disponible de SAT correspondiente al 2019. Se proyecta un incremento de un 10_ para el año 2021"/>
    <m/>
    <m/>
  </r>
  <r>
    <s v="SIGEACI197"/>
    <s v="SSCI_531"/>
    <s v=" Construir la cohesión social de las comunidades que reciben jóvenes retornados como un puente hacia una reintegración pacífica y efectiva "/>
    <x v="4"/>
    <s v="Ministerio de Educación"/>
    <x v="18"/>
    <s v="Fondo para la Consolidación de la Paz -PBF-"/>
    <d v="2020-09-18T00:00:00"/>
    <x v="16"/>
    <n v="7.8026099999999996"/>
    <d v="2020-09-18T00:00:00"/>
    <d v="2022-03-18T00:00:00"/>
    <n v="11700000"/>
    <n v="0"/>
    <n v="0"/>
    <n v="0"/>
    <n v="11700000"/>
    <n v="1499498.2448180802"/>
    <n v="0"/>
    <n v="1845642.47"/>
    <n v="236541.67900228259"/>
    <n v="9854357.5299999993"/>
    <n v="1262956.5658157975"/>
    <n v="0"/>
    <n v="38.33"/>
    <n v="15.77"/>
    <s v="Cooperación Técnica No Reembolsable - Ayuda Humanitaria"/>
    <s v="Ejecutado por la Fuente Cooperante"/>
    <s v="Educación"/>
    <s v="SAN MARCOS"/>
    <s v="TACANA"/>
    <x v="8"/>
    <n v="1"/>
    <s v="10. Reducción de desigualdades"/>
    <x v="1"/>
    <m/>
    <m/>
    <m/>
    <m/>
    <s v="Contribuir a la construcción de una cultura de paz en los municipios de Tacaná y Concepción Tutuapa del departamento de San Marcos, respondiendo a las necesidades educativas, sociales, culturales, económicas y políticas de los jóvenes retornados."/>
    <s v="Fortalecer las capacidades estatales para integrar a los jóvenes retornados a nivel nacional y municipal. - Crear espacios sociales y económicos en las comunidades receptoras que permitan la reintegración de los jóvenes retornados como agentes locales de cambio. - Fomentar el intercambio significativo, la cooperación y la coexistencia pacífica entre los jóvenes retornados y los miembros de la comunidad."/>
    <m/>
    <m/>
  </r>
  <r>
    <s v="SIGEACI198"/>
    <s v="SSCI_500"/>
    <s v="Afianzando capacidades del Ministerio Público en la lucha contra la impunidad "/>
    <x v="4"/>
    <s v="Ministerio Público"/>
    <x v="13"/>
    <s v="UE"/>
    <d v="2020-02-06T00:00:00"/>
    <x v="16"/>
    <n v="7.8026099999999996"/>
    <d v="2020-02-15T00:00:00"/>
    <d v="2022-02-15T00:00:00"/>
    <n v="13480092.5"/>
    <n v="0"/>
    <n v="0"/>
    <n v="0"/>
    <n v="13480092.5"/>
    <n v="1727638.8926269545"/>
    <n v="46440000"/>
    <n v="5977309.5700000003"/>
    <n v="766065.40247430035"/>
    <n v="7502782.9299999997"/>
    <n v="961573.49015265412"/>
    <n v="0"/>
    <n v="0"/>
    <n v="44.34"/>
    <s v="Cooperación Financiera No Reembolsable - Cooperación Técnica No Reembolsable"/>
    <s v="Ejecutado por la Fuente Cooperante"/>
    <s v="Judicial"/>
    <s v="GUATEMALA"/>
    <s v="GUATEMALA"/>
    <x v="1"/>
    <n v="12"/>
    <s v="16. Paz, justicia e instituciones sólidas"/>
    <x v="4"/>
    <m/>
    <m/>
    <m/>
    <m/>
    <s v="Contribuir al fortalecimiento del modelo de gestión de la Fiscalía Especial contra la Impunidad -FECI- con calidad de Fiscalía de Sección, que en lo sucesivo se llamará FECI, con el objeto de asegurar y afianzar las capacidades del Ministerio Público en la lucha contra la  impunidad."/>
    <s v="Fortalecido el modelo de gestión de la Fiscalía Especial contra la Impunidad -FECI- del Ministerio Público."/>
    <m/>
    <m/>
  </r>
  <r>
    <s v="SIGEACI199"/>
    <s v="SSCI_591"/>
    <s v="SEGMENTO GUATEMALTECO DE LA CONEXIÓN FERROVIARIA DE CARGA EN CENTRO AMÉRICA"/>
    <x v="4"/>
    <s v="Empresa Ferrocarriles de Guatemala (Fegua)"/>
    <x v="11"/>
    <s v="BCIE"/>
    <d v="2020-12-17T00:00:00"/>
    <x v="16"/>
    <n v="7.8026099999999996"/>
    <d v="2021-01-28T00:00:00"/>
    <d v="2021-11-27T00:00:00"/>
    <n v="3639079.3"/>
    <n v="0"/>
    <n v="0"/>
    <n v="0"/>
    <n v="3639079.3"/>
    <n v="466392.56607724848"/>
    <n v="1546864"/>
    <n v="1790356.09"/>
    <n v="229456.05252601375"/>
    <n v="1848723.2099999997"/>
    <n v="236936.51355123473"/>
    <n v="0"/>
    <n v="49"/>
    <n v="49.19"/>
    <s v="Cooperación Técnica No Reembolsable - Ayuda Humanitaria"/>
    <s v="Ejecutado por la Fuente Cooperante"/>
    <s v="Transporte"/>
    <s v="GUATEMALA"/>
    <s v="GUATEMALA"/>
    <x v="9"/>
    <n v="6"/>
    <s v="9. Industria, innovación e infraestructura"/>
    <x v="3"/>
    <m/>
    <m/>
    <m/>
    <m/>
    <s v="Elaborar estudios de prefactibilidad del Proyecto Segemento Guatemalteco con conexión de Carga Ferroviaria en Centroamérica"/>
    <s v="Elaborar un diagnóstico en la línea 1A, tramo ferroviario de Tecún Uman a EScuintla.Elaborar un estudio de prefactibilidad en la línea 1A, ramo ferroviario de Tecún Uman a Escuintla para evaluar la viabilidad del proyecto."/>
    <m/>
    <m/>
  </r>
  <r>
    <s v="SIGEACI206"/>
    <s v="SSCI_511"/>
    <s v="Programa Fomento de la Seguridad Ciudadana Integral y Transformación de Conflictos Sociales FOSIT III "/>
    <x v="4"/>
    <s v="Ministerio de Gobernación"/>
    <x v="5"/>
    <s v="GIZ"/>
    <d v="2020-05-26T00:00:00"/>
    <x v="16"/>
    <n v="7.8026099999999996"/>
    <d v="2020-05-29T00:00:00"/>
    <d v="2021-10-31T00:00:00"/>
    <n v="43538500"/>
    <n v="0"/>
    <n v="0"/>
    <n v="0"/>
    <n v="43538500"/>
    <n v="5579991.8232488874"/>
    <n v="18108477.949999999"/>
    <n v="0"/>
    <n v="0"/>
    <n v="43538500"/>
    <n v="5579991.8232488874"/>
    <n v="0"/>
    <n v="0"/>
    <n v="0"/>
    <s v="Cooperación Técnica No Reembolsable - Ayuda Humanitaria"/>
    <s v="Ejecutado por la Fuente Cooperante"/>
    <s v="Seguridad Interna"/>
    <s v="GUATEMALA"/>
    <s v="GUATEMALA"/>
    <x v="1"/>
    <n v="12"/>
    <s v="16. Paz, justicia e instituciones sólidas"/>
    <x v="2"/>
    <m/>
    <m/>
    <m/>
    <m/>
    <s v="La difusión e implementación de los enfoques intersectoriales probados de prevención de la violencia, fomento del diálogo, transformación de conflictos y transparencia, en los departamentos seleccionados y a nivel nacional, han mejorado."/>
    <s v="Aportar en la creación de las condiciones para la utilización de los enfoques y medidas desarrollados y probados en la prevención de la violencia, el fomento del diálogo, la transformación de conflictos y la transparencia;"/>
    <s v="Contribuir al fortalecimiento de los mecanismos de financiamiento para la implementación de las políticas municipales de prevención de la violencia;"/>
    <s v="Brindar asistenca técnica en la formulación e implementación de las estrategias departamentales para la atención de los conflictos ambientales y sociales, con el involucramiento de actores de la sociedad civi;"/>
  </r>
  <r>
    <s v="SIGEACI207"/>
    <s v="SSCI_582"/>
    <s v="Carta de Donación entre el Ministerio de Gobernación de la República de Guatemala y la Agencia Internacional para Asuntos Antinarcóticos y Aplicación de la Ley INL  por sus siglas en inglés  del Gobierno de los Estados  Unidos de América  que ampara la donación de  un Muro Perimetral para la Subdirección General de Análisis de Información Antinarcótica de la Policía Nacional Civil "/>
    <x v="4"/>
    <s v="Ministerio de Gobernación"/>
    <x v="15"/>
    <s v="INL"/>
    <d v="2021-01-22T00:00:00"/>
    <x v="19"/>
    <n v="7.8026099999999996"/>
    <d v="2021-01-22T00:00:00"/>
    <d v="2023-07-22T00:00:00"/>
    <n v="1720810.3"/>
    <n v="736947.22"/>
    <n v="0"/>
    <n v="0"/>
    <n v="1720810.3"/>
    <n v="220542.90807819436"/>
    <n v="725000"/>
    <n v="0"/>
    <n v="0"/>
    <n v="1720810.3"/>
    <n v="220542.90807819436"/>
    <n v="0"/>
    <n v="0"/>
    <n v="0"/>
    <s v="Cooperación en Especie No Reembolsable - Ayuda Humanitaria"/>
    <s v="Ejecutado por la Fuente Cooperante"/>
    <s v="Seguridad Interna"/>
    <s v="GUATEMALA"/>
    <s v="GUATEMALA"/>
    <x v="1"/>
    <n v="12"/>
    <s v="16. Paz, justicia e instituciones sólidas"/>
    <x v="2"/>
    <m/>
    <m/>
    <m/>
    <m/>
    <s v="Mejorar el sistema de seguridad del Complejo de Precursores, ubicado en la finca Estanzuela  y Navajas, del municipio de San José del Golfo, departamento de Guatemala."/>
    <s v="Contener mediante una barrera artificial las amenazas y vulnerabilidades de tipo natural que puedan afectar al personal y las instalaciones del complejo."/>
    <s v="Contener mediante la barrera artificial las amenazas y vulnerabilidades de tipo antrópico que puedan afectar al personal y las instalaciones del complejo."/>
    <s v="Implementar el sistema de seguridad que permita garantizar que en todo momento el personal que labora dentro del complejo de precursores, servidores públicos e instalaciones del complejo cumplan con la labor de incautación y destrucción de precursores químicos de uso ilícito."/>
  </r>
  <r>
    <s v="SIGEACI210"/>
    <s v="SSCI_578"/>
    <s v=" Fortalecimiento de mecanismos de atención y protección a personas migrantes en retorno  víctimas de trata de personas y personas objeto de tráfico ilícito de migrantes en los países del triángulo del norte deCentroamérica  Fase II  "/>
    <x v="4"/>
    <s v="Ministerio de Relaciones Exteriores"/>
    <x v="33"/>
    <s v="AGCID"/>
    <d v="2020-12-16T00:00:00"/>
    <x v="16"/>
    <n v="7.8026099999999996"/>
    <d v="2020-12-16T00:00:00"/>
    <d v="2021-12-31T00:00:00"/>
    <n v="279720"/>
    <n v="0"/>
    <n v="0"/>
    <n v="0"/>
    <n v="279720"/>
    <n v="35849.542653035329"/>
    <n v="127680"/>
    <n v="0"/>
    <n v="0"/>
    <n v="279720"/>
    <n v="35849.542653035329"/>
    <n v="0"/>
    <n v="0"/>
    <n v="0"/>
    <s v="Cooperación en Especie No Reembolsable - Ayuda Humanitaria"/>
    <s v="Ejecutado por la Fuente Cooperante"/>
    <s v="Relaciones Exteriores"/>
    <s v="GUATEMALA"/>
    <s v="GUATEMALA"/>
    <x v="1"/>
    <n v="12"/>
    <s v="10. Reducción de desigualdades"/>
    <x v="5"/>
    <m/>
    <m/>
    <m/>
    <m/>
    <s v="Velar por la protección incluyendo la salud de las personas migrantes, a_x000a_víctimas de la trata de personas, personas objeto del tráfico ilícito de_x000a_migrantes y a niños, niñas y adolescentes, una atención integral y_x000a_restitución de sus derechos humanos frente a la crisis sanitaria que se_x000a_está atravesando a nivel mundial.."/>
    <s v="Brindar atención, recepción y repatriación de personas que han sido_x000a_víctimas del delito de la trata de personas, personas objeto del tráfico_x000a_ilícito de migrantes y de niñas, niños y adolescentes acompañados y no_x000a_acompañados, es necesario darles a las personas migrantes todos los_x000a_insumos sanitarios necesarios para evitar la propagación del virus."/>
    <s v="Realizar los protocolos sanitarios adecuados con cada uno de los_x000a_connacionales migrantes que visitan los Consulados Generales de_x000a_Guatemala en el exterior"/>
    <m/>
  </r>
  <r>
    <s v="SIGEACI217"/>
    <s v=""/>
    <s v="Apoyo al desarrollo del turismo sostenible a través de la normalización y la reactivación de la actividad turística durante y post pandemia del Covid-19"/>
    <x v="4"/>
    <s v="Ministerio de Economía"/>
    <x v="5"/>
    <s v="FONDO DE REFORMAS ESTRUCTURALES"/>
    <d v="2021-08-12T00:00:00"/>
    <x v="19"/>
    <n v="7.8026099999999996"/>
    <d v="2021-11-26T00:00:00"/>
    <d v="2023-02-28T00:00:00"/>
    <n v="1815120"/>
    <n v="0"/>
    <n v="0"/>
    <n v="0"/>
    <n v="1815120"/>
    <n v="232629.8507807003"/>
    <n v="32755.48"/>
    <n v="672265.54"/>
    <n v="86159.059596724692"/>
    <n v="1142854.46"/>
    <n v="146470.79118397561"/>
    <n v="0"/>
    <n v="32.18"/>
    <n v="3.99"/>
    <s v="Cooperación Financiera No Reembolsable - Cooperación Técnica No Reembolsable"/>
    <s v="Directa"/>
    <s v="Turismo"/>
    <s v="GUATEMALA"/>
    <s v="GUATEMALA"/>
    <x v="9"/>
    <n v="8"/>
    <m/>
    <x v="1"/>
    <m/>
    <m/>
    <m/>
    <m/>
    <s v="Desarrollar actividades de apoyo y fortalecimiento en el sector turismo de Guatemala, con estándares de calidad y sostenibilidad reconocidos a nivel nacional e internacional, así como la aplicación de buenas prácticas sanitarias que prioricen la salud y seguridad en los servicios que ofrecen los prestadores de servicios turísticos."/>
    <m/>
    <m/>
    <m/>
  </r>
  <r>
    <s v="SIGEACI218"/>
    <s v="SSCI_595"/>
    <s v=" Prevención y control de la epidemia del Covid 19 en los Niños  Niñas y Adolescentes NNA  migrantes no acompañados  bajo la protección de la Secretaría de Bienestar Social "/>
    <x v="4"/>
    <s v="Secretaría de Bienestar Social"/>
    <x v="33"/>
    <s v="AGCID"/>
    <d v="2020-12-16T00:00:00"/>
    <x v="16"/>
    <n v="7.8026099999999996"/>
    <d v="2020-12-16T00:00:00"/>
    <d v="2021-10-30T00:00:00"/>
    <n v="272964.94"/>
    <n v="0"/>
    <n v="0"/>
    <n v="0"/>
    <n v="272964.94"/>
    <n v="34983.79901084381"/>
    <n v="0"/>
    <n v="272964.93"/>
    <n v="34983.797729221376"/>
    <n v="1.0000000009313226E-2"/>
    <n v="1.281622433452867E-3"/>
    <n v="0"/>
    <n v="100"/>
    <n v="99.99"/>
    <s v="Cooperación en Especie No Reembolsable - Ayuda Humanitaria"/>
    <s v="Directa"/>
    <s v="Salud y Asistencia Social - Educación"/>
    <s v="GUATEMALA"/>
    <s v="GUATEMALA"/>
    <x v="3"/>
    <n v="3"/>
    <s v="16. Paz, justicia e instituciones sólidas"/>
    <x v="1"/>
    <m/>
    <m/>
    <m/>
    <m/>
    <s v="Prevenir la exposición y contribuir en la disminución de la propagación del Covid-19 en los albergues Casas Nuestras raíces, sede Quetzaltenango y sede Guatemala a través de brindar equipo de Tecnología de la información y comunicación (TIC) y alimentos saludables que favorezcan una adecuada alimentación y estado nutricional en los NNA migrantes no acompañado"/>
    <s v="Prevenir y reducir la transmisión entre empleados y NNA migrantes no acompañados. c.Mantener medidas sanitarias en las actividades que se realizan para los NNA migrantes. d. Propiciar un entorno de trabajo saludable.e.Fortalecer las tecnologías de información y la comunicación (TIC) en apoyo al control de la epidemia f.Dotar de un Kits de alimentos saludables que fortalezca el sistema inmunológico en los NNA migrantes no acompañados."/>
    <m/>
    <m/>
  </r>
  <r>
    <s v="SIGEACI221"/>
    <s v="SSCI_599"/>
    <s v="Carta de Donación de Equipamiento de Puestos Móviles para Controles Aduaneros de la Superintendencia de Administración Tributaria SAT  "/>
    <x v="4"/>
    <s v="Superintendencia de Administración Tributaria (SAT)"/>
    <x v="15"/>
    <s v="INL"/>
    <d v="2020-12-30T00:00:00"/>
    <x v="16"/>
    <n v="7.8026099999999996"/>
    <d v="2020-12-30T00:00:00"/>
    <d v="2022-10-28T00:00:00"/>
    <n v="3786776.05"/>
    <n v="0"/>
    <n v="0"/>
    <n v="0"/>
    <n v="3786776.05"/>
    <n v="485321.7128627472"/>
    <n v="0"/>
    <n v="3786776.04"/>
    <n v="485321.71158112481"/>
    <n v="9.9999997764825821E-3"/>
    <n v="1.2816223897971213E-3"/>
    <n v="0"/>
    <n v="75"/>
    <n v="74.64"/>
    <s v="Cooperación en Especie No Reembolsable - Ayuda Humanitaria"/>
    <s v="Ejecutado por la Fuente Cooperante"/>
    <s v="Administración Fiscal"/>
    <s v="CHIMALTENANGO"/>
    <s v="CHIMALTENANGO"/>
    <x v="1"/>
    <n v="12"/>
    <s v="16. Paz, justicia e instituciones sólidas"/>
    <x v="3"/>
    <m/>
    <m/>
    <m/>
    <m/>
    <s v="Objetivo estratégico número 3 del Plan Estratégico Institucional PEI 2018-2023 de la SAT: Incrementar la eficiencia del servicio aduanero"/>
    <s v="Implementar cuatro (4) Puestos Móviles para Controles Aduaneros."/>
    <s v="Realizar 300 acciones interinstitucionales contra el contrabando y la defraudación adunera durante el año 2021.  "/>
    <s v="Registro y analizar la información de los operativos realizados."/>
  </r>
  <r>
    <s v="SIGEACI222"/>
    <s v=""/>
    <s v="Fortaleciendo la arquitectura Financiera para la financiación de la Gran Cruzada Nacional por la Nutrición de Guatemala"/>
    <x v="4"/>
    <s v="Secretaría de Seguridad Alimentaria y Nutricional"/>
    <x v="20"/>
    <s v="UNICEF Y PNUD"/>
    <d v="2020-06-12T00:00:00"/>
    <x v="16"/>
    <n v="7.8026099999999996"/>
    <d v="2020-07-31T00:00:00"/>
    <d v="2022-12-31T00:00:00"/>
    <n v="8440809.3000000007"/>
    <n v="0"/>
    <n v="0"/>
    <n v="0"/>
    <n v="8440809.3000000007"/>
    <n v="1081793.0538627461"/>
    <n v="167169"/>
    <n v="8440809.2599999998"/>
    <n v="1081793.0487362563"/>
    <n v="4.0000000968575478E-2"/>
    <n v="5.1264897920191288E-3"/>
    <n v="0"/>
    <n v="90.75"/>
    <n v="79.64"/>
    <s v="Cooperación Financiera No Reembolsable"/>
    <s v="Directa"/>
    <s v="Salud y Asistencia Social"/>
    <s v="GUATEMALA"/>
    <s v="GUATEMALA"/>
    <x v="7"/>
    <n v="9"/>
    <s v="16. Paz, justicia e instituciones sólidas"/>
    <x v="2"/>
    <m/>
    <m/>
    <m/>
    <m/>
    <s v="Apoyar la mejora de las finanzas públicas de Guatemala con base en la propuesta del bloque de Evaluación y Diagnóstico que integra los Marcos Nacionales de Financiación Integrados (INFFs, por sus siglas en inglés), para favorecer la sostenibilidad en el mediano plazo de la estrategia nacional de combate a la desnutrición crónica, denominada «Gran Cruzada Nacional por la Nutrición» (GCNN), que fue anunciada por el Gobierno de Guatemala a inicios de 2020. Esta estrategia propone cinco líneas de acción basadas en evidencia científica y tiene como población objetivo:(i) niñez menor de cinco años, (ii) niñas y mujeres; y, (iii) población rural e indígena en pobreza y pobreza extrem"/>
    <s v="Determinar el costo de la GCNN, incluyendo todos los programas, subprogramas, actividades e intervenciones que la integran, a través de trabajo conjunto con los ministerios de línea y gobiernos locales de municipios priorizados por la GCNN"/>
    <s v="Identificar la brecha de financiamiento de la GCNN en línea con el período del Plan Estratégico de Seguridad Alimentaria y Nutricional (PESAN) 2021 - 2025"/>
    <s v="Elaborar recomendaciones con base en el ejercicio de costeo que permitan identificar escenarios para la movilización de recursos financieros públicos y privados, así como el establecimiento de alianzas."/>
  </r>
  <r>
    <s v="SIGEACI224"/>
    <s v="SSCI_594"/>
    <s v="Integrando el manejo local del paisaje en los ecosistemas priorizados de la Costa Sur de Guatemala  para la mitigación y adaptación a los Efectos del Cambio Climático"/>
    <x v="4"/>
    <s v="Instituto Nacional de Bosques"/>
    <x v="5"/>
    <s v="GIZ"/>
    <d v="2021-02-24T00:00:00"/>
    <x v="19"/>
    <n v="7.8026099999999996"/>
    <d v="2021-02-24T00:00:00"/>
    <d v="2022-11-30T00:00:00"/>
    <n v="13623093.189999999"/>
    <n v="0"/>
    <n v="0"/>
    <n v="0"/>
    <n v="13623093.189999999"/>
    <n v="1745966.1818289009"/>
    <n v="65927280.189999998"/>
    <n v="9137841.5700000003"/>
    <n v="1171126.273131683"/>
    <n v="4485251.6199999992"/>
    <n v="574839.90869721794"/>
    <n v="0"/>
    <n v="58.63"/>
    <n v="59.27"/>
    <s v="Cooperación Financiera No Reembolsable"/>
    <s v="Directa"/>
    <s v="Medio Ambiente"/>
    <s v="ESCUINTLA"/>
    <s v="IZTAPA"/>
    <x v="6"/>
    <n v="10"/>
    <s v="13. Acción por el clima"/>
    <x v="4"/>
    <m/>
    <m/>
    <m/>
    <m/>
    <s v="Fortalecer la capacidad de adaptación a los efectos del cambio climático, a través de la restauración, conservación, aumento de la capacidad de almacenamiento de carbono y disponibilidad de servicios ambientales en 8 municipios de la Costa Sur de Guatemala."/>
    <s v="1.Acciones, practicas e inversiones en conservación y restauración del paisaje implementados en 3,000 hectáreas de los ecosistemas forestales estratégicos priorizados"/>
    <s v="2.Áreas de bosque o cobertura forestal cuentan con acciones de monitoreo, control y vigilancia para la protección de la biodiversidad en al menos 3,000 hectáreas en los ecosistemas forestales estratégicos priorizados."/>
    <s v="3.Mejora de la provisión de servicios ecosistémicos (carbono y agua) a través de mecanismos de PSA (mecanismo de compensación por servicios ecosistémicos y ambientales asociados a los bosques) (PSA)"/>
  </r>
  <r>
    <s v="SIGEACI225"/>
    <s v="SSCI_608"/>
    <s v="Carta para la Implementación del Proyecto Número Uno entre la Oficina Internacional para Asuntos Antinarcóticos y Aplicación de la Ley y la Comisión Presidencial Contra la Corrupción por conducto de la Secretaría General de la Presidencia de la República"/>
    <x v="4"/>
    <s v="Secretaría General de la Presidencia de la República"/>
    <x v="15"/>
    <s v="INL"/>
    <d v="2021-03-23T00:00:00"/>
    <x v="19"/>
    <n v="7.8026099999999996"/>
    <d v="2021-03-23T00:00:00"/>
    <d v="2023-11-20T00:00:00"/>
    <n v="4086337.1"/>
    <n v="0"/>
    <n v="0"/>
    <n v="0"/>
    <n v="4086337.1"/>
    <n v="523714.1289901713"/>
    <n v="0"/>
    <n v="1755785.33"/>
    <n v="225025.38637712254"/>
    <n v="2330551.77"/>
    <n v="298688.74261304876"/>
    <n v="0"/>
    <n v="39.47"/>
    <n v="33.86"/>
    <s v="Cooperación Técnica No Reembolsable - Ayuda Humanitaria"/>
    <s v="Ejecutado por la Fuente Cooperante"/>
    <s v="Seguridad Interna"/>
    <s v="GUATEMALA"/>
    <s v="GUATEMALA"/>
    <x v="1"/>
    <n v="11"/>
    <s v="16. Paz, justicia e instituciones sólidas"/>
    <x v="2"/>
    <m/>
    <m/>
    <m/>
    <m/>
    <s v="Fortalecer las capacidades institucionales de la Comisión Presidencial Contra la Corrupción para responder con efectividad a la gestión de compromisos en la prevención y la lucha contra la corrupción."/>
    <s v="Establecer las actividades específicas, metas, objetivos y requerimientos de recursos derivados del proyecto.Proveer recursos en especie a la Comisión Presidencial Contra la Corrupción, como parte del Proyecto"/>
    <m/>
    <m/>
  </r>
  <r>
    <s v="SIGEACI229"/>
    <s v="SSCI_620"/>
    <s v="Donación de 200 sillas de ruedas otorgadas por el Gobierno de la República de China (Taiwán)"/>
    <x v="4"/>
    <s v="Secretaría de Obras Sociales de la Esposa del Presidente (SOSEP)"/>
    <x v="4"/>
    <s v="Embajada de la República de China (Taiwán) en Guatemala"/>
    <d v="2021-05-04T00:00:00"/>
    <x v="19"/>
    <n v="7.8026099999999996"/>
    <d v="2021-05-04T00:00:00"/>
    <d v="2022-06-30T00:00:00"/>
    <n v="128160.63"/>
    <n v="0"/>
    <n v="0"/>
    <n v="0"/>
    <n v="128160.63"/>
    <n v="16425.35382391277"/>
    <n v="0"/>
    <n v="37792.370000000003"/>
    <n v="4843.5549130355103"/>
    <n v="90368.260000000009"/>
    <n v="11581.79891087726"/>
    <n v="0"/>
    <n v="30"/>
    <n v="29.48"/>
    <s v="Cooperación en Especie No Reembolsable - Ayuda Humanitaria"/>
    <s v="Ejecutado por el Beneficiario"/>
    <s v="Otras Actividades de Servicios Sociales"/>
    <s v="GUATEMALA"/>
    <s v="GUATEMALA"/>
    <x v="3"/>
    <n v="3"/>
    <m/>
    <x v="1"/>
    <m/>
    <m/>
    <m/>
    <m/>
    <s v="Crear oportunidades de integración y participación en la sociedad Guatemalteca para las personas con discapacidad, mediante la dotación de sillas de ruedas A niñas y niños y adultos con capacidades especiales o discapacidad que viven en situación de pobreza y pobreza extrema"/>
    <m/>
    <m/>
    <m/>
  </r>
  <r>
    <s v="SIGEACI232"/>
    <s v=""/>
    <s v="Fortalecimiento de los procesos nacionales de planificación para la adaptación al cambio climático en Guatemala"/>
    <x v="4"/>
    <s v="Ministerio de Ambiente y Recursos Naturales"/>
    <x v="36"/>
    <s v="Alianza para los Bosques"/>
    <d v="2020-06-09T00:00:00"/>
    <x v="16"/>
    <n v="7.8026099999999996"/>
    <d v="2020-07-07T00:00:00"/>
    <d v="2022-10-06T00:00:00"/>
    <n v="11708920.300000001"/>
    <n v="0"/>
    <n v="0"/>
    <n v="0"/>
    <n v="11708920.300000001"/>
    <n v="1500641.4904756232"/>
    <n v="2649109.66"/>
    <n v="11704920.15"/>
    <n v="1500128.8222786991"/>
    <n v="4000.1500000003725"/>
    <n v="512.66819692403078"/>
    <n v="0"/>
    <n v="96"/>
    <n v="78.790000000000006"/>
    <s v="Cooperación Técnica No Reembolsable - Ayuda Humanitaria"/>
    <s v="Ejecutado por la Fuente Cooperante"/>
    <s v="Seguridad Interna"/>
    <s v="GUATEMALA"/>
    <s v="GUATEMALA"/>
    <x v="6"/>
    <n v="10"/>
    <s v="13. Acción por el clima"/>
    <x v="2"/>
    <m/>
    <m/>
    <m/>
    <m/>
    <s v="Fortalecer la capacidad institucional del GdeG para evaluar la información sobre vulnerabilidad del cc y llevar a cabo una planificación de adaptación participativa a nivel nacional y departamental."/>
    <s v="Realizar los procesos inclusivos para el intercambio de información, la comunicación y la gestión del conocimiento sobre el cambio climático-cc"/>
    <s v="Aumentar la capacidad de los sectores público y privado para solicitar financiación relacionada con el clima e invertir en la planificación y ejecución de la adaptación. "/>
    <s v="Grdtionsr  el proyecto "/>
  </r>
  <r>
    <s v="SIGEACI236"/>
    <s v="SSCI_629"/>
    <s v="Asistencia de emergencia para rehabilitar los sistemas productivos de familias afectadas por los huracanes ETA e IOTA en la región del Polochic del Departamento Alta Verapaz "/>
    <x v="4"/>
    <s v="Ministerio de Agricultura, Ganadería y Alimentación"/>
    <x v="18"/>
    <s v="FAO Guatemala"/>
    <d v="2021-01-01T00:00:00"/>
    <x v="19"/>
    <n v="7.8026099999999996"/>
    <d v="2021-01-01T00:00:00"/>
    <d v="2022-12-31T00:00:00"/>
    <n v="3841000"/>
    <n v="0"/>
    <n v="0"/>
    <n v="0"/>
    <n v="3841000"/>
    <n v="492271.17592702957"/>
    <n v="0"/>
    <n v="3314489.4"/>
    <n v="424792.3963904386"/>
    <n v="526510.60000000009"/>
    <n v="67478.77953659097"/>
    <n v="0"/>
    <n v="42"/>
    <n v="79.569999999999993"/>
    <s v="Cooperación Financiera No Reembolsable - Cooperación Técnica No Reembolsable - Ayuda Humanitaria"/>
    <s v="Ejecutado por la Fuente Cooperante"/>
    <s v="Agropecuario"/>
    <s v="ALTA VERAPAZ"/>
    <s v="PANZOS"/>
    <x v="7"/>
    <n v="9"/>
    <s v="2. Hambre cero"/>
    <x v="1"/>
    <m/>
    <m/>
    <m/>
    <m/>
    <s v="Apoyar al Gobierno de Guatemala en la recuperación de la población afectada por los huracanes ETA y IOTA de la región del Polochic del departamento de Alta Verapaz"/>
    <m/>
    <m/>
    <m/>
  </r>
  <r>
    <s v="SIGEACI237"/>
    <s v="SSCI_631"/>
    <s v="Fortalecimiento del INAB para la reactivación de las MiPYMES agroforestales afectadas por el impacto del COVID 19 "/>
    <x v="4"/>
    <s v="Instituto Nacional de Bosques"/>
    <x v="18"/>
    <s v="FAO Guatemala"/>
    <d v="2021-07-26T00:00:00"/>
    <x v="19"/>
    <n v="7.8026099999999996"/>
    <d v="2021-07-26T00:00:00"/>
    <d v="2023-02-28T00:00:00"/>
    <n v="1157700"/>
    <n v="0"/>
    <n v="0"/>
    <n v="0"/>
    <n v="1157700"/>
    <n v="148373.42889110182"/>
    <m/>
    <n v="1040006.79"/>
    <n v="133289.60309434921"/>
    <n v="117693.20999999996"/>
    <n v="15083.825796752615"/>
    <n v="0"/>
    <n v="54.81"/>
    <n v="69323709"/>
    <s v="Cooperación Financiera No Reembolsable - Ayuda Humanitaria"/>
    <s v="Ejecutado por la Fuente Cooperante"/>
    <s v="Medio Ambiente"/>
    <s v="GUATEMALA"/>
    <s v="GUATEMALA"/>
    <x v="6"/>
    <n v="10"/>
    <s v="1. Fin de la pobreza"/>
    <x v="4"/>
    <m/>
    <m/>
    <m/>
    <m/>
    <s v="Apoyar al Gobierno de Guatemala en la adopción de mecanismos que sirven de apoyo a pymes y productores forestales para acceder a programas de asistencia técnica y financiera, disponibles en la política pública, dinamizando economías rurales afectadas por COVID 19, basadas en el uso y transformación sostenible y legal de productos agro forestales"/>
    <s v="Fortalecer las capacidades técnicas y operativas del INAB, para mejorar el acceso de Pymes (Agro) Forestales a programas de créditos blandos gubernamentales, bancos, cooperativas de ahorro y crédito y financieras y programas de asistencia técnica mejorando su vinculación mercados locales y regionalesFortalecer las TIC`s y la transferencia tecnológica del INAB para mejorar el desarrollo de negocios y mercados en línea, basados en agregación de valor y diversificación de productos agroforestales, así como los procesos automatizados para la emisión de los certificados de los proyectos de incentivos forestales validado y fortalecido."/>
    <m/>
    <m/>
  </r>
  <r>
    <s v="SIGEACI239"/>
    <s v="SSCI_635"/>
    <s v="Transformación digital para un mejor acceso a la justicia penal de las poblaciones en condiciones de vulnerabilidad en el Organismo Judicial de Guatemala"/>
    <x v="4"/>
    <s v="Organismo Judicial"/>
    <x v="13"/>
    <s v="PNUD en Guatemala"/>
    <d v="2021-08-06T00:00:00"/>
    <x v="19"/>
    <n v="7.8026099999999996"/>
    <d v="2021-08-06T00:00:00"/>
    <d v="2022-08-05T00:00:00"/>
    <n v="1146864.21"/>
    <n v="0"/>
    <n v="0"/>
    <n v="0"/>
    <n v="1146864.21"/>
    <n v="146984.68973843369"/>
    <n v="0"/>
    <n v="1146864.18"/>
    <n v="146984.68589356638"/>
    <n v="3.0000000027939677E-2"/>
    <n v="3.8448673149105161E-3"/>
    <n v="0"/>
    <n v="100"/>
    <n v="99.99"/>
    <s v="Cooperación Técnica No Reembolsable - Ayuda Humanitaria"/>
    <s v="Ejecutado por la Fuente Cooperante"/>
    <s v="Judicial"/>
    <s v="GUATEMALA"/>
    <s v="GUATEMALA"/>
    <x v="1"/>
    <n v="12"/>
    <s v="16. Paz, justicia e instituciones sólidas"/>
    <x v="2"/>
    <m/>
    <m/>
    <m/>
    <m/>
    <s v="Dotar al Organismo Judicial de herramientas que le permitan garantizar la prestación de servicios de justicia penal a la población guatemalteca de manera efectiva, en particular a pueblos indígenas."/>
    <s v="1. Incorporar medios tecnológicos seguros y disponibles en la realización de diligencias procesales para garantizar el funcionamiento continuo y permanente de juzgados de primera instancia a través de la interconexión con juzgados de paz."/>
    <s v="2. Facilitar herramientas, lineamientos y guías a los jueces para viabilizar las audiencias virtuales en los despachos judiciales."/>
    <s v="3. Fortalecer las capacidades técnicas de intérpretes y traductores de idiomas indígenas del Centro de Interpretación del Organismo Judicial de manera que los usuarios puedan acceder a servicios de justicia en su propio idioma."/>
  </r>
  <r>
    <s v="SIGEACI242"/>
    <s v="SSCI_659"/>
    <s v="Asistencia Técnica para la transición hacia una economía verde en Guatemala a través de políticas fiscales y económicas verdes"/>
    <x v="4"/>
    <s v="Ministerio de Finanzas Públicas"/>
    <x v="13"/>
    <s v="Programa Conjunto con PNUMA, UNITAR, ONUDI y OIT"/>
    <d v="2021-08-31T00:00:00"/>
    <x v="19"/>
    <n v="7.8026099999999996"/>
    <d v="2021-08-31T00:00:00"/>
    <d v="2024-08-31T00:00:00"/>
    <n v="11014637.25"/>
    <n v="0"/>
    <n v="0"/>
    <n v="0"/>
    <n v="11014637.25"/>
    <n v="1411660.6174087902"/>
    <n v="586325.92000000004"/>
    <n v="659266.80000000005"/>
    <n v="84493.111920242081"/>
    <n v="10355370.449999999"/>
    <n v="1327167.505488548"/>
    <n v="0"/>
    <n v="13.43"/>
    <n v="0"/>
    <s v="Cooperación Técnica No Reembolsable - Ayuda Humanitaria"/>
    <s v="Ejecutado por la Fuente Cooperante"/>
    <s v="Administración Fiscal"/>
    <s v="GUATEMALA"/>
    <s v="GUATEMALA"/>
    <x v="5"/>
    <n v="14"/>
    <s v="10. Reducción de desigualdades"/>
    <x v="3"/>
    <m/>
    <m/>
    <m/>
    <m/>
    <s v="Fomentar la prosperidad a largo plazo y el crecimiento económico de Guatemala, inspirando, informando y facilitando la orientación de las políticas fiscales y económicas de Guatemala hacia la sostenibilidad, generando ingresos y empleos, reduciendo la pobreza y la desigualdad y fortaleciendo las bases ecológicas de la economía."/>
    <s v="a. Reforzar e integrar las metas y objetivos de la economía verde inclusiva en la planificación económica, fiscal y de desarrollo nacional de acuerdo con los Objetivos de Desarrollo Sostenible mediante la colaboración con múltiples actores. "/>
    <s v="b. Implementar reformas sectoriales y temáticas basadas en la evidencia de acuerdo con las prioridades nacionales de la economía verde inclusiva. "/>
    <s v="c. Fortalecer las capacidades individuales, institucionales y de planificación para implementar las medidas de la economía verde inclusiva."/>
  </r>
  <r>
    <s v="SIGEACI243"/>
    <s v="SSCI_585"/>
    <s v="La transformación digital del gobierno como herramienta para enfrentar el contexto post COVID-19 "/>
    <x v="4"/>
    <s v="COMISIÓN PRESIDENCIAL DE GOBIERNO ABIERTO Y ELECTRÓNICO"/>
    <x v="1"/>
    <s v="BID"/>
    <d v="2021-02-02T00:00:00"/>
    <x v="19"/>
    <n v="7.8026099999999996"/>
    <d v="2022-01-31T00:00:00"/>
    <d v="2023-12-31T00:00:00"/>
    <n v="307416.40000000002"/>
    <n v="0"/>
    <n v="0"/>
    <n v="0"/>
    <n v="307416.40000000002"/>
    <n v="39399.1754041276"/>
    <n v="586325.92000000004"/>
    <n v="0"/>
    <n v="0"/>
    <n v="307416.40000000002"/>
    <n v="39399.1754041276"/>
    <n v="0"/>
    <n v="0"/>
    <n v="0"/>
    <s v="Cooperación Técnica No Reembolsable - Ayuda Humanitaria"/>
    <s v="Ejecutado por la Fuente Cooperante"/>
    <s v="Ciencia y Tecnología"/>
    <s v="GUATEMALA"/>
    <s v="GUATEMALA"/>
    <x v="1"/>
    <n v="12"/>
    <m/>
    <x v="4"/>
    <m/>
    <m/>
    <m/>
    <m/>
    <s v="Apoyar los esfuerzos de Guatemala para acelerar la transformación digital de la administración pública para enfrentar el contexto post COVID-19"/>
    <s v="1.Apoyar a la GAE como encargada de la transformación digital del gobierno, en la ejecución de actividades y productos conducentes a identificar brechas que obstaculizan la implantación del gobierno digital;2.Fortalecer la gobernanza digital;3.Ampliar las capacidades de los equipos digitales;4.Digitalizar procesos críticos en el contexto post COVID19."/>
    <m/>
    <m/>
  </r>
  <r>
    <s v="SIGEACI249"/>
    <s v="SSCI_672"/>
    <s v="Programa Espacio Público, Equipamiento y Formación para el Empoderamiento y la Promoción de la Prevención de la Violencia de Género en la ciudad de Guatemala"/>
    <x v="4"/>
    <s v="Municipalidad de Guatemala"/>
    <x v="7"/>
    <s v="AECID"/>
    <d v="2021-09-13T00:00:00"/>
    <x v="19"/>
    <n v="7.8026099999999996"/>
    <d v="2021-08-16T00:00:00"/>
    <d v="2022-11-21T00:00:00"/>
    <n v="18705782.629999999"/>
    <n v="0"/>
    <n v="0"/>
    <n v="0"/>
    <n v="18705782.629999999"/>
    <n v="2397375.0616780794"/>
    <n v="0"/>
    <n v="3957051.73"/>
    <n v="507144.62596490153"/>
    <n v="14748730.899999999"/>
    <n v="1890230.435713178"/>
    <n v="0"/>
    <n v="27"/>
    <n v="7.07"/>
    <s v="Cooperación Financiera No Reembolsable"/>
    <s v="Directa"/>
    <s v="Otras Actividades de Servicios Sociales"/>
    <s v="GUATEMALA"/>
    <s v="GUATEMALA"/>
    <x v="1"/>
    <n v="12"/>
    <m/>
    <x v="2"/>
    <m/>
    <m/>
    <m/>
    <m/>
    <s v="Contribuir a la prevención de la violencia contra mujeres a través de la recuperación de espacios públicos y promover su autonomía económica."/>
    <s v="Recuperar espacios públicos, estratégicos, inclusivos, seguros y sostenibles para la prevención de la violencia contra las mujeres y niñas."/>
    <s v="Fomentar el cambio de actitudes y comportamientos basados en la igualdad de género para la prevención de la violencia contra mujeres y niñas."/>
    <s v="Prevenir la violencia contra las mujeres a través del fomento de su autonomía económica."/>
  </r>
  <r>
    <s v="SIGEACI252"/>
    <s v="SSCI_660"/>
    <s v="Apoyo en la prevención al contagio del recurso humano y atención primaria de la Secretaría de Planificación y Programación de la Presidencia de Guatemala SEGEPLAN  en el marco de la Pandemia COVID 19"/>
    <x v="4"/>
    <s v="Secretaría de Planificación y Programación de la Presidencia"/>
    <x v="37"/>
    <s v="Programa Iberoaméricano para el Fortalecimento de la Coperación Sur-Sur"/>
    <d v="2021-07-28T00:00:00"/>
    <x v="19"/>
    <n v="7.8026099999999996"/>
    <d v="2021-08-02T00:00:00"/>
    <d v="2021-11-30T00:00:00"/>
    <n v="77113.3"/>
    <n v="0"/>
    <n v="0"/>
    <n v="0"/>
    <n v="77113.3"/>
    <n v="9883.0135044555609"/>
    <n v="200000"/>
    <n v="77113.289999999994"/>
    <n v="9883.0122228331293"/>
    <n v="1.0000000009313226E-2"/>
    <n v="1.2816224316338776E-3"/>
    <n v="0"/>
    <n v="100"/>
    <n v="99.99"/>
    <s v="Cooperación en Especie No Reembolsable - Ayuda Humanitaria"/>
    <s v="Ejecutado por un Tercero"/>
    <s v="Otras Actividades de Administración"/>
    <s v="GUATEMALA"/>
    <s v="GUATEMALA"/>
    <x v="3"/>
    <n v="3"/>
    <s v="3. Salud y bienestar"/>
    <x v="4"/>
    <m/>
    <m/>
    <m/>
    <m/>
    <s v="Minimizar el riesgo de contagio del recurso humano de la Secretaría de Planificación y Programación de la Presidencia -SEGEPLAN- mediante la dotación de insumos, equipo de protección y atención temprana de los casos positivos de COVID-19"/>
    <s v="Dotar a la institución de insumos y equipo de protección personal para disminuir la probabilidad de contagios y para la atención temprana y oportuna a las personas que muestren síntomas leves por haber resultado contagiadas con el virus. 2. Capacitar a la Brigada de Atención de Emergencia en temas de primeros auxilios y protocolo de atención de personal durante la pandemia COVID-19"/>
    <m/>
    <m/>
  </r>
  <r>
    <s v="SIGEACI253"/>
    <s v="SSCI_695"/>
    <s v="PROGRAMA FORTALECIMIENTO DE LAS CAPACIDADES INSTITUCIONALES DEL MINISTERIO DE GOBERNACIÓN A TRAVÉS DE LA DIRECCIÓN GENERAL DE LA POLICÍA NACIONAL CIVIL EN LAS ÁREAS FRONTERIZAS DE GUATEMALA CON EL SALVADOR  HONDURAS Y MÉXICO (IRON GATE)"/>
    <x v="4"/>
    <s v="Ministerio de Gobernación"/>
    <x v="15"/>
    <s v="INL"/>
    <d v="2021-10-15T00:00:00"/>
    <x v="19"/>
    <n v="7.8026099999999996"/>
    <d v="2021-10-15T00:00:00"/>
    <d v="2026-10-15T00:00:00"/>
    <n v="77125278.989999995"/>
    <n v="0"/>
    <n v="0"/>
    <n v="0"/>
    <n v="77125278.989999995"/>
    <n v="9884548.7586845942"/>
    <n v="0"/>
    <n v="1404813.2"/>
    <n v="180044.01091429664"/>
    <n v="75720465.789999992"/>
    <n v="9704504.7477702983"/>
    <n v="0"/>
    <n v="0"/>
    <n v="0"/>
    <s v="Cooperación Técnica No Reembolsable - Cooperación en Especie No Reembolsable - Ayuda Humanitaria"/>
    <s v="Ejecutado por la Fuente Cooperante"/>
    <s v="Seguridad Interna"/>
    <s v="GUATEMALA"/>
    <s v="GUATEMALA"/>
    <x v="1"/>
    <n v="12"/>
    <m/>
    <x v="4"/>
    <m/>
    <m/>
    <m/>
    <m/>
    <s v="Fortalecer las capacidades institucionales del MINGOB a través de las Subdirecciones Generales de la PNC para mejorar la efectividad de la seguridad de las fronteras guatemaltecas."/>
    <s v="Incrementar la presencia estratégica de la PNC a través de DIPAFRONT, SGAIA, en los diferentes puestos fronterizos."/>
    <s v="Mejorar la movilidad de las unidades - DIPAFRONT, SGAIA, para el control efectivo de las fronteras y sus límites fronterizos"/>
    <s v="Mejorar las condiciones, los procedimientos, y dotar del equipamiento necesario, en los puestos fronterizos para agilizar los ingresos y mejorar las inspecciones"/>
  </r>
  <r>
    <s v="SIGEACI254"/>
    <s v="SSCI_648"/>
    <s v="CARTA DE DONACIÓN ENTRE EL MINISTERIO DE GOBERNACION DE LA REPÚBLICA DE GUATEMALA Y  LA AGENCIA INTERNACIONAL PARA ASUNTOS ANTINARCÓTICOS Y APLICACIÓN DE LA LEY (INL),  POR SUS SIGLAS EN INGLÉS  DEL GOBIERNO DE LOS ESTADOS UNIDOS DE AMÉRICA, DE EQUIPO, MOBILIARIO Y VEHÍCULOS PARA LA DIRECCIÓN GENERAL DE LA POLICÍA NACIONAL CIVIL."/>
    <x v="4"/>
    <s v="Ministerio de Gobernación"/>
    <x v="15"/>
    <s v="INL"/>
    <d v="2021-09-09T00:00:00"/>
    <x v="19"/>
    <n v="7.8026099999999996"/>
    <d v="2021-09-11T00:00:00"/>
    <d v="2022-03-09T00:00:00"/>
    <n v="4398184.41"/>
    <n v="0"/>
    <n v="0"/>
    <n v="0"/>
    <n v="4398184.41"/>
    <n v="563681.17975908064"/>
    <n v="14243669.869999999"/>
    <n v="0"/>
    <n v="0"/>
    <n v="4398184.41"/>
    <n v="563681.17975908064"/>
    <n v="0"/>
    <n v="0"/>
    <n v="0"/>
    <s v="Cooperación en Especie No Reembolsable - Ayuda Humanitaria"/>
    <s v="Ejecutado por la Fuente Cooperante"/>
    <s v="Seguridad Interna"/>
    <s v="GUATEMALA"/>
    <s v="GUATEMALA"/>
    <x v="1"/>
    <n v="12"/>
    <s v="16. Justicia e Instituciones solidas"/>
    <x v="4"/>
    <m/>
    <m/>
    <m/>
    <m/>
    <s v="Revitalizar el trabajo de la PNC, fortaleciendo su institucionalidad al ampliar su cobertura, dotándolo de herramientas que permitirán que la misma sea más efectiva, coadyuvando así al acceso de una justicia pronta y cumplida y a una verdadera paz social.  "/>
    <m/>
    <m/>
    <m/>
  </r>
  <r>
    <s v="SIGEACI256"/>
    <s v="SSCI_665"/>
    <s v="Respuesta Trinacional para una Movilidad Humana Digna, Pacífica e Inclusiva en el Norte de Centro América"/>
    <x v="4"/>
    <s v="Ministerio de Trabajo y Previsión Social"/>
    <x v="20"/>
    <s v="Fondo para la Consolidación de la Paz -PBF-"/>
    <d v="2020-12-30T00:00:00"/>
    <x v="16"/>
    <n v="7.8026099999999996"/>
    <d v="2021-08-16T00:00:00"/>
    <d v="2023-10-04T00:00:00"/>
    <n v="10283639.800000001"/>
    <n v="0"/>
    <n v="0"/>
    <n v="0"/>
    <n v="10283639.800000001"/>
    <n v="1317974.3444821669"/>
    <n v="0"/>
    <n v="7106693.54"/>
    <n v="910809.78544358874"/>
    <n v="3176946.2600000007"/>
    <n v="407164.55903857818"/>
    <n v="0"/>
    <n v="20.71"/>
    <n v="47.15"/>
    <s v="Cooperación Técnica No Reembolsable - Ayuda Humanitaria"/>
    <s v="Ejecutado por la Fuente Cooperante"/>
    <s v="Trabajo y Previsión Social"/>
    <s v="CHIQUIMULA"/>
    <s v="ESQUIPULAS"/>
    <x v="9"/>
    <n v="7"/>
    <m/>
    <x v="5"/>
    <m/>
    <m/>
    <m/>
    <m/>
    <s v="Fortalecer las capacidades de los gobiernos y de la sociedad civil en Guatemala, El Salvador, y Honduras para mejorar el abordaje de los retos para la paz presentes en el fenómeno de la movilidad humana en la subregión, especialmente en relación con el desplazamiento forzado, la migración irregular, y la protección y reintegración de migrantes retornados. El proyecto trabajará al nivel trinacional, nacional y local, promoviendo el fortalecimiento de conocimientos y capacidades en cada nivel, y mayor coordinación entre cada nivel."/>
    <s v="Aumentar la coordinación entre las instituciones socias de Guatemala con las respectivas socias del Proyecto en Honduras y El Salvador, para el abordaje de los retos para la paz presentes en el fenómeno de la movilidad humana, en la subregión, mediante el establecimiento y facilitación de un espacio de intercambio periódico, estudios conjuntos que aportan evidencia y análisis para contribuir a la toma de decisiones, y campañas de comunicación y sensibilización coordinadas"/>
    <s v="Mejorar las capacidades de las instituciones nacionales socias del Ministerio de Trabajo y Previsión Social, y el Instituto Guatemalteco de Migración, en particular, para la atención del desplazamiento forzado, la migración irregular y la protección y reintegración sostenible de personas que integran moviemientos mixtos, mediante la operativización y reglamentación del Código Migratorio, así como la institucionalización y uso del Sistema Nacional de Referenciación para Migrantes (SINAREM_OportuGuate). Se apoyará asimismo las organización de sociedad civil articuladas en la Red Nacional de Protección y sus once albergues que brindan servicios claves para la protección, información y asistencia humanitaria"/>
    <s v="Implementar mecanismos efectivos de protección y reintegración sostenible en los municipios priorizados (Esquipulas, San Mateo y Quetzaltenango cabecera), para personas que integran movimientos mixtos, con el fin de contribuir a generar arraigo en la población local mediante el desarrollo de oportunidades socioeconómicas y reducción de la violencia, la protección y asistencia de personas migrantes y refugiadas en tránsito y la atención y reintegración de personas migrantes retornadas o personas refugiadas de una manera sostenible, generando alianzas con diferentes sectores para mejorar las oportunidades educativas y de empleo para esta población, asegurando un enfoque de género y el empoderamiento de las mujeres"/>
  </r>
  <r>
    <s v="SIGEACI257"/>
    <s v="SSCI_691"/>
    <s v="Escuela Taller Norte de Guatemala"/>
    <x v="4"/>
    <s v="Municipalidad de Guatemala"/>
    <x v="7"/>
    <s v="AECID"/>
    <d v="2021-10-26T00:00:00"/>
    <x v="19"/>
    <n v="7.8026099999999996"/>
    <d v="2022-01-03T00:00:00"/>
    <d v="2023-12-31T00:00:00"/>
    <n v="2625632.83"/>
    <n v="0"/>
    <n v="0"/>
    <n v="0"/>
    <n v="2625632.83"/>
    <n v="336506.99317279732"/>
    <n v="1820409.6"/>
    <n v="2101584"/>
    <n v="269343.71960151795"/>
    <n v="524048.83000000007"/>
    <n v="67163.273571279366"/>
    <n v="0"/>
    <n v="18.8"/>
    <n v="5.47"/>
    <s v="Cooperación Financiera No Reembolsable"/>
    <s v="Directa"/>
    <s v="Educación"/>
    <s v="GUATEMALA"/>
    <s v="GUATEMALA"/>
    <x v="2"/>
    <n v="13"/>
    <m/>
    <x v="1"/>
    <m/>
    <m/>
    <m/>
    <m/>
    <s v="Mejorar las condiciones de vida de jóvenes, de ambos sexos, en situación de vulnerabilidad, mediante la capacitación e inserción productiva en oficios ligados a la construcción que tengan como fin previsto contribuir a la mejora socio económica y cultural de la población de Guatemala."/>
    <s v="Formar y certificar a jóvenes en especialidades vinculadas a la construcción y facilitar su inserción en el mercado laboral. (Fase 1)"/>
    <s v="Capacitar a 150 jóvenes hombres y mujeres siendo 50 beneficiarios para cada área: Obra y construcción, herrería y electricidad. (fase 2)"/>
    <s v="Abrir tres talleres técnico laboral en los oficios de construcción en: Obra y Construcción, Herrería y Electricidad en Escuela Taller Norte de Guatemala."/>
  </r>
  <r>
    <s v="SIGEACI258"/>
    <s v="SSCI_715"/>
    <s v="Mejora del Espacio Público del Parque Centenario con enfoque de prevención de violencia de género "/>
    <x v="4"/>
    <s v="Municipalidad de Guatemala"/>
    <x v="7"/>
    <s v="AECID"/>
    <d v="2021-10-28T00:00:00"/>
    <x v="19"/>
    <n v="7.8026099999999996"/>
    <d v="2021-12-02T00:00:00"/>
    <d v="2022-10-31T00:00:00"/>
    <n v="865952.89"/>
    <n v="0"/>
    <n v="0"/>
    <n v="0"/>
    <n v="865952.89"/>
    <n v="110982.46484189265"/>
    <n v="0"/>
    <n v="0"/>
    <n v="0"/>
    <n v="865952.89"/>
    <n v="110982.46484189265"/>
    <n v="0"/>
    <n v="0"/>
    <n v="0"/>
    <s v="Cooperación Financiera No Reembolsable"/>
    <s v="Directa"/>
    <s v="Desarrollo Urbano y Rural"/>
    <s v="GUATEMALA"/>
    <s v="GUATEMALA"/>
    <x v="1"/>
    <n v="12"/>
    <m/>
    <x v="2"/>
    <m/>
    <m/>
    <m/>
    <m/>
    <s v="Mejorar las condiciones urbanas y de habitabilidad de los espacios públicos para promover la prevención y disminución de la violencia de género para el beneficio de los habitantes y usuarios del Centro Histórico de la Ciudad de Guatemala."/>
    <s v="Mejorar las Condiciones físicas del Parque Centenario en el Centro Histórico de la zona 1, mediante el diseño, planificación y ejecución de un proyecto que contribuya al mejoramiento de la conectividad, seguridad y accesibilidad para las mujeres y niñas que hacen uso de este espacio público."/>
    <m/>
    <m/>
  </r>
  <r>
    <s v="SIGEACI259"/>
    <s v="SSCI_700"/>
    <s v="Apoyo en la creación de un sistema para preparar y dar seguimiento al proceso de evaluación de proyectos cooperación internacional reembolsable y no reembolsable y proyectos de inversión pública"/>
    <x v="4"/>
    <s v="Secretaría de Planificación y Programación de la Presidencia"/>
    <x v="11"/>
    <s v="BCIE"/>
    <d v="2021-11-23T00:00:00"/>
    <x v="19"/>
    <n v="7.8026099999999996"/>
    <d v="2021-11-24T00:00:00"/>
    <d v="2022-06-07T00:00:00"/>
    <n v="202891.76"/>
    <n v="0"/>
    <n v="0"/>
    <n v="0"/>
    <n v="202891.76"/>
    <n v="26003.063077611212"/>
    <n v="150000"/>
    <n v="194389.63"/>
    <n v="24913.411025285131"/>
    <n v="8502.1300000000047"/>
    <n v="1089.6520523260806"/>
    <n v="0"/>
    <n v="100"/>
    <n v="16.600000000000001"/>
    <s v="Cooperación Técnica No Reembolsable - Ayuda Humanitaria"/>
    <s v="Ejecutado por la Fuente Cooperante"/>
    <s v="Auditoría y Control"/>
    <s v="GUATEMALA"/>
    <s v="GUATEMALA"/>
    <x v="1"/>
    <n v="12"/>
    <m/>
    <x v="4"/>
    <m/>
    <m/>
    <m/>
    <m/>
    <s v="Fortalecer las capacidades técnicas de SEGEPLAN para la mejora continua en la gestión por resultados en el proceso de: Emisión de Opinión o Dictamen Técnico en los casos de Cooperación Internacional reembolsable y no reembolsable y el proceso de evaluación de proyectos por parte del SNIP, mediante la implementación y certificación de un Sistema de Gestión de Calidad bajo la Norma ISO 9001:2015"/>
    <s v="Afinar la implementación del Sistema de Gestión de Calidad en dos procesos sustantivos (emisión de opinión técnica a proyectos y programas de cooperación reembolsable y no reembolsable y a proyectos de inversión) y cinco procesos de apoyo (mejora continua, gestión de la información documentada, gestión del talento humano, gestión de sistemas de la información, compras)"/>
    <s v="Certificar el Sistema de Gestión de Calidad bajo la norma ISO 9001:2015"/>
    <m/>
  </r>
  <r>
    <s v="SIGEACI260"/>
    <s v="SSCI_711"/>
    <s v="Apoyo para el Manejo de las Inversiones del Instituto Guatemalteco de Seguridad Social IGSS "/>
    <x v="4"/>
    <s v="Instituto Guatemalteco de Seguridad Social (IGSS)"/>
    <x v="1"/>
    <s v="División de Mercados Laborales"/>
    <d v="2021-11-26T00:00:00"/>
    <x v="19"/>
    <n v="7.8026099999999996"/>
    <d v="2022-03-01T00:00:00"/>
    <d v="2022-07-31T00:00:00"/>
    <n v="154641.20000000001"/>
    <n v="0"/>
    <n v="0"/>
    <n v="0"/>
    <n v="154641.20000000001"/>
    <n v="19819.163074919805"/>
    <n v="20000"/>
    <n v="154641.15"/>
    <n v="19819.156666807645"/>
    <n v="5.0000000017462298E-2"/>
    <n v="6.4081121599883772E-3"/>
    <n v="0"/>
    <n v="100"/>
    <n v="99.99"/>
    <s v="Cooperación Técnica No Reembolsable - Ayuda Humanitaria"/>
    <s v="Ejecutado por la Fuente Cooperante"/>
    <s v="Salud y Asistencia Social"/>
    <s v="GUATEMALA"/>
    <s v="GUATEMALA"/>
    <x v="3"/>
    <n v="3"/>
    <m/>
    <x v="1"/>
    <m/>
    <m/>
    <m/>
    <m/>
    <s v="Evaluar los fondos de reserva técnica y financiera del IGSS a fin de identificar alternativas para mejorar su desempeño y asegurar la sostenibilidad financiera de los programas de seguridad social en el corto, mediano y largo plazo en beneficio de los derechohabientes protegidos por el Instituto. "/>
    <s v="Evaluar el modelo de gestión utilizado actualmente para la administración de los fondos de reserva del IGSS."/>
    <s v="Identificar nuevas modalidades para la inversión de los fondos de reserva del Instituto, bajo las condiciones de seguridad, rendimiento y liquidez."/>
    <s v="Revisar la estructura organizativa interna y los procesos administrativos utilizados actualmente para la administración de los fondos de reserva del Instituto y proponer un rediseño de los mismos para disponer de un nuevo modelo más ágil, eficiente y oportuno. "/>
  </r>
  <r>
    <s v="SIGEACI261"/>
    <s v="SSCI_717"/>
    <s v="Apoyo a la Ejecución del Programa de Fortalecimiento de la Red Institucional de Servicios de Salud PRORISS "/>
    <x v="4"/>
    <s v="Ministerio de Salud Pública y Asistencia Social"/>
    <x v="1"/>
    <s v="BID"/>
    <d v="2021-11-23T00:00:00"/>
    <x v="19"/>
    <n v="7.8026099999999996"/>
    <d v="2022-04-01T00:00:00"/>
    <d v="2024-04-25T00:00:00"/>
    <n v="2318763"/>
    <n v="0"/>
    <n v="0"/>
    <n v="0"/>
    <n v="2318763"/>
    <n v="297177.86740590649"/>
    <n v="0"/>
    <n v="1874739.29"/>
    <n v="240270.79272192257"/>
    <n v="444023.70999999996"/>
    <n v="56907.074683983927"/>
    <n v="0"/>
    <n v="43.69"/>
    <n v="37.869999999999997"/>
    <s v="Cooperación Financiera No Reembolsable - Cooperación Técnica No Reembolsable - Ayuda Humanitaria"/>
    <s v="Ejecutado por la Fuente Cooperante"/>
    <s v="Salud y Asistencia Social"/>
    <s v="HUEHUETENANGO"/>
    <s v="HUEHUETENANGO"/>
    <x v="3"/>
    <n v="3"/>
    <m/>
    <x v="1"/>
    <m/>
    <m/>
    <m/>
    <m/>
    <s v="Contribuir a la reducción de la mortalidad materno e infantil principalmente en los departamentos de Huehuetenango y San Marcos."/>
    <s v="mejorar la gobernanza del proyecto a través del fortalecimiento de la UEPPS y su coordinación con las unidades técnicas del MSPAS; "/>
    <s v="apoyar la capacidad  técnica de la UEPPS y otros equipos técnicos del MSPAS en planificación de redes, prefactibilidad de establecimientos de salud, infraestructura verde de atención primaria y equipamiento médico; "/>
    <s v="apoyar el desarrollo de la estrategia de interculturalidad del proyecto y la pertinencia cultural de las intervenciones; y apoyar la planificación de la estrategia para la incorporación de tecnologías de información y comunicaciones. "/>
  </r>
  <r>
    <s v="SIGEACI262"/>
    <s v="SSCI_692"/>
    <s v="CONVENIO DE COOPERACION FINANCIERA NO REEMBOLSABLE ENTRE EL BANCO CENTROAMERICANO DE INTEGRACION ECONOMICA Y LA REPUBLICA DE GUATEMALA A TRAVES DEL MINISTERIO DE SALUD PUBLICA Y ASISTENCIA SOCIAL "/>
    <x v="4"/>
    <s v="Ministerio de Salud Pública y Asistencia Social"/>
    <x v="11"/>
    <s v="BCIE"/>
    <d v="2021-12-07T00:00:00"/>
    <x v="19"/>
    <n v="7.8026099999999996"/>
    <d v="2022-03-31T00:00:00"/>
    <d v="2022-09-30T00:00:00"/>
    <n v="3850000"/>
    <n v="0"/>
    <n v="0"/>
    <n v="0"/>
    <n v="3850000"/>
    <n v="493424.63611535117"/>
    <n v="5959401.1900000004"/>
    <n v="357340"/>
    <n v="45797.495966093396"/>
    <n v="3492660"/>
    <n v="447627.14014925779"/>
    <n v="0"/>
    <n v="0"/>
    <n v="0"/>
    <s v="Cooperación Financiera No Reembolsable"/>
    <s v="Ejecutado por el Beneficiario"/>
    <s v="Salud y Asistencia Social"/>
    <s v="GUATEMALA"/>
    <s v="GUATEMALA"/>
    <x v="3"/>
    <n v="3"/>
    <m/>
    <x v="1"/>
    <m/>
    <m/>
    <m/>
    <m/>
    <s v="Contribuir a minimizar el impacto de la emergencia derivada de la pandemia COVID-19 de la República de Guatemala, a través del Convenio de Cooperación Financiera No Reembolsable del BCIE"/>
    <s v="Enfrentar la emergencia que se presenta en la República de Guatemala por motivo de la expansión del virus COVID-19 (Coronavirus), con base en la declaración de pandemia emitida por la Organización Mundial de la Salud (OMS) en el mes de marzo de 2020"/>
    <m/>
    <m/>
  </r>
  <r>
    <s v="SIGEACI264"/>
    <s v=""/>
    <s v="Implementación de modelo de gestión en el Juzgado Segundo Pluripersonal de Ejecución Penal del departamento de Quetzaltenango y en el Juzgado Tercero Pluripersonal de Ejecución Penal del departamento de Chiquimula. "/>
    <x v="4"/>
    <s v="Organismo Judicial"/>
    <x v="5"/>
    <s v="FONDO DE REFORMAS ESTRUCTURALES"/>
    <d v="2021-10-18T00:00:00"/>
    <x v="19"/>
    <n v="7.8026099999999996"/>
    <d v="2021-10-18T00:00:00"/>
    <d v="2023-04-17T00:00:00"/>
    <n v="1335375.07"/>
    <n v="0"/>
    <n v="0"/>
    <n v="0"/>
    <n v="1335375.07"/>
    <n v="171144.66441357444"/>
    <n v="36281.25"/>
    <n v="285686.37"/>
    <n v="36614.206015679367"/>
    <n v="1049688.7000000002"/>
    <n v="134530.45839789507"/>
    <n v="0"/>
    <n v="33.409999999999997"/>
    <n v="12.34"/>
    <s v="Cooperación Técnica No Reembolsable - Ayuda Humanitaria"/>
    <s v="Ejecutado por la Fuente Cooperante"/>
    <s v="Seguridad Interna"/>
    <s v="CHIQUIMULA"/>
    <s v="CHIQUIMULA"/>
    <x v="1"/>
    <n v="12"/>
    <s v="16. Paz, justicia e instituciones sólidas"/>
    <x v="2"/>
    <m/>
    <m/>
    <m/>
    <m/>
    <s v="Establecer los lineamientos y condiciones sobre las cuales se ejecutará el proyecto de “Implementación de modelo de gestión en el Juzgado Segundo Pluripersonal de Ejecución Penal del departamento de Quetzaltenango y en el Juzgado Tercero Pluripersonal de Ejecución Penal del departamento de Chiquimula"/>
    <s v="Replicar la estrategia del modelo de gestión del Juzgado Primero Pluripersonal de Ejecución Penal del departamento de Guatemala en los Juzgados Beneficiarios."/>
    <m/>
    <m/>
  </r>
  <r>
    <s v="SIGEACI266"/>
    <s v=""/>
    <s v="Donación en especie de maquinaria y equipo de perforación de pozos mecánicos para la reconstrucción por los daños ocasionados por las depresiones tropicales ETA e IOTA"/>
    <x v="4"/>
    <s v="Instituto de Fomento Municipal "/>
    <x v="10"/>
    <s v="Embajada del Japón en Guatemala"/>
    <d v="2021-07-16T00:00:00"/>
    <x v="19"/>
    <n v="7.8026099999999996"/>
    <d v="2021-12-03T00:00:00"/>
    <d v="2024-06-28T00:00:00"/>
    <n v="20910906"/>
    <n v="0"/>
    <n v="0"/>
    <n v="0"/>
    <n v="20910906"/>
    <n v="2679988.6191928089"/>
    <n v="0"/>
    <n v="617890.5"/>
    <n v="79190.232499125297"/>
    <n v="20293015.5"/>
    <n v="2600798.3866936835"/>
    <n v="0"/>
    <n v="0"/>
    <n v="2.95"/>
    <s v="Cooperación en Especie No Reembolsable - Ayuda Humanitaria"/>
    <s v="Ejecutado por la Fuente Cooperante"/>
    <s v="Agua y Saneamiento"/>
    <s v="GUATEMALA"/>
    <s v="GUATEMALA"/>
    <x v="1"/>
    <n v="12"/>
    <s v="6. Agua limpia y saneamiento"/>
    <x v="1"/>
    <m/>
    <m/>
    <m/>
    <m/>
    <s v="Completar Información objetivos"/>
    <m/>
    <m/>
    <m/>
  </r>
  <r>
    <s v="SIGEACI267"/>
    <s v=""/>
    <s v="”Ambient/Acciones” “Gestión local sustentable, transparente, y con enfoque de gobernanza, aperturando la participación de las osc, para garantizar mejores condiciones de vida y de participación de la población de la Metrópoli de los Altos.”."/>
    <x v="4"/>
    <s v="Mancomunidad Los Altos"/>
    <x v="3"/>
    <s v="Sin Información en SIGEACI"/>
    <d v="2020-12-21T00:00:00"/>
    <x v="16"/>
    <n v="7.8026099999999996"/>
    <d v="2021-02-01T00:00:00"/>
    <d v="2024-01-31T00:00:00"/>
    <n v="3150095.64"/>
    <n v="0"/>
    <n v="0"/>
    <n v="0"/>
    <n v="3150095.64"/>
    <n v="403723.3233494946"/>
    <n v="0"/>
    <n v="2076656.47"/>
    <n v="266148.95144060772"/>
    <n v="1073439.1700000002"/>
    <n v="137574.37190888688"/>
    <n v="0"/>
    <n v="19.489999999999998"/>
    <n v="48.81"/>
    <s v="Cooperación Financiera No Reembolsable - Ayuda Humanitaria"/>
    <s v="Ejecutado por el Beneficiario"/>
    <s v="Desarrollo Urbano y Rural"/>
    <s v="QUETZALTENANGO"/>
    <s v="QUETZALTENANGO"/>
    <x v="1"/>
    <n v="12"/>
    <s v="11. Ciudades y comunidades sostenibles"/>
    <x v="2"/>
    <m/>
    <m/>
    <m/>
    <m/>
    <s v="Promover una gestión de gobernanza transparente, responsable y compartida, mediante la formulación e implementación de políticas públicas para el desarrollo sostenible del territorio a través de la participación activa de las Organizaciones de la Sociedad Civil y población en los procesos de toma de decisiones"/>
    <s v="Fomentar la participación activa de la sociedad civil de los municipios de la Mancomunidad Metrópoli de los altos capacitando a las OSC en procesos de participación e incidencia en la toma de decisiones y estableciendo espacios de diálogo entre la osc y autoridades locales para una adecuada gobernanza"/>
    <s v="Formular, implementar, monitorear y difundir políticas públicas para el desarrollo local sostenible, con especial atención al desarrollo rural, el uso y gestión del agua, la soberanía alimentaria y las necesidades de los grupos sociales más vulnerables (mujeres, comunidades indígenas, niños y niñas"/>
    <m/>
  </r>
  <r>
    <s v="SIGEACI269"/>
    <s v="SSCI_744"/>
    <s v="PROGRAMA FORTALECIMIENTO INSTITUCIONAL DE LA POLICÍA NACIONAL CIVIL DE GUATEMALA PARA IMPLEMENTAR ESTRATEGIAS DE SEGURIDAD CIUDADANA A NIVEL NACIONAL."/>
    <x v="4"/>
    <s v="Ministerio de Gobernación"/>
    <x v="15"/>
    <s v="INL"/>
    <d v="2022-01-24T00:00:00"/>
    <x v="17"/>
    <n v="7.8026099999999996"/>
    <d v="2022-01-26T00:00:00"/>
    <d v="2027-01-26T00:00:00"/>
    <n v="100537970"/>
    <n v="6019250.0300000003"/>
    <n v="0"/>
    <n v="0"/>
    <n v="100537970"/>
    <n v="12885171.756630154"/>
    <n v="0"/>
    <n v="15821977.42"/>
    <n v="2027780.1171659229"/>
    <n v="84715992.579999998"/>
    <n v="10857391.639464231"/>
    <n v="0"/>
    <n v="0"/>
    <n v="0"/>
    <s v="Cooperación Técnica No Reembolsable - Cooperación en Especie No Reembolsable - Ayuda Humanitaria"/>
    <s v="Ejecutado por la Fuente Cooperante"/>
    <s v="Seguridad Interna"/>
    <s v="GUATEMALA"/>
    <s v="GUATEMALA"/>
    <x v="1"/>
    <n v="12"/>
    <s v="5. Igualdad de genero"/>
    <x v="2"/>
    <m/>
    <m/>
    <m/>
    <m/>
    <m/>
    <m/>
    <m/>
    <m/>
  </r>
  <r>
    <s v="SIGEACI270"/>
    <s v="SSCI_708"/>
    <s v="Fortalecimiento de la Infraestructura y Adecuación de Oficinas de la Dirección General de Empleo "/>
    <x v="4"/>
    <s v="Ministerio de Trabajo y Previsión Social"/>
    <x v="20"/>
    <s v="ACNUR"/>
    <d v="2022-01-11T00:00:00"/>
    <x v="17"/>
    <n v="7.8026099999999996"/>
    <d v="2021-10-29T00:00:00"/>
    <d v="2022-03-11T00:00:00"/>
    <n v="1664690.18"/>
    <n v="0"/>
    <n v="0"/>
    <n v="0"/>
    <n v="1664690.18"/>
    <n v="213350.42761332425"/>
    <n v="0"/>
    <n v="2296398.44"/>
    <n v="294311.57522931433"/>
    <n v="-631708.26"/>
    <n v="-80961.147615990078"/>
    <n v="0"/>
    <n v="74.84"/>
    <n v="61.74"/>
    <s v="Cooperación en Especie No Reembolsable - Ayuda Humanitaria"/>
    <s v="Ejecutado por la Fuente Cooperante"/>
    <s v="Trabajo y Previsión Social"/>
    <s v="GUATEMALA"/>
    <s v="GUATEMALA"/>
    <x v="1"/>
    <n v="12"/>
    <s v="16. Paz, justicia e instituciones sólidas"/>
    <x v="4"/>
    <m/>
    <m/>
    <m/>
    <m/>
    <m/>
    <m/>
    <m/>
    <m/>
  </r>
  <r>
    <s v="SIGEACI276"/>
    <s v="SSCI_681"/>
    <s v="FORTALECIMIENTO AL SISTEMA DE VISAS EN  FORMA Y DISEÑO UNIFICADO DE VISAS GUATEMALTECAS"/>
    <x v="4"/>
    <s v="Instituto Guatemalteco de Migración"/>
    <x v="27"/>
    <s v="OIM"/>
    <d v="2021-09-16T00:00:00"/>
    <x v="19"/>
    <n v="7.8026099999999996"/>
    <d v="2021-09-16T00:00:00"/>
    <d v="2022-12-30T00:00:00"/>
    <n v="672243.18"/>
    <n v="0"/>
    <n v="0"/>
    <n v="0"/>
    <n v="672243.18"/>
    <n v="86156.19388896793"/>
    <n v="0"/>
    <n v="277867.51"/>
    <n v="35612.123379228236"/>
    <n v="394375.67000000004"/>
    <n v="50544.070509739693"/>
    <n v="0"/>
    <n v="20"/>
    <n v="41.33"/>
    <s v="Cooperación en Especie No Reembolsable - Ayuda Humanitaria"/>
    <s v="Ejecutado por la Fuente Cooperante"/>
    <s v="Seguridad Interna"/>
    <s v="GUATEMALA"/>
    <s v="GUATEMALA"/>
    <x v="1"/>
    <n v="12"/>
    <s v="16. Paz, justicia e instituciones sólidas"/>
    <x v="5"/>
    <m/>
    <m/>
    <m/>
    <m/>
    <m/>
    <m/>
    <m/>
    <m/>
  </r>
  <r>
    <s v="SIGEACI278"/>
    <s v="SSCI_722"/>
    <s v="MEJORA DE LA CAPACIDAD DEL ESTADO DE GUATEMALA EN LA INVESTIGACIÓN CRIMINAL CONTRA LA TRATA DE PERSONAS Y TRÁFICO ILÍCITO DE PERSONAS A NIVEL NACIONAL"/>
    <x v="4"/>
    <s v="Ministerio de Gobernación"/>
    <x v="15"/>
    <s v="INL"/>
    <d v="2022-03-28T00:00:00"/>
    <x v="17"/>
    <n v="7.8026099999999996"/>
    <d v="2022-04-27T00:00:00"/>
    <d v="2025-03-27T00:00:00"/>
    <n v="5026898.5"/>
    <n v="1807254.23"/>
    <n v="0"/>
    <n v="0"/>
    <n v="5026898.5"/>
    <n v="644258.58783150767"/>
    <n v="0"/>
    <n v="309347.59999999998"/>
    <n v="39646.682328092778"/>
    <n v="4717550.9000000004"/>
    <n v="604611.90550341492"/>
    <n v="0"/>
    <n v="0"/>
    <n v="0"/>
    <s v="Cooperación Técnica No Reembolsable - Cooperación en Especie No Reembolsable - Ayuda Humanitaria"/>
    <s v="Ejecutado por la Fuente Cooperante"/>
    <s v="Seguridad Interna"/>
    <s v="GUATEMALA"/>
    <s v="GUATEMALA"/>
    <x v="1"/>
    <n v="12"/>
    <s v="16. Paz, justicia e instituciones sólidas"/>
    <x v="2"/>
    <m/>
    <m/>
    <m/>
    <m/>
    <m/>
    <m/>
    <m/>
    <m/>
  </r>
  <r>
    <s v="SIGEACI285"/>
    <s v="SSCI_782"/>
    <s v="Proyecto de asistencia a la recuperación económica y empoderamiento de las mujeres de América Latina y Caribe en etapa post COVID19 Empleo y emprendimiento de mujeres y asistencia técnica de finanza inclusiva  Guatemala"/>
    <x v="4"/>
    <s v="Ministerio de Economía"/>
    <x v="4"/>
    <s v="Embajada de la Rpública de China (Taiwán) en Guatemala"/>
    <d v="2022-04-06T00:00:00"/>
    <x v="17"/>
    <n v="7.8026099999999996"/>
    <d v="2022-04-07T00:00:00"/>
    <d v="2022-12-31T00:00:00"/>
    <n v="30334078.390000001"/>
    <n v="270463.2"/>
    <n v="0"/>
    <n v="0"/>
    <n v="30334078.390000001"/>
    <n v="3887683.5302546201"/>
    <n v="0"/>
    <n v="8890079.0099999998"/>
    <n v="1139372.4676742782"/>
    <n v="21443999.380000003"/>
    <n v="2748311.0625803419"/>
    <n v="12000"/>
    <n v="15"/>
    <n v="10.65"/>
    <s v="Cooperación Técnica No Reembolsable - Ayuda Humanitaria"/>
    <s v="Ejecutado por la Fuente Cooperante"/>
    <s v="Industria y Comercio"/>
    <s v="GUATEMALA"/>
    <s v="GUATEMALA"/>
    <x v="9"/>
    <n v="7"/>
    <s v="5. Igualdad de genero"/>
    <x v="3"/>
    <m/>
    <m/>
    <m/>
    <m/>
    <m/>
    <m/>
    <m/>
    <m/>
  </r>
  <r>
    <s v="SIGEACI293"/>
    <s v="SSCI_804"/>
    <s v="Convenio de Ejecución &quot;Fortalecimiento a la Independencia Judicial en Guatemala&quot; "/>
    <x v="4"/>
    <s v="Organismo Judicial"/>
    <x v="5"/>
    <m/>
    <d v="2022-07-27T00:00:00"/>
    <x v="17"/>
    <n v="7.8026099999999996"/>
    <d v="2022-07-27T00:00:00"/>
    <d v="2022-09-30T00:00:00"/>
    <n v="800830.32"/>
    <n v="0"/>
    <n v="0"/>
    <n v="0"/>
    <n v="800830.32"/>
    <n v="102636.21019120525"/>
    <n v="0"/>
    <n v="0"/>
    <n v="0"/>
    <n v="800830.32"/>
    <n v="102636.21019120525"/>
    <n v="0"/>
    <n v="0"/>
    <n v="0"/>
    <s v="Cooperación Técnica No Reembolsable - Cooperación en Especie No Reembolsable - Ayuda Humanitaria"/>
    <s v="Ejecutado por la Fuente Cooperante"/>
    <s v="Judicial"/>
    <s v="GUATEMALA"/>
    <s v="GUATEMALA"/>
    <x v="1"/>
    <n v="12"/>
    <m/>
    <x v="2"/>
    <m/>
    <m/>
    <m/>
    <m/>
    <m/>
    <m/>
    <m/>
    <m/>
  </r>
  <r>
    <s v="SIGEACI304"/>
    <m/>
    <s v="Fortalecimiento de las capacidades de jueces y magistrados para una justicia independiente "/>
    <x v="4"/>
    <s v="Organismo Judicial"/>
    <x v="20"/>
    <m/>
    <d v="2022-08-19T00:00:00"/>
    <x v="17"/>
    <n v="7.8026099999999996"/>
    <d v="2022-08-19T00:00:00"/>
    <d v="2025-08-18T00:00:00"/>
    <n v="5182789.59"/>
    <n v="0"/>
    <n v="0"/>
    <n v="0"/>
    <n v="5182789.59"/>
    <n v="664237.93961251434"/>
    <n v="0"/>
    <n v="44623.24"/>
    <n v="5719.0145348799952"/>
    <n v="5138166.3499999996"/>
    <n v="658518.9250776344"/>
    <n v="0"/>
    <n v="0.05"/>
    <n v="0.11"/>
    <s v="Cooperación Técnica No Reembolsable - Cooperación en Especie No Reembolsable - Ayuda Humanitaria"/>
    <s v="Ejecutado por la Fuente Cooperante"/>
    <s v="Judicial"/>
    <s v="GUATEMALA"/>
    <s v="GUATEMALA"/>
    <x v="1"/>
    <n v="12"/>
    <s v="ODS 16: Paz, justicia e instituciones solidas "/>
    <x v="2"/>
    <m/>
    <m/>
    <m/>
    <m/>
    <m/>
    <m/>
    <m/>
    <m/>
  </r>
  <r>
    <s v="SIGEACI306"/>
    <m/>
    <s v="Policía Comunitaria Fase II"/>
    <x v="4"/>
    <s v="Ministerio de Gobernación"/>
    <x v="35"/>
    <m/>
    <d v="2022-07-06T00:00:00"/>
    <x v="17"/>
    <n v="7.8026099999999996"/>
    <d v="2022-07-06T00:00:00"/>
    <d v="2025-12-31T00:00:00"/>
    <n v="33598421.600000001"/>
    <n v="4292444.8"/>
    <n v="0"/>
    <n v="0"/>
    <n v="33598421.600000001"/>
    <n v="4306049.0784493908"/>
    <n v="0"/>
    <n v="0"/>
    <n v="0"/>
    <n v="33598421.600000001"/>
    <n v="4306049.0784493908"/>
    <n v="0"/>
    <n v="0"/>
    <n v="0"/>
    <s v="Cooperación Técnica No Reembolsable - Cooperación en Especie No Reembolsable - Ayuda Humanitaria"/>
    <s v="Ejecutado por la Fuente Cooperante"/>
    <s v="Seguridad Interna"/>
    <s v="GUATEMALA"/>
    <s v="GUATEMALA"/>
    <x v="1"/>
    <n v="12"/>
    <s v="ODS 16: Paz, justicia e instituciones solidas "/>
    <x v="2"/>
    <m/>
    <m/>
    <m/>
    <m/>
    <m/>
    <m/>
    <m/>
    <m/>
  </r>
  <r>
    <s v="SIGEACI327"/>
    <m/>
    <s v="Apoyo a la población afectada por el paso de la Depresión Tropical ETA"/>
    <x v="4"/>
    <s v="Ministerio de Comunicaciones, Infraestructura y Vivienda"/>
    <x v="11"/>
    <m/>
    <d v="2021-12-09T00:00:00"/>
    <x v="19"/>
    <n v="7.8026099999999996"/>
    <d v="2022-03-02T00:00:00"/>
    <d v="2022-12-06T00:00:00"/>
    <n v="3852330"/>
    <n v="0"/>
    <n v="0"/>
    <n v="0"/>
    <n v="3852330"/>
    <n v="493723.25414188334"/>
    <n v="0"/>
    <n v="3852329.99"/>
    <n v="493723.25286026089"/>
    <n v="9.9999997764825821E-3"/>
    <n v="1.2816224480047822E-3"/>
    <n v="0"/>
    <n v="94"/>
    <n v="99.99"/>
    <s v="Cooperación Financiera No Reembolsable"/>
    <s v="Directa"/>
    <s v="Transporte"/>
    <s v="CHIQUIMULA, PETEN, GUATEMALA"/>
    <s v="CHIQUIMULA, PETEN, GUATEMALA"/>
    <x v="1"/>
    <n v="12"/>
    <s v="ODS 8: Trabajo decente y crecimiento económico "/>
    <x v="1"/>
    <m/>
    <m/>
    <m/>
    <m/>
    <m/>
    <m/>
    <m/>
    <m/>
  </r>
  <r>
    <s v="SIGEACI342"/>
    <m/>
    <s v="Asistencia técnica para apoyar al Ministerio de Finanzas Públicas en el proceso de elaboración y diseño de un perfil básico de proyecto que permita la búsqueda de un potencial financiamiento de modalidad &quot;Canje de Deuda Externa&quot;."/>
    <x v="4"/>
    <s v="Ministerio de Finanzas Públicas"/>
    <x v="13"/>
    <m/>
    <d v="2022-11-11T00:00:00"/>
    <x v="17"/>
    <n v="7.8026099999999996"/>
    <d v="2022-12-20T00:00:00"/>
    <d v="2024-02-11T00:00:00"/>
    <n v="113981.03"/>
    <n v="0"/>
    <m/>
    <m/>
    <n v="113981.03"/>
    <n v="14608.064480987772"/>
    <m/>
    <n v="0"/>
    <n v="0"/>
    <n v="113981.03"/>
    <n v="14608.064480987772"/>
    <m/>
    <m/>
    <m/>
    <s v="Cooperación Técnica No Reembolsable "/>
    <s v="Ejecutado por la Fuente Cooperante"/>
    <s v="Administración Fiscal"/>
    <s v="GUATEMALA"/>
    <s v="GUATEMALA"/>
    <x v="1"/>
    <n v="12"/>
    <m/>
    <x v="3"/>
    <m/>
    <m/>
    <m/>
    <m/>
    <m/>
    <m/>
    <m/>
    <m/>
  </r>
  <r>
    <s v="SIGEACI219"/>
    <s v="SSCI_583"/>
    <s v="Mejoramiento en la recepción y atención a unidades familiares migrantes retornadas de México y Estados Unidos vía aérea y terrestre"/>
    <x v="5"/>
    <s v="Secretaría de Obras Sociales de la Esposa del Presidente (SOSEP)"/>
    <x v="33"/>
    <s v="AGCID"/>
    <d v="2020-12-16T00:00:00"/>
    <x v="16"/>
    <n v="7.8026099999999996"/>
    <d v="2020-12-16T00:00:00"/>
    <d v="2022-01-31T00:00:00"/>
    <n v="277852.32"/>
    <n v="0"/>
    <n v="0"/>
    <n v="0"/>
    <n v="277852.32"/>
    <n v="35610.176594754834"/>
    <n v="13405.35"/>
    <n v="277852.31"/>
    <n v="35610.1753131324"/>
    <n v="1.0000000009313226E-2"/>
    <n v="1.281622433452867E-3"/>
    <n v="0"/>
    <n v="100"/>
    <n v="99.99"/>
    <s v="Cooperación en Especie No Reembolsable - Ayuda Humanitaria"/>
    <s v="Ejecutado por el Beneficiario"/>
    <s v="Salud y Asistencia Social"/>
    <s v="GUATEMALA"/>
    <s v="GUATEMALA"/>
    <x v="1"/>
    <n v="12"/>
    <m/>
    <x v="1"/>
    <m/>
    <m/>
    <m/>
    <m/>
    <s v="Garantizar la atención y recepción de las unidades Familiares. Migrantes retornadas vía aérea y terrestre según las  recomendaciones de la Organización Mundial de la Salud y el Ministerio de Salud Pública y Asistencia Social de la República de Guatemala."/>
    <m/>
    <m/>
    <m/>
  </r>
  <r>
    <s v="SIGEACI235"/>
    <s v="SSCI_646"/>
    <s v="FORTALECIMIENTO AL CENTRO DE MONITOREO DE CAMARAS DE LA MUNICIPALIDAD DE CIUDAD VIEJA"/>
    <x v="5"/>
    <s v="Municipalidad de Ciudad Vieja"/>
    <x v="15"/>
    <s v="INL"/>
    <d v="2021-06-29T00:00:00"/>
    <x v="19"/>
    <n v="7.8026099999999996"/>
    <d v="2021-06-29T00:00:00"/>
    <d v="2022-01-28T00:00:00"/>
    <n v="386500"/>
    <n v="0"/>
    <n v="0"/>
    <n v="0"/>
    <n v="386500"/>
    <n v="49534.70697625538"/>
    <n v="371465.82"/>
    <n v="306214.75"/>
    <n v="39245.169244650191"/>
    <n v="80285.25"/>
    <n v="10289.537731605189"/>
    <n v="0"/>
    <n v="79.23"/>
    <n v="79.22"/>
    <s v="Cooperación en Especie No Reembolsable - Ayuda Humanitaria"/>
    <s v="Ejecutado por la Fuente Cooperante"/>
    <s v="Seguridad Interna"/>
    <s v="SACATEPEQUEZ"/>
    <s v="CIUDAD VIEJA"/>
    <x v="1"/>
    <n v="12"/>
    <s v="16. Paz, justicia e instituciones sólidas"/>
    <x v="2"/>
    <m/>
    <m/>
    <m/>
    <m/>
    <s v="Fortalecer el centro de monitoreo de camaras de la Municipalidad de Ciudad Vieja Sacatepequez para que se pueda reducir la ocurrencia de hechos delincuenciales y de transito que actualmente acosan a los vecinos de dicha municipalidad"/>
    <s v="IMPLIMENTAR UN SISTEMA DE IDENTIFICACION DE PLACAS DE_x000a_CIRCULACION, ATRAVEZ D ELAS IMAGENES DE VIDEO DE LAS_x000a_CAMARAS, PARA INDIVIDUALIZAR EFECTIVAMENTE A LOS_x000a_INFRANTORES Y FORTALECER LA PRUEBA QUE SE APORTA A LOS_x000a_ORGANOS JURIDICCIONALES"/>
    <s v="AUMENTAR LAS ESTACIONES DE_x000a_TRABAJO PARA INCORPORAR MAS OPERADORES Y_x000a_SUPERVISORES AL CENTRO DE MONITORIO DE CAMARAS DE LA_x000a_MUNICIPALIDAD DE CIUDAD VIEJA SACATEPEQUEZ"/>
    <s v=" AUMENTAR_x000a_LA CANTIDAD DE PANTALLAS DE MONITOREO PARA MEJORAR LA_x000a_CAPACIDAD DEL CENTRO DE VIGILAR LAS CÁMARAS CON LAS QUE_x000a_CUENTA"/>
  </r>
  <r>
    <s v="SIGEACI179"/>
    <s v="SSCI_506"/>
    <s v="Programa Integral para la Reinserción y Resocialización de Adolescentes en Conflicto con la Ley Penal con Sanciones no Privativas de Libertad en el Departamento de Chimaltenango"/>
    <x v="3"/>
    <s v="Secretaría de Bienestar Social"/>
    <x v="15"/>
    <s v="INL"/>
    <d v="2020-02-14T00:00:00"/>
    <x v="16"/>
    <n v="7.8026099999999996"/>
    <d v="2020-10-21T00:00:00"/>
    <d v="2020-12-31T00:00:00"/>
    <n v="462237.6"/>
    <n v="0"/>
    <n v="0"/>
    <n v="0"/>
    <n v="462237.6"/>
    <n v="59241.407682813828"/>
    <n v="0"/>
    <n v="462237.58"/>
    <n v="59241.405119568968"/>
    <n v="1.9999999960418791E-2"/>
    <n v="2.5632448596297763E-3"/>
    <n v="0"/>
    <n v="100"/>
    <n v="99.99"/>
    <s v="Cooperación en Especie No Reembolsable - Ayuda Humanitaria"/>
    <s v="Directa"/>
    <s v="Otras Actividades de Servicios Sociales"/>
    <s v="CHIMALTENANGO"/>
    <s v="CHIMALTENANGO"/>
    <x v="1"/>
    <n v="12"/>
    <s v="16. Paz, justicia e instituciones sólidas"/>
    <x v="1"/>
    <m/>
    <m/>
    <m/>
    <m/>
    <s v="Facilitar la reinsercion y resocializacion de las y los adolescentes en conflicto con la Ley Penal que residen en el Departamento de Chimaltenango, brindando una atención integral en la areas de psicología, pedagogia y trabajo social"/>
    <s v="-matenimiento y reparacion de las instalaciones actuales -mejorar la atencion a traves del equipamento adecuado -dotar de herramientas al equipo multidisciplinarios -propiciar la participacion de los padres de familia en el proceso de reinsercion y resocializacion -reducir la reincidencia"/>
    <m/>
    <m/>
  </r>
  <r>
    <s v="SIGEACI188"/>
    <s v="SSCI_551"/>
    <s v="Carta de Donación de Cámaras Web Suscrita entre la Superintendencia de Administración Tributaria  SAT  y la Secretaría de Integración Económica Centroamericana SIECA  en el Marco de la Carta Convenio Número ATN OC 17122 RG del Banco Interamericano de Desarrollo BID "/>
    <x v="3"/>
    <s v="Superintendencia de Administración Tributaria (SAT)"/>
    <x v="38"/>
    <s v="Consejo de Ministros de la Integración Económica Centroamericana -COMIECO-"/>
    <d v="2020-08-31T00:00:00"/>
    <x v="16"/>
    <n v="7.8026099999999996"/>
    <d v="2020-08-31T00:00:00"/>
    <d v="2020-11-30T00:00:00"/>
    <n v="194504.7"/>
    <n v="0"/>
    <n v="0"/>
    <n v="0"/>
    <n v="194504.7"/>
    <n v="24928.158654604038"/>
    <n v="2686177.26"/>
    <n v="194504.69"/>
    <n v="24928.157372981608"/>
    <n v="1.0000000009313226E-2"/>
    <n v="1.2816224298148882E-3"/>
    <n v="0"/>
    <n v="100"/>
    <n v="99.99"/>
    <s v="Cooperación en Especie No Reembolsable - Ayuda Humanitaria"/>
    <s v="Ejecutado por la Fuente Cooperante"/>
    <s v="Administración Fiscal"/>
    <s v="JUTIAPA"/>
    <s v="MOYUTA"/>
    <x v="1"/>
    <n v="12"/>
    <s v="16. Paz, justicia e instituciones sólidas"/>
    <x v="4"/>
    <m/>
    <m/>
    <m/>
    <m/>
    <s v="Tener visualización permanente de los medios de trasporte que transitan por la Aduana Pedro de Alvarado, así como, para brindar información en tiempo real a los usuarios de dicho recinto aduanero"/>
    <s v="Con la implementación de las cámaras web en la Aduana Pedro de Alvarado, se espera contar con un registro visual de las actividades que se realizan en el perímetro de la aduana, 24 horas al día los 365 días del año, esta medida permitirá implementar a la SAT nuevas estrategias relacionadas con la seguridad del puerto fronterizo, así como, establecer estadísticamente las tendencias de tráfico de la aduana, lo cual servirá para realizar una adecuada asignación del recurso humano, para atender satisfactoriamente demanda de este recinto aduanero.De igual forma, esta medida busca brindar una herramienta a los importadores y exportadores para poder visualizar por medio del Portal SAT, el estado real de las colas en la Aduana y así evitar que los transportistas incrementen sus costos de forma injustificada. Así mismo, les brindará la posibilidad de confirmar el paso de su mercadería por la Aduana de forma sencilla. Esto sin duda alguna mejorará la competitividad del sector importador y exportador del país"/>
    <m/>
    <m/>
  </r>
  <r>
    <s v="SIGEACI200"/>
    <s v="SSCI_567"/>
    <s v="Creando nuevas avenidas de resiliencia para sostener la paz "/>
    <x v="3"/>
    <s v="Organismo Judicial"/>
    <x v="23"/>
    <s v="Fondo para la Consolidación de la Paz -PBF-"/>
    <d v="2020-12-11T00:00:00"/>
    <x v="16"/>
    <n v="7.8026099999999996"/>
    <d v="2020-12-11T00:00:00"/>
    <d v="2021-12-10T00:00:00"/>
    <n v="796310.17"/>
    <n v="0"/>
    <n v="0"/>
    <n v="0"/>
    <n v="796310.17"/>
    <n v="102056.89762784506"/>
    <n v="31714955.030000001"/>
    <n v="796310.14"/>
    <n v="102056.89378297776"/>
    <n v="3.0000000027939677E-2"/>
    <n v="3.8448673003586009E-3"/>
    <n v="0"/>
    <n v="93.33"/>
    <n v="99.99"/>
    <s v="Cooperación Técnica No Reembolsable - Ayuda Humanitaria"/>
    <s v="Ejecutado por la Fuente Cooperante"/>
    <s v="Judicial"/>
    <s v="ALTA VERAPAZ"/>
    <s v="ALTA VERAPAZ"/>
    <x v="1"/>
    <n v="12"/>
    <s v="16. Paz, justicia e instituciones sólidas"/>
    <x v="2"/>
    <m/>
    <m/>
    <m/>
    <m/>
    <s v="Potenciar el liderazgo del Organismo Judicial en la respuesta a las tácticas emergentes y continuadas de violencia política, económica y social contra las mujeres relacionadas con el conflicto y postconflicto, incluyendo la violencia cibernética y la habilitada por internet"/>
    <s v="1. Desarrollar estrategias que responden a las tácticas emergentes y continuadas de violencia contra las mujeres relacionadas con el conflicto y postconflicto incluyendo la violencia cibernética y la habilitada por internet."/>
    <s v="2. Coordinar con la Policía Nacional Civil y el Ministerio Público para el desarrollo de plataformas tecnológicas, herramientas y programas que fortalezcan la investigación, persecución penal, sanción y reparación transformadora de la violencia contra las mujeres relacionada con el conflicto y el postconflicto, las desapariciones, la violencia cibernética y la habilitada por internet."/>
    <s v=".3. Planificar estratégicamente mecanismos de asociación entre el Organismo Judicial, las otras instituciones estatales de la Mesa Interinstitucional sobre Mujeres, Paz y Seguridad, MIMPAZ, y las mujeres participantes de esta iniciativa para una respuesta informada a las tácticas emergentes y continuas de violencia contra las mujeres relacionada con el conflicto y el postconflicto incluyendo la violencia cibernética y la habilitada por internet."/>
  </r>
  <r>
    <s v="SIGEACI251"/>
    <s v="SSCI_670"/>
    <s v="Fortalecer la capacidad de la autoridad de la Administración Tributaria para identificar  prevenir y disuadir el incumplimiento tributario mediante la mejora de los instrumentos de controles de cumplimiento tributario "/>
    <x v="3"/>
    <s v="Superintendencia de Administración Tributaria (SAT)"/>
    <x v="8"/>
    <s v="Banco Internacional de Reconstrucción y Fomento"/>
    <d v="2021-10-12T00:00:00"/>
    <x v="19"/>
    <n v="7.8026099999999996"/>
    <d v="2021-07-30T00:00:00"/>
    <d v="2022-04-29T00:00:00"/>
    <n v="773147"/>
    <n v="0"/>
    <n v="0"/>
    <n v="0"/>
    <n v="773147"/>
    <n v="99088.253802253355"/>
    <n v="0"/>
    <n v="773146.98"/>
    <n v="99088.251239008488"/>
    <n v="2.0000000018626451E-2"/>
    <n v="2.5632448669057339E-3"/>
    <n v="0"/>
    <n v="100"/>
    <n v="99.99"/>
    <s v="Cooperación Técnica No Reembolsable - Ayuda Humanitaria"/>
    <s v="Ejecutado por la Fuente Cooperante"/>
    <s v="Administración Fiscal"/>
    <s v="GUATEMALA"/>
    <s v="GUATEMALA"/>
    <x v="1"/>
    <n v="12"/>
    <m/>
    <x v="3"/>
    <m/>
    <m/>
    <m/>
    <m/>
    <s v="Aumentar la recaudación de manera sostenida: Fortalecer la capacidad de la Superintendencia de Administración Tributaria para identificar, prevenir y disuadir el incumplimiento tributario"/>
    <s v="Fortalecer los instrumentos y controles de cumplimiento tributario"/>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1F030FA-22D9-48DB-9A8C-72EEA797EE3C}" name="TablaDinámica12"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POLITICA GENERAL DE GOBIERNO 2020 - 2024">
  <location ref="A6:AE14" firstHeaderRow="1" firstDataRow="3" firstDataCol="1" rowPageCount="1" colPageCount="1"/>
  <pivotFields count="44">
    <pivotField showAll="0"/>
    <pivotField showAll="0"/>
    <pivotField showAll="0"/>
    <pivotField axis="axisPage" multipleItemSelectionAllowed="1" showAll="0">
      <items count="9">
        <item x="2"/>
        <item x="6"/>
        <item x="1"/>
        <item x="7"/>
        <item x="4"/>
        <item x="5"/>
        <item x="3"/>
        <item x="0"/>
        <item t="default"/>
      </items>
    </pivotField>
    <pivotField showAll="0"/>
    <pivotField showAll="0"/>
    <pivotField showAll="0"/>
    <pivotField showAll="0"/>
    <pivotField axis="axisCol" multipleItemSelectionAllowed="1" showAll="0">
      <items count="21">
        <item h="1" x="10"/>
        <item h="1" x="12"/>
        <item h="1" x="3"/>
        <item h="1" x="8"/>
        <item h="1" x="9"/>
        <item h="1" x="4"/>
        <item h="1" x="5"/>
        <item h="1" x="6"/>
        <item h="1" x="1"/>
        <item h="1" x="7"/>
        <item h="1" x="2"/>
        <item h="1" x="0"/>
        <item h="1" x="11"/>
        <item h="1" x="14"/>
        <item h="1" x="13"/>
        <item h="1" x="15"/>
        <item x="16"/>
        <item x="19"/>
        <item x="17"/>
        <item x="18"/>
        <item t="default"/>
      </items>
    </pivotField>
    <pivotField showAll="0"/>
    <pivotField showAll="0"/>
    <pivotField showAll="0"/>
    <pivotField showAll="0"/>
    <pivotField showAll="0"/>
    <pivotField showAll="0"/>
    <pivotField showAll="0"/>
    <pivotField dataField="1" showAll="0"/>
    <pivotField dataField="1" showAll="0"/>
    <pivotField showAll="0"/>
    <pivotField dataField="1" showAll="0"/>
    <pivotField dataField="1" showAll="0"/>
    <pivotField dataField="1" numFmtId="4" showAll="0"/>
    <pivotField dataField="1" showAll="0"/>
    <pivotField showAll="0"/>
    <pivotField showAll="0"/>
    <pivotField showAll="0"/>
    <pivotField showAll="0"/>
    <pivotField showAll="0"/>
    <pivotField showAll="0"/>
    <pivotField showAll="0"/>
    <pivotField showAll="0"/>
    <pivotField showAll="0">
      <items count="15">
        <item x="8"/>
        <item x="10"/>
        <item x="3"/>
        <item x="11"/>
        <item x="4"/>
        <item x="9"/>
        <item m="1" x="13"/>
        <item x="7"/>
        <item x="6"/>
        <item x="1"/>
        <item x="2"/>
        <item x="12"/>
        <item x="5"/>
        <item x="0"/>
        <item t="default"/>
      </items>
    </pivotField>
    <pivotField showAll="0"/>
    <pivotField showAll="0"/>
    <pivotField axis="axisRow" showAll="0">
      <items count="7">
        <item x="1"/>
        <item x="3"/>
        <item x="4"/>
        <item x="2"/>
        <item x="5"/>
        <item x="0"/>
        <item t="default"/>
      </items>
    </pivotField>
    <pivotField showAll="0"/>
    <pivotField showAll="0"/>
    <pivotField showAll="0"/>
    <pivotField showAll="0"/>
    <pivotField showAll="0"/>
    <pivotField showAll="0"/>
    <pivotField showAll="0"/>
    <pivotField showAll="0"/>
    <pivotField showAll="0">
      <items count="13">
        <item x="6"/>
        <item x="8"/>
        <item x="10"/>
        <item x="3"/>
        <item x="7"/>
        <item x="9"/>
        <item x="5"/>
        <item x="4"/>
        <item x="1"/>
        <item x="2"/>
        <item x="11"/>
        <item x="0"/>
        <item t="default"/>
      </items>
    </pivotField>
  </pivotFields>
  <rowFields count="1">
    <field x="34"/>
  </rowFields>
  <rowItems count="6">
    <i>
      <x/>
    </i>
    <i>
      <x v="1"/>
    </i>
    <i>
      <x v="2"/>
    </i>
    <i>
      <x v="3"/>
    </i>
    <i>
      <x v="4"/>
    </i>
    <i t="grand">
      <x/>
    </i>
  </rowItems>
  <colFields count="2">
    <field x="-2"/>
    <field x="8"/>
  </colFields>
  <colItems count="30">
    <i>
      <x/>
      <x v="16"/>
    </i>
    <i r="1">
      <x v="17"/>
    </i>
    <i r="1">
      <x v="18"/>
    </i>
    <i r="1">
      <x v="19"/>
    </i>
    <i i="1">
      <x v="1"/>
      <x v="16"/>
    </i>
    <i r="1" i="1">
      <x v="17"/>
    </i>
    <i r="1" i="1">
      <x v="18"/>
    </i>
    <i r="1" i="1">
      <x v="19"/>
    </i>
    <i i="2">
      <x v="2"/>
      <x v="16"/>
    </i>
    <i r="1" i="2">
      <x v="17"/>
    </i>
    <i r="1" i="2">
      <x v="18"/>
    </i>
    <i r="1" i="2">
      <x v="19"/>
    </i>
    <i i="3">
      <x v="3"/>
      <x v="16"/>
    </i>
    <i r="1" i="3">
      <x v="17"/>
    </i>
    <i r="1" i="3">
      <x v="18"/>
    </i>
    <i r="1" i="3">
      <x v="19"/>
    </i>
    <i i="4">
      <x v="4"/>
      <x v="16"/>
    </i>
    <i r="1" i="4">
      <x v="17"/>
    </i>
    <i r="1" i="4">
      <x v="18"/>
    </i>
    <i r="1" i="4">
      <x v="19"/>
    </i>
    <i i="5">
      <x v="5"/>
      <x v="16"/>
    </i>
    <i r="1" i="5">
      <x v="17"/>
    </i>
    <i r="1" i="5">
      <x v="18"/>
    </i>
    <i r="1" i="5">
      <x v="19"/>
    </i>
    <i t="grand">
      <x/>
    </i>
    <i t="grand" i="1">
      <x/>
    </i>
    <i t="grand" i="2">
      <x/>
    </i>
    <i t="grand" i="3">
      <x/>
    </i>
    <i t="grand" i="4">
      <x/>
    </i>
    <i t="grand" i="5">
      <x/>
    </i>
  </colItems>
  <pageFields count="1">
    <pageField fld="3" hier="-1"/>
  </pageFields>
  <dataFields count="6">
    <dataField name="MONTO SUSCRITO FUENTE COOOPERANTE Q" fld="16" baseField="0" baseItem="0"/>
    <dataField name="MONTO SUSCRITO EN USD" fld="17" baseField="43" baseItem="0" numFmtId="169"/>
    <dataField name="EJECUTADO EN Q" fld="19" baseField="43" baseItem="0" numFmtId="168"/>
    <dataField name="EJECUTADO EN USD" fld="20" baseField="0" baseItem="0"/>
    <dataField name=" POR EJECUTAR EN Q." fld="21" baseField="43" baseItem="0"/>
    <dataField name="POR EJECUTAR EN USD" fld="22" baseField="43" baseItem="0"/>
  </dataFields>
  <formats count="168">
    <format dxfId="459">
      <pivotArea outline="0" collapsedLevelsAreSubtotals="1" fieldPosition="0">
        <references count="1">
          <reference field="4294967294" count="1" selected="0">
            <x v="1"/>
          </reference>
        </references>
      </pivotArea>
    </format>
    <format dxfId="458">
      <pivotArea outline="0" collapsedLevelsAreSubtotals="1" fieldPosition="0">
        <references count="1">
          <reference field="4294967294" count="1" selected="0">
            <x v="2"/>
          </reference>
        </references>
      </pivotArea>
    </format>
    <format dxfId="457">
      <pivotArea dataOnly="0" labelOnly="1" outline="0" fieldPosition="0">
        <references count="1">
          <reference field="4294967294" count="1">
            <x v="2"/>
          </reference>
        </references>
      </pivotArea>
    </format>
    <format dxfId="456">
      <pivotArea dataOnly="0" outline="0" fieldPosition="0">
        <references count="1">
          <reference field="4294967294" count="1">
            <x v="4"/>
          </reference>
        </references>
      </pivotArea>
    </format>
    <format dxfId="455">
      <pivotArea dataOnly="0" outline="0" fieldPosition="0">
        <references count="1">
          <reference field="4294967294" count="2">
            <x v="3"/>
            <x v="5"/>
          </reference>
        </references>
      </pivotArea>
    </format>
    <format dxfId="454">
      <pivotArea field="34" type="button" dataOnly="0" labelOnly="1" outline="0" axis="axisRow" fieldPosition="0"/>
    </format>
    <format dxfId="453">
      <pivotArea dataOnly="0" labelOnly="1" outline="0" fieldPosition="0">
        <references count="1">
          <reference field="4294967294" count="5">
            <x v="1"/>
            <x v="2"/>
            <x v="3"/>
            <x v="4"/>
            <x v="5"/>
          </reference>
        </references>
      </pivotArea>
    </format>
    <format dxfId="452">
      <pivotArea outline="0" collapsedLevelsAreSubtotals="1" fieldPosition="0"/>
    </format>
    <format dxfId="451">
      <pivotArea dataOnly="0" labelOnly="1" outline="0" fieldPosition="0">
        <references count="1">
          <reference field="4294967294" count="5">
            <x v="1"/>
            <x v="2"/>
            <x v="3"/>
            <x v="4"/>
            <x v="5"/>
          </reference>
        </references>
      </pivotArea>
    </format>
    <format dxfId="450">
      <pivotArea field="8" dataOnly="0" labelOnly="1" grandCol="1" outline="0" axis="axisCol" fieldPosition="1">
        <references count="1">
          <reference field="4294967294" count="1" selected="0">
            <x v="1"/>
          </reference>
        </references>
      </pivotArea>
    </format>
    <format dxfId="449">
      <pivotArea field="8" dataOnly="0" labelOnly="1" grandCol="1" outline="0" axis="axisCol" fieldPosition="1">
        <references count="1">
          <reference field="4294967294" count="1" selected="0">
            <x v="2"/>
          </reference>
        </references>
      </pivotArea>
    </format>
    <format dxfId="448">
      <pivotArea field="8" dataOnly="0" labelOnly="1" grandCol="1" outline="0" axis="axisCol" fieldPosition="1">
        <references count="1">
          <reference field="4294967294" count="1" selected="0">
            <x v="3"/>
          </reference>
        </references>
      </pivotArea>
    </format>
    <format dxfId="447">
      <pivotArea field="8" dataOnly="0" labelOnly="1" grandCol="1" outline="0" axis="axisCol" fieldPosition="1">
        <references count="1">
          <reference field="4294967294" count="1" selected="0">
            <x v="4"/>
          </reference>
        </references>
      </pivotArea>
    </format>
    <format dxfId="446">
      <pivotArea field="8" dataOnly="0" labelOnly="1" grandCol="1" outline="0" axis="axisCol" fieldPosition="1">
        <references count="1">
          <reference field="4294967294" count="1" selected="0">
            <x v="5"/>
          </reference>
        </references>
      </pivotArea>
    </format>
    <format dxfId="445">
      <pivotArea dataOnly="0" labelOnly="1" fieldPosition="0">
        <references count="2">
          <reference field="4294967294" count="1" selected="0">
            <x v="1"/>
          </reference>
          <reference field="8" count="0"/>
        </references>
      </pivotArea>
    </format>
    <format dxfId="444">
      <pivotArea dataOnly="0" labelOnly="1" fieldPosition="0">
        <references count="2">
          <reference field="4294967294" count="1" selected="0">
            <x v="2"/>
          </reference>
          <reference field="8" count="0"/>
        </references>
      </pivotArea>
    </format>
    <format dxfId="443">
      <pivotArea dataOnly="0" labelOnly="1" fieldPosition="0">
        <references count="2">
          <reference field="4294967294" count="1" selected="0">
            <x v="3"/>
          </reference>
          <reference field="8" count="0"/>
        </references>
      </pivotArea>
    </format>
    <format dxfId="442">
      <pivotArea dataOnly="0" labelOnly="1" fieldPosition="0">
        <references count="2">
          <reference field="4294967294" count="1" selected="0">
            <x v="4"/>
          </reference>
          <reference field="8" count="0"/>
        </references>
      </pivotArea>
    </format>
    <format dxfId="441">
      <pivotArea dataOnly="0" labelOnly="1" fieldPosition="0">
        <references count="2">
          <reference field="4294967294" count="1" selected="0">
            <x v="5"/>
          </reference>
          <reference field="8" count="0"/>
        </references>
      </pivotArea>
    </format>
    <format dxfId="440">
      <pivotArea dataOnly="0" labelOnly="1" outline="0" fieldPosition="0">
        <references count="1">
          <reference field="4294967294" count="1">
            <x v="1"/>
          </reference>
        </references>
      </pivotArea>
    </format>
    <format dxfId="439">
      <pivotArea dataOnly="0" labelOnly="1" fieldPosition="0">
        <references count="2">
          <reference field="4294967294" count="1" selected="0">
            <x v="1"/>
          </reference>
          <reference field="8" count="0"/>
        </references>
      </pivotArea>
    </format>
    <format dxfId="438">
      <pivotArea dataOnly="0" labelOnly="1" outline="0" fieldPosition="0">
        <references count="1">
          <reference field="4294967294" count="1">
            <x v="1"/>
          </reference>
        </references>
      </pivotArea>
    </format>
    <format dxfId="437">
      <pivotArea dataOnly="0" labelOnly="1" fieldPosition="0">
        <references count="2">
          <reference field="4294967294" count="1" selected="0">
            <x v="1"/>
          </reference>
          <reference field="8" count="0"/>
        </references>
      </pivotArea>
    </format>
    <format dxfId="436">
      <pivotArea dataOnly="0" labelOnly="1" outline="0" fieldPosition="0">
        <references count="1">
          <reference field="4294967294" count="1">
            <x v="1"/>
          </reference>
        </references>
      </pivotArea>
    </format>
    <format dxfId="435">
      <pivotArea dataOnly="0" labelOnly="1" fieldPosition="0">
        <references count="2">
          <reference field="4294967294" count="1" selected="0">
            <x v="1"/>
          </reference>
          <reference field="8" count="0"/>
        </references>
      </pivotArea>
    </format>
    <format dxfId="434">
      <pivotArea dataOnly="0" labelOnly="1" outline="0" fieldPosition="0">
        <references count="1">
          <reference field="4294967294" count="1">
            <x v="2"/>
          </reference>
        </references>
      </pivotArea>
    </format>
    <format dxfId="433">
      <pivotArea dataOnly="0" labelOnly="1" fieldPosition="0">
        <references count="2">
          <reference field="4294967294" count="1" selected="0">
            <x v="2"/>
          </reference>
          <reference field="8" count="0"/>
        </references>
      </pivotArea>
    </format>
    <format dxfId="432">
      <pivotArea dataOnly="0" labelOnly="1" outline="0" fieldPosition="0">
        <references count="1">
          <reference field="4294967294" count="2">
            <x v="2"/>
            <x v="3"/>
          </reference>
        </references>
      </pivotArea>
    </format>
    <format dxfId="431">
      <pivotArea dataOnly="0" labelOnly="1" fieldPosition="0">
        <references count="2">
          <reference field="4294967294" count="1" selected="0">
            <x v="2"/>
          </reference>
          <reference field="8" count="0"/>
        </references>
      </pivotArea>
    </format>
    <format dxfId="430">
      <pivotArea dataOnly="0" labelOnly="1" fieldPosition="0">
        <references count="2">
          <reference field="4294967294" count="1" selected="0">
            <x v="3"/>
          </reference>
          <reference field="8" count="0"/>
        </references>
      </pivotArea>
    </format>
    <format dxfId="429">
      <pivotArea dataOnly="0" labelOnly="1" outline="0" fieldPosition="0">
        <references count="1">
          <reference field="4294967294" count="2">
            <x v="2"/>
            <x v="3"/>
          </reference>
        </references>
      </pivotArea>
    </format>
    <format dxfId="428">
      <pivotArea dataOnly="0" labelOnly="1" fieldPosition="0">
        <references count="2">
          <reference field="4294967294" count="1" selected="0">
            <x v="2"/>
          </reference>
          <reference field="8" count="0"/>
        </references>
      </pivotArea>
    </format>
    <format dxfId="427">
      <pivotArea dataOnly="0" labelOnly="1" fieldPosition="0">
        <references count="2">
          <reference field="4294967294" count="1" selected="0">
            <x v="3"/>
          </reference>
          <reference field="8" count="0"/>
        </references>
      </pivotArea>
    </format>
    <format dxfId="426">
      <pivotArea dataOnly="0" labelOnly="1" outline="0" fieldPosition="0">
        <references count="1">
          <reference field="4294967294" count="2">
            <x v="2"/>
            <x v="3"/>
          </reference>
        </references>
      </pivotArea>
    </format>
    <format dxfId="425">
      <pivotArea dataOnly="0" labelOnly="1" fieldPosition="0">
        <references count="2">
          <reference field="4294967294" count="1" selected="0">
            <x v="2"/>
          </reference>
          <reference field="8" count="0"/>
        </references>
      </pivotArea>
    </format>
    <format dxfId="424">
      <pivotArea dataOnly="0" labelOnly="1" fieldPosition="0">
        <references count="2">
          <reference field="4294967294" count="1" selected="0">
            <x v="3"/>
          </reference>
          <reference field="8" count="0"/>
        </references>
      </pivotArea>
    </format>
    <format dxfId="423">
      <pivotArea dataOnly="0" labelOnly="1" outline="0" fieldPosition="0">
        <references count="1">
          <reference field="4294967294" count="2">
            <x v="4"/>
            <x v="5"/>
          </reference>
        </references>
      </pivotArea>
    </format>
    <format dxfId="422">
      <pivotArea dataOnly="0" labelOnly="1" fieldPosition="0">
        <references count="2">
          <reference field="4294967294" count="1" selected="0">
            <x v="4"/>
          </reference>
          <reference field="8" count="0"/>
        </references>
      </pivotArea>
    </format>
    <format dxfId="421">
      <pivotArea dataOnly="0" labelOnly="1" fieldPosition="0">
        <references count="2">
          <reference field="4294967294" count="1" selected="0">
            <x v="5"/>
          </reference>
          <reference field="8" count="0"/>
        </references>
      </pivotArea>
    </format>
    <format dxfId="420">
      <pivotArea dataOnly="0" labelOnly="1" outline="0" fieldPosition="0">
        <references count="1">
          <reference field="4294967294" count="2">
            <x v="4"/>
            <x v="5"/>
          </reference>
        </references>
      </pivotArea>
    </format>
    <format dxfId="419">
      <pivotArea dataOnly="0" labelOnly="1" fieldPosition="0">
        <references count="2">
          <reference field="4294967294" count="1" selected="0">
            <x v="4"/>
          </reference>
          <reference field="8" count="0"/>
        </references>
      </pivotArea>
    </format>
    <format dxfId="418">
      <pivotArea dataOnly="0" labelOnly="1" fieldPosition="0">
        <references count="2">
          <reference field="4294967294" count="1" selected="0">
            <x v="5"/>
          </reference>
          <reference field="8" count="0"/>
        </references>
      </pivotArea>
    </format>
    <format dxfId="417">
      <pivotArea dataOnly="0" labelOnly="1" outline="0" fieldPosition="0">
        <references count="1">
          <reference field="4294967294" count="2">
            <x v="4"/>
            <x v="5"/>
          </reference>
        </references>
      </pivotArea>
    </format>
    <format dxfId="416">
      <pivotArea dataOnly="0" labelOnly="1" fieldPosition="0">
        <references count="2">
          <reference field="4294967294" count="1" selected="0">
            <x v="4"/>
          </reference>
          <reference field="8" count="0"/>
        </references>
      </pivotArea>
    </format>
    <format dxfId="415">
      <pivotArea dataOnly="0" labelOnly="1" fieldPosition="0">
        <references count="2">
          <reference field="4294967294" count="1" selected="0">
            <x v="5"/>
          </reference>
          <reference field="8" count="0"/>
        </references>
      </pivotArea>
    </format>
    <format dxfId="414">
      <pivotArea dataOnly="0" labelOnly="1" outline="0" fieldPosition="0">
        <references count="1">
          <reference field="4294967294" count="1">
            <x v="1"/>
          </reference>
        </references>
      </pivotArea>
    </format>
    <format dxfId="413">
      <pivotArea dataOnly="0" labelOnly="1" fieldPosition="0">
        <references count="2">
          <reference field="4294967294" count="1" selected="0">
            <x v="1"/>
          </reference>
          <reference field="8" count="0"/>
        </references>
      </pivotArea>
    </format>
    <format dxfId="412">
      <pivotArea dataOnly="0" labelOnly="1" outline="0" fieldPosition="0">
        <references count="1">
          <reference field="4294967294" count="1">
            <x v="1"/>
          </reference>
        </references>
      </pivotArea>
    </format>
    <format dxfId="411">
      <pivotArea dataOnly="0" labelOnly="1" fieldPosition="0">
        <references count="2">
          <reference field="4294967294" count="1" selected="0">
            <x v="1"/>
          </reference>
          <reference field="8" count="0"/>
        </references>
      </pivotArea>
    </format>
    <format dxfId="410">
      <pivotArea field="8" dataOnly="0" labelOnly="1" grandCol="1" outline="0" axis="axisCol" fieldPosition="1">
        <references count="1">
          <reference field="4294967294" count="1" selected="0">
            <x v="1"/>
          </reference>
        </references>
      </pivotArea>
    </format>
    <format dxfId="409">
      <pivotArea field="8" dataOnly="0" labelOnly="1" grandCol="1" outline="0" axis="axisCol" fieldPosition="1">
        <references count="1">
          <reference field="4294967294" count="1" selected="0">
            <x v="2"/>
          </reference>
        </references>
      </pivotArea>
    </format>
    <format dxfId="408">
      <pivotArea field="8" dataOnly="0" labelOnly="1" grandCol="1" outline="0" axis="axisCol" fieldPosition="1">
        <references count="1">
          <reference field="4294967294" count="1" selected="0">
            <x v="3"/>
          </reference>
        </references>
      </pivotArea>
    </format>
    <format dxfId="407">
      <pivotArea field="8" dataOnly="0" labelOnly="1" grandCol="1" outline="0" axis="axisCol" fieldPosition="1">
        <references count="1">
          <reference field="4294967294" count="1" selected="0">
            <x v="4"/>
          </reference>
        </references>
      </pivotArea>
    </format>
    <format dxfId="406">
      <pivotArea field="8" dataOnly="0" labelOnly="1" grandCol="1" outline="0" axis="axisCol" fieldPosition="1">
        <references count="1">
          <reference field="4294967294" count="1" selected="0">
            <x v="5"/>
          </reference>
        </references>
      </pivotArea>
    </format>
    <format dxfId="405">
      <pivotArea field="8" dataOnly="0" labelOnly="1" grandCol="1" outline="0" axis="axisCol" fieldPosition="1">
        <references count="1">
          <reference field="4294967294" count="1" selected="0">
            <x v="1"/>
          </reference>
        </references>
      </pivotArea>
    </format>
    <format dxfId="404">
      <pivotArea field="8" dataOnly="0" labelOnly="1" grandCol="1" outline="0" axis="axisCol" fieldPosition="1">
        <references count="1">
          <reference field="4294967294" count="1" selected="0">
            <x v="2"/>
          </reference>
        </references>
      </pivotArea>
    </format>
    <format dxfId="403">
      <pivotArea field="8" dataOnly="0" labelOnly="1" grandCol="1" outline="0" axis="axisCol" fieldPosition="1">
        <references count="1">
          <reference field="4294967294" count="1" selected="0">
            <x v="3"/>
          </reference>
        </references>
      </pivotArea>
    </format>
    <format dxfId="402">
      <pivotArea field="8" dataOnly="0" labelOnly="1" grandCol="1" outline="0" axis="axisCol" fieldPosition="1">
        <references count="1">
          <reference field="4294967294" count="1" selected="0">
            <x v="4"/>
          </reference>
        </references>
      </pivotArea>
    </format>
    <format dxfId="401">
      <pivotArea field="8" dataOnly="0" labelOnly="1" grandCol="1" outline="0" axis="axisCol" fieldPosition="1">
        <references count="1">
          <reference field="4294967294" count="1" selected="0">
            <x v="5"/>
          </reference>
        </references>
      </pivotArea>
    </format>
    <format dxfId="400">
      <pivotArea field="8" dataOnly="0" labelOnly="1" grandCol="1" outline="0" axis="axisCol" fieldPosition="1">
        <references count="1">
          <reference field="4294967294" count="1" selected="0">
            <x v="1"/>
          </reference>
        </references>
      </pivotArea>
    </format>
    <format dxfId="399">
      <pivotArea field="8" dataOnly="0" labelOnly="1" grandCol="1" outline="0" axis="axisCol" fieldPosition="1">
        <references count="1">
          <reference field="4294967294" count="1" selected="0">
            <x v="2"/>
          </reference>
        </references>
      </pivotArea>
    </format>
    <format dxfId="398">
      <pivotArea field="8" dataOnly="0" labelOnly="1" grandCol="1" outline="0" axis="axisCol" fieldPosition="1">
        <references count="1">
          <reference field="4294967294" count="1" selected="0">
            <x v="3"/>
          </reference>
        </references>
      </pivotArea>
    </format>
    <format dxfId="397">
      <pivotArea field="8" dataOnly="0" labelOnly="1" grandCol="1" outline="0" axis="axisCol" fieldPosition="1">
        <references count="1">
          <reference field="4294967294" count="1" selected="0">
            <x v="4"/>
          </reference>
        </references>
      </pivotArea>
    </format>
    <format dxfId="396">
      <pivotArea field="8" dataOnly="0" labelOnly="1" grandCol="1" outline="0" axis="axisCol" fieldPosition="1">
        <references count="1">
          <reference field="4294967294" count="1" selected="0">
            <x v="5"/>
          </reference>
        </references>
      </pivotArea>
    </format>
    <format dxfId="395">
      <pivotArea field="8" dataOnly="0" labelOnly="1" grandCol="1" outline="0" axis="axisCol" fieldPosition="1">
        <references count="1">
          <reference field="4294967294" count="1" selected="0">
            <x v="1"/>
          </reference>
        </references>
      </pivotArea>
    </format>
    <format dxfId="394">
      <pivotArea field="8" dataOnly="0" labelOnly="1" grandCol="1" outline="0" axis="axisCol" fieldPosition="1">
        <references count="1">
          <reference field="4294967294" count="1" selected="0">
            <x v="2"/>
          </reference>
        </references>
      </pivotArea>
    </format>
    <format dxfId="393">
      <pivotArea field="8" dataOnly="0" labelOnly="1" grandCol="1" outline="0" axis="axisCol" fieldPosition="1">
        <references count="1">
          <reference field="4294967294" count="1" selected="0">
            <x v="3"/>
          </reference>
        </references>
      </pivotArea>
    </format>
    <format dxfId="392">
      <pivotArea field="8" dataOnly="0" labelOnly="1" grandCol="1" outline="0" axis="axisCol" fieldPosition="1">
        <references count="1">
          <reference field="4294967294" count="1" selected="0">
            <x v="4"/>
          </reference>
        </references>
      </pivotArea>
    </format>
    <format dxfId="391">
      <pivotArea field="8" dataOnly="0" labelOnly="1" grandCol="1" outline="0" axis="axisCol" fieldPosition="1">
        <references count="1">
          <reference field="4294967294" count="1" selected="0">
            <x v="5"/>
          </reference>
        </references>
      </pivotArea>
    </format>
    <format dxfId="390">
      <pivotArea grandRow="1" outline="0" collapsedLevelsAreSubtotals="1" fieldPosition="0"/>
    </format>
    <format dxfId="389">
      <pivotArea dataOnly="0" labelOnly="1" grandRow="1" outline="0" fieldPosition="0"/>
    </format>
    <format dxfId="388">
      <pivotArea outline="0" collapsedLevelsAreSubtotals="1" fieldPosition="0">
        <references count="2">
          <reference field="4294967294" count="5" selected="0">
            <x v="1"/>
            <x v="2"/>
            <x v="3"/>
            <x v="4"/>
            <x v="5"/>
          </reference>
          <reference field="8" count="0" selected="0"/>
        </references>
      </pivotArea>
    </format>
    <format dxfId="387">
      <pivotArea field="8" grandCol="1" outline="0" collapsedLevelsAreSubtotals="1" axis="axisCol" fieldPosition="1">
        <references count="1">
          <reference field="4294967294" count="5" selected="0">
            <x v="1"/>
            <x v="2"/>
            <x v="3"/>
            <x v="4"/>
            <x v="5"/>
          </reference>
        </references>
      </pivotArea>
    </format>
    <format dxfId="386">
      <pivotArea dataOnly="0" labelOnly="1" outline="0" fieldPosition="0">
        <references count="1">
          <reference field="4294967294" count="5">
            <x v="1"/>
            <x v="2"/>
            <x v="3"/>
            <x v="4"/>
            <x v="5"/>
          </reference>
        </references>
      </pivotArea>
    </format>
    <format dxfId="385">
      <pivotArea dataOnly="0" labelOnly="1" fieldPosition="0">
        <references count="2">
          <reference field="4294967294" count="1" selected="0">
            <x v="2"/>
          </reference>
          <reference field="8" count="0"/>
        </references>
      </pivotArea>
    </format>
    <format dxfId="384">
      <pivotArea dataOnly="0" labelOnly="1" fieldPosition="0">
        <references count="2">
          <reference field="4294967294" count="1" selected="0">
            <x v="3"/>
          </reference>
          <reference field="8" count="0"/>
        </references>
      </pivotArea>
    </format>
    <format dxfId="383">
      <pivotArea dataOnly="0" labelOnly="1" fieldPosition="0">
        <references count="2">
          <reference field="4294967294" count="1" selected="0">
            <x v="4"/>
          </reference>
          <reference field="8" count="0"/>
        </references>
      </pivotArea>
    </format>
    <format dxfId="382">
      <pivotArea dataOnly="0" labelOnly="1" fieldPosition="0">
        <references count="2">
          <reference field="4294967294" count="1" selected="0">
            <x v="5"/>
          </reference>
          <reference field="8" count="0"/>
        </references>
      </pivotArea>
    </format>
    <format dxfId="381">
      <pivotArea outline="0" collapsedLevelsAreSubtotals="1" fieldPosition="0">
        <references count="2">
          <reference field="4294967294" count="1" selected="0">
            <x v="1"/>
          </reference>
          <reference field="8" count="0" selected="0"/>
        </references>
      </pivotArea>
    </format>
    <format dxfId="380">
      <pivotArea dataOnly="0" labelOnly="1" outline="0" fieldPosition="0">
        <references count="1">
          <reference field="4294967294" count="1">
            <x v="1"/>
          </reference>
        </references>
      </pivotArea>
    </format>
    <format dxfId="379">
      <pivotArea dataOnly="0" labelOnly="1" fieldPosition="0">
        <references count="2">
          <reference field="4294967294" count="1" selected="0">
            <x v="1"/>
          </reference>
          <reference field="8" count="0"/>
        </references>
      </pivotArea>
    </format>
    <format dxfId="378">
      <pivotArea outline="0" collapsedLevelsAreSubtotals="1" fieldPosition="0">
        <references count="2">
          <reference field="4294967294" count="1" selected="0">
            <x v="2"/>
          </reference>
          <reference field="8" count="0" selected="0"/>
        </references>
      </pivotArea>
    </format>
    <format dxfId="377">
      <pivotArea dataOnly="0" labelOnly="1" outline="0" fieldPosition="0">
        <references count="1">
          <reference field="4294967294" count="1">
            <x v="2"/>
          </reference>
        </references>
      </pivotArea>
    </format>
    <format dxfId="376">
      <pivotArea dataOnly="0" labelOnly="1" fieldPosition="0">
        <references count="2">
          <reference field="4294967294" count="1" selected="0">
            <x v="2"/>
          </reference>
          <reference field="8" count="0"/>
        </references>
      </pivotArea>
    </format>
    <format dxfId="375">
      <pivotArea outline="0" collapsedLevelsAreSubtotals="1" fieldPosition="0">
        <references count="2">
          <reference field="4294967294" count="1" selected="0">
            <x v="3"/>
          </reference>
          <reference field="8" count="0" selected="0"/>
        </references>
      </pivotArea>
    </format>
    <format dxfId="374">
      <pivotArea dataOnly="0" labelOnly="1" outline="0" fieldPosition="0">
        <references count="1">
          <reference field="4294967294" count="1">
            <x v="3"/>
          </reference>
        </references>
      </pivotArea>
    </format>
    <format dxfId="373">
      <pivotArea dataOnly="0" labelOnly="1" fieldPosition="0">
        <references count="2">
          <reference field="4294967294" count="1" selected="0">
            <x v="3"/>
          </reference>
          <reference field="8" count="0"/>
        </references>
      </pivotArea>
    </format>
    <format dxfId="372">
      <pivotArea outline="0" collapsedLevelsAreSubtotals="1" fieldPosition="0">
        <references count="2">
          <reference field="4294967294" count="1" selected="0">
            <x v="4"/>
          </reference>
          <reference field="8" count="0" selected="0"/>
        </references>
      </pivotArea>
    </format>
    <format dxfId="371">
      <pivotArea dataOnly="0" labelOnly="1" outline="0" fieldPosition="0">
        <references count="1">
          <reference field="4294967294" count="1">
            <x v="4"/>
          </reference>
        </references>
      </pivotArea>
    </format>
    <format dxfId="370">
      <pivotArea dataOnly="0" labelOnly="1" fieldPosition="0">
        <references count="2">
          <reference field="4294967294" count="1" selected="0">
            <x v="4"/>
          </reference>
          <reference field="8" count="0"/>
        </references>
      </pivotArea>
    </format>
    <format dxfId="369">
      <pivotArea outline="0" collapsedLevelsAreSubtotals="1" fieldPosition="0">
        <references count="2">
          <reference field="4294967294" count="1" selected="0">
            <x v="5"/>
          </reference>
          <reference field="8" count="0" selected="0"/>
        </references>
      </pivotArea>
    </format>
    <format dxfId="368">
      <pivotArea dataOnly="0" labelOnly="1" outline="0" fieldPosition="0">
        <references count="1">
          <reference field="4294967294" count="1">
            <x v="5"/>
          </reference>
        </references>
      </pivotArea>
    </format>
    <format dxfId="367">
      <pivotArea dataOnly="0" labelOnly="1" fieldPosition="0">
        <references count="2">
          <reference field="4294967294" count="1" selected="0">
            <x v="5"/>
          </reference>
          <reference field="8" count="0"/>
        </references>
      </pivotArea>
    </format>
    <format dxfId="366">
      <pivotArea field="8" grandCol="1" outline="0" collapsedLevelsAreSubtotals="1" axis="axisCol" fieldPosition="1">
        <references count="1">
          <reference field="4294967294" count="1" selected="0">
            <x v="2"/>
          </reference>
        </references>
      </pivotArea>
    </format>
    <format dxfId="365">
      <pivotArea field="8" grandCol="1" outline="0" collapsedLevelsAreSubtotals="1" axis="axisCol" fieldPosition="1">
        <references count="1">
          <reference field="4294967294" count="1" selected="0">
            <x v="4"/>
          </reference>
        </references>
      </pivotArea>
    </format>
    <format dxfId="364">
      <pivotArea field="8" dataOnly="0" labelOnly="1" grandCol="1" outline="0" axis="axisCol" fieldPosition="1">
        <references count="1">
          <reference field="4294967294" count="1" selected="0">
            <x v="1"/>
          </reference>
        </references>
      </pivotArea>
    </format>
    <format dxfId="363">
      <pivotArea field="8" dataOnly="0" labelOnly="1" grandCol="1" outline="0" axis="axisCol" fieldPosition="1">
        <references count="1">
          <reference field="4294967294" count="1" selected="0">
            <x v="2"/>
          </reference>
        </references>
      </pivotArea>
    </format>
    <format dxfId="362">
      <pivotArea field="8" dataOnly="0" labelOnly="1" grandCol="1" outline="0" axis="axisCol" fieldPosition="1">
        <references count="1">
          <reference field="4294967294" count="1" selected="0">
            <x v="3"/>
          </reference>
        </references>
      </pivotArea>
    </format>
    <format dxfId="361">
      <pivotArea field="8" dataOnly="0" labelOnly="1" grandCol="1" outline="0" axis="axisCol" fieldPosition="1">
        <references count="1">
          <reference field="4294967294" count="1" selected="0">
            <x v="4"/>
          </reference>
        </references>
      </pivotArea>
    </format>
    <format dxfId="360">
      <pivotArea field="8" dataOnly="0" labelOnly="1" grandCol="1" outline="0" axis="axisCol" fieldPosition="1">
        <references count="1">
          <reference field="4294967294" count="1" selected="0">
            <x v="5"/>
          </reference>
        </references>
      </pivotArea>
    </format>
    <format dxfId="359">
      <pivotArea field="8" grandCol="1" outline="0" collapsedLevelsAreSubtotals="1" axis="axisCol" fieldPosition="1">
        <references count="1">
          <reference field="4294967294" count="5" selected="0">
            <x v="1"/>
            <x v="2"/>
            <x v="3"/>
            <x v="4"/>
            <x v="5"/>
          </reference>
        </references>
      </pivotArea>
    </format>
    <format dxfId="358">
      <pivotArea field="8" dataOnly="0" labelOnly="1" grandCol="1" outline="0" axis="axisCol" fieldPosition="1">
        <references count="1">
          <reference field="4294967294" count="1" selected="0">
            <x v="1"/>
          </reference>
        </references>
      </pivotArea>
    </format>
    <format dxfId="357">
      <pivotArea field="8" dataOnly="0" labelOnly="1" grandCol="1" outline="0" axis="axisCol" fieldPosition="1">
        <references count="1">
          <reference field="4294967294" count="1" selected="0">
            <x v="2"/>
          </reference>
        </references>
      </pivotArea>
    </format>
    <format dxfId="356">
      <pivotArea field="8" dataOnly="0" labelOnly="1" grandCol="1" outline="0" axis="axisCol" fieldPosition="1">
        <references count="1">
          <reference field="4294967294" count="1" selected="0">
            <x v="3"/>
          </reference>
        </references>
      </pivotArea>
    </format>
    <format dxfId="355">
      <pivotArea field="8" dataOnly="0" labelOnly="1" grandCol="1" outline="0" axis="axisCol" fieldPosition="1">
        <references count="1">
          <reference field="4294967294" count="1" selected="0">
            <x v="4"/>
          </reference>
        </references>
      </pivotArea>
    </format>
    <format dxfId="354">
      <pivotArea field="8" dataOnly="0" labelOnly="1" grandCol="1" outline="0" axis="axisCol" fieldPosition="1">
        <references count="1">
          <reference field="4294967294" count="1" selected="0">
            <x v="5"/>
          </reference>
        </references>
      </pivotArea>
    </format>
    <format dxfId="353">
      <pivotArea dataOnly="0" labelOnly="1" fieldPosition="0">
        <references count="2">
          <reference field="4294967294" count="1" selected="0">
            <x v="1"/>
          </reference>
          <reference field="8" count="0"/>
        </references>
      </pivotArea>
    </format>
    <format dxfId="352">
      <pivotArea dataOnly="0" labelOnly="1" fieldPosition="0">
        <references count="2">
          <reference field="4294967294" count="1" selected="0">
            <x v="2"/>
          </reference>
          <reference field="8" count="0"/>
        </references>
      </pivotArea>
    </format>
    <format dxfId="351">
      <pivotArea dataOnly="0" labelOnly="1" fieldPosition="0">
        <references count="2">
          <reference field="4294967294" count="1" selected="0">
            <x v="3"/>
          </reference>
          <reference field="8" count="0"/>
        </references>
      </pivotArea>
    </format>
    <format dxfId="350">
      <pivotArea dataOnly="0" labelOnly="1" fieldPosition="0">
        <references count="2">
          <reference field="4294967294" count="1" selected="0">
            <x v="4"/>
          </reference>
          <reference field="8" count="0"/>
        </references>
      </pivotArea>
    </format>
    <format dxfId="349">
      <pivotArea dataOnly="0" labelOnly="1" fieldPosition="0">
        <references count="2">
          <reference field="4294967294" count="1" selected="0">
            <x v="5"/>
          </reference>
          <reference field="8" count="0"/>
        </references>
      </pivotArea>
    </format>
    <format dxfId="348">
      <pivotArea outline="0" collapsedLevelsAreSubtotals="1" fieldPosition="0">
        <references count="2">
          <reference field="4294967294" count="5" selected="0">
            <x v="1"/>
            <x v="2"/>
            <x v="3"/>
            <x v="4"/>
            <x v="5"/>
          </reference>
          <reference field="8" count="0" selected="0"/>
        </references>
      </pivotArea>
    </format>
    <format dxfId="347">
      <pivotArea field="8" grandCol="1" outline="0" collapsedLevelsAreSubtotals="1" axis="axisCol" fieldPosition="1">
        <references count="1">
          <reference field="4294967294" count="5" selected="0">
            <x v="1"/>
            <x v="2"/>
            <x v="3"/>
            <x v="4"/>
            <x v="5"/>
          </reference>
        </references>
      </pivotArea>
    </format>
    <format dxfId="346">
      <pivotArea field="8" dataOnly="0" labelOnly="1" grandCol="1" outline="0" axis="axisCol" fieldPosition="1">
        <references count="1">
          <reference field="4294967294" count="1" selected="0">
            <x v="1"/>
          </reference>
        </references>
      </pivotArea>
    </format>
    <format dxfId="345">
      <pivotArea field="8" dataOnly="0" labelOnly="1" grandCol="1" outline="0" axis="axisCol" fieldPosition="1">
        <references count="1">
          <reference field="4294967294" count="1" selected="0">
            <x v="2"/>
          </reference>
        </references>
      </pivotArea>
    </format>
    <format dxfId="344">
      <pivotArea field="8" dataOnly="0" labelOnly="1" grandCol="1" outline="0" axis="axisCol" fieldPosition="1">
        <references count="1">
          <reference field="4294967294" count="1" selected="0">
            <x v="3"/>
          </reference>
        </references>
      </pivotArea>
    </format>
    <format dxfId="343">
      <pivotArea field="8" dataOnly="0" labelOnly="1" grandCol="1" outline="0" axis="axisCol" fieldPosition="1">
        <references count="1">
          <reference field="4294967294" count="1" selected="0">
            <x v="4"/>
          </reference>
        </references>
      </pivotArea>
    </format>
    <format dxfId="342">
      <pivotArea field="8" dataOnly="0" labelOnly="1" grandCol="1" outline="0" axis="axisCol" fieldPosition="1">
        <references count="1">
          <reference field="4294967294" count="1" selected="0">
            <x v="5"/>
          </reference>
        </references>
      </pivotArea>
    </format>
    <format dxfId="341">
      <pivotArea field="8" dataOnly="0" labelOnly="1" grandCol="1" outline="0" axis="axisCol" fieldPosition="1">
        <references count="1">
          <reference field="4294967294" count="1" selected="0">
            <x v="0"/>
          </reference>
        </references>
      </pivotArea>
    </format>
    <format dxfId="340">
      <pivotArea field="8" dataOnly="0" labelOnly="1" grandCol="1" outline="0" axis="axisCol" fieldPosition="1">
        <references count="1">
          <reference field="4294967294" count="1" selected="0">
            <x v="1"/>
          </reference>
        </references>
      </pivotArea>
    </format>
    <format dxfId="339">
      <pivotArea field="8" dataOnly="0" labelOnly="1" grandCol="1" outline="0" axis="axisCol" fieldPosition="1">
        <references count="1">
          <reference field="4294967294" count="1" selected="0">
            <x v="2"/>
          </reference>
        </references>
      </pivotArea>
    </format>
    <format dxfId="338">
      <pivotArea field="8" dataOnly="0" labelOnly="1" grandCol="1" outline="0" axis="axisCol" fieldPosition="1">
        <references count="1">
          <reference field="4294967294" count="1" selected="0">
            <x v="3"/>
          </reference>
        </references>
      </pivotArea>
    </format>
    <format dxfId="337">
      <pivotArea field="8" dataOnly="0" labelOnly="1" grandCol="1" outline="0" axis="axisCol" fieldPosition="1">
        <references count="1">
          <reference field="4294967294" count="1" selected="0">
            <x v="4"/>
          </reference>
        </references>
      </pivotArea>
    </format>
    <format dxfId="336">
      <pivotArea field="8" dataOnly="0" labelOnly="1" grandCol="1" outline="0" axis="axisCol" fieldPosition="1">
        <references count="1">
          <reference field="4294967294" count="1" selected="0">
            <x v="5"/>
          </reference>
        </references>
      </pivotArea>
    </format>
    <format dxfId="335">
      <pivotArea field="34" grandCol="1" collapsedLevelsAreSubtotals="1" axis="axisRow" fieldPosition="0">
        <references count="2">
          <reference field="4294967294" count="1" selected="0">
            <x v="0"/>
          </reference>
          <reference field="34" count="5">
            <x v="0"/>
            <x v="1"/>
            <x v="2"/>
            <x v="3"/>
            <x v="4"/>
          </reference>
        </references>
      </pivotArea>
    </format>
    <format dxfId="334">
      <pivotArea outline="0" collapsedLevelsAreSubtotals="1" fieldPosition="0">
        <references count="2">
          <reference field="4294967294" count="1" selected="0">
            <x v="0"/>
          </reference>
          <reference field="8" count="0" selected="0"/>
        </references>
      </pivotArea>
    </format>
    <format dxfId="333">
      <pivotArea field="8" grandCol="1" outline="0" collapsedLevelsAreSubtotals="1" axis="axisCol" fieldPosition="1">
        <references count="1">
          <reference field="4294967294" count="1" selected="0">
            <x v="0"/>
          </reference>
        </references>
      </pivotArea>
    </format>
    <format dxfId="332">
      <pivotArea dataOnly="0" labelOnly="1" outline="0" fieldPosition="0">
        <references count="1">
          <reference field="4294967294" count="1">
            <x v="0"/>
          </reference>
        </references>
      </pivotArea>
    </format>
    <format dxfId="331">
      <pivotArea dataOnly="0" labelOnly="1" fieldPosition="0">
        <references count="2">
          <reference field="4294967294" count="1" selected="0">
            <x v="0"/>
          </reference>
          <reference field="8" count="0"/>
        </references>
      </pivotArea>
    </format>
    <format dxfId="330">
      <pivotArea dataOnly="0" labelOnly="1" outline="0" fieldPosition="0">
        <references count="1">
          <reference field="4294967294" count="1">
            <x v="0"/>
          </reference>
        </references>
      </pivotArea>
    </format>
    <format dxfId="329">
      <pivotArea dataOnly="0" labelOnly="1" fieldPosition="0">
        <references count="2">
          <reference field="4294967294" count="1" selected="0">
            <x v="0"/>
          </reference>
          <reference field="8" count="0"/>
        </references>
      </pivotArea>
    </format>
    <format dxfId="328">
      <pivotArea field="8" dataOnly="0" labelOnly="1" grandCol="1" outline="0" axis="axisCol" fieldPosition="1">
        <references count="1">
          <reference field="4294967294" count="1" selected="0">
            <x v="0"/>
          </reference>
        </references>
      </pivotArea>
    </format>
    <format dxfId="327">
      <pivotArea field="8" dataOnly="0" labelOnly="1" grandCol="1" outline="0" axis="axisCol" fieldPosition="1">
        <references count="1">
          <reference field="4294967294" count="1" selected="0">
            <x v="1"/>
          </reference>
        </references>
      </pivotArea>
    </format>
    <format dxfId="326">
      <pivotArea field="8" dataOnly="0" labelOnly="1" grandCol="1" outline="0" axis="axisCol" fieldPosition="1">
        <references count="1">
          <reference field="4294967294" count="1" selected="0">
            <x v="2"/>
          </reference>
        </references>
      </pivotArea>
    </format>
    <format dxfId="325">
      <pivotArea field="8" dataOnly="0" labelOnly="1" grandCol="1" outline="0" axis="axisCol" fieldPosition="1">
        <references count="1">
          <reference field="4294967294" count="1" selected="0">
            <x v="3"/>
          </reference>
        </references>
      </pivotArea>
    </format>
    <format dxfId="324">
      <pivotArea field="8" dataOnly="0" labelOnly="1" grandCol="1" outline="0" axis="axisCol" fieldPosition="1">
        <references count="1">
          <reference field="4294967294" count="1" selected="0">
            <x v="4"/>
          </reference>
        </references>
      </pivotArea>
    </format>
    <format dxfId="323">
      <pivotArea field="8" dataOnly="0" labelOnly="1" grandCol="1" outline="0" axis="axisCol" fieldPosition="1">
        <references count="1">
          <reference field="4294967294" count="1" selected="0">
            <x v="5"/>
          </reference>
        </references>
      </pivotArea>
    </format>
    <format dxfId="322">
      <pivotArea field="8" dataOnly="0" labelOnly="1" grandCol="1" outline="0" axis="axisCol" fieldPosition="1">
        <references count="1">
          <reference field="4294967294" count="1" selected="0">
            <x v="0"/>
          </reference>
        </references>
      </pivotArea>
    </format>
    <format dxfId="321">
      <pivotArea field="8" dataOnly="0" labelOnly="1" grandCol="1" outline="0" axis="axisCol" fieldPosition="1">
        <references count="1">
          <reference field="4294967294" count="1" selected="0">
            <x v="1"/>
          </reference>
        </references>
      </pivotArea>
    </format>
    <format dxfId="320">
      <pivotArea field="8" dataOnly="0" labelOnly="1" grandCol="1" outline="0" axis="axisCol" fieldPosition="1">
        <references count="1">
          <reference field="4294967294" count="1" selected="0">
            <x v="2"/>
          </reference>
        </references>
      </pivotArea>
    </format>
    <format dxfId="319">
      <pivotArea field="8" dataOnly="0" labelOnly="1" grandCol="1" outline="0" axis="axisCol" fieldPosition="1">
        <references count="1">
          <reference field="4294967294" count="1" selected="0">
            <x v="3"/>
          </reference>
        </references>
      </pivotArea>
    </format>
    <format dxfId="318">
      <pivotArea field="8" dataOnly="0" labelOnly="1" grandCol="1" outline="0" axis="axisCol" fieldPosition="1">
        <references count="1">
          <reference field="4294967294" count="1" selected="0">
            <x v="4"/>
          </reference>
        </references>
      </pivotArea>
    </format>
    <format dxfId="317">
      <pivotArea field="8" dataOnly="0" labelOnly="1" grandCol="1" outline="0" axis="axisCol" fieldPosition="1">
        <references count="1">
          <reference field="4294967294" count="1" selected="0">
            <x v="5"/>
          </reference>
        </references>
      </pivotArea>
    </format>
    <format dxfId="316">
      <pivotArea field="8" dataOnly="0" labelOnly="1" grandCol="1" outline="0" axis="axisCol" fieldPosition="1">
        <references count="1">
          <reference field="4294967294" count="1" selected="0">
            <x v="0"/>
          </reference>
        </references>
      </pivotArea>
    </format>
    <format dxfId="315">
      <pivotArea field="8" dataOnly="0" labelOnly="1" grandCol="1" outline="0" axis="axisCol" fieldPosition="1">
        <references count="1">
          <reference field="4294967294" count="1" selected="0">
            <x v="1"/>
          </reference>
        </references>
      </pivotArea>
    </format>
    <format dxfId="314">
      <pivotArea field="8" dataOnly="0" labelOnly="1" grandCol="1" outline="0" axis="axisCol" fieldPosition="1">
        <references count="1">
          <reference field="4294967294" count="1" selected="0">
            <x v="2"/>
          </reference>
        </references>
      </pivotArea>
    </format>
    <format dxfId="313">
      <pivotArea field="8" dataOnly="0" labelOnly="1" grandCol="1" outline="0" axis="axisCol" fieldPosition="1">
        <references count="1">
          <reference field="4294967294" count="1" selected="0">
            <x v="3"/>
          </reference>
        </references>
      </pivotArea>
    </format>
    <format dxfId="312">
      <pivotArea field="8" dataOnly="0" labelOnly="1" grandCol="1" outline="0" axis="axisCol" fieldPosition="1">
        <references count="1">
          <reference field="4294967294" count="1" selected="0">
            <x v="4"/>
          </reference>
        </references>
      </pivotArea>
    </format>
    <format dxfId="311">
      <pivotArea field="8" dataOnly="0" labelOnly="1" grandCol="1" outline="0" axis="axisCol" fieldPosition="1">
        <references count="1">
          <reference field="4294967294" count="1" selected="0">
            <x v="5"/>
          </reference>
        </references>
      </pivotArea>
    </format>
    <format dxfId="310">
      <pivotArea field="8" dataOnly="0" labelOnly="1" grandCol="1" outline="0" axis="axisCol" fieldPosition="1">
        <references count="1">
          <reference field="4294967294" count="1" selected="0">
            <x v="0"/>
          </reference>
        </references>
      </pivotArea>
    </format>
    <format dxfId="309">
      <pivotArea field="8" dataOnly="0" labelOnly="1" grandCol="1" outline="0" axis="axisCol" fieldPosition="1">
        <references count="1">
          <reference field="4294967294" count="1" selected="0">
            <x v="1"/>
          </reference>
        </references>
      </pivotArea>
    </format>
    <format dxfId="308">
      <pivotArea field="8" dataOnly="0" labelOnly="1" grandCol="1" outline="0" axis="axisCol" fieldPosition="1">
        <references count="1">
          <reference field="4294967294" count="1" selected="0">
            <x v="2"/>
          </reference>
        </references>
      </pivotArea>
    </format>
    <format dxfId="307">
      <pivotArea field="8" dataOnly="0" labelOnly="1" grandCol="1" outline="0" axis="axisCol" fieldPosition="1">
        <references count="1">
          <reference field="4294967294" count="1" selected="0">
            <x v="3"/>
          </reference>
        </references>
      </pivotArea>
    </format>
    <format dxfId="306">
      <pivotArea field="8" dataOnly="0" labelOnly="1" grandCol="1" outline="0" axis="axisCol" fieldPosition="1">
        <references count="1">
          <reference field="4294967294" count="1" selected="0">
            <x v="4"/>
          </reference>
        </references>
      </pivotArea>
    </format>
    <format dxfId="305">
      <pivotArea field="8" dataOnly="0" labelOnly="1" grandCol="1" outline="0" axis="axisCol" fieldPosition="1">
        <references count="1">
          <reference field="4294967294" count="1" selected="0">
            <x v="5"/>
          </reference>
        </references>
      </pivotArea>
    </format>
    <format dxfId="304">
      <pivotArea field="8" dataOnly="0" labelOnly="1" grandCol="1" outline="0" axis="axisCol" fieldPosition="1">
        <references count="1">
          <reference field="4294967294" count="1" selected="0">
            <x v="0"/>
          </reference>
        </references>
      </pivotArea>
    </format>
    <format dxfId="303">
      <pivotArea field="8" dataOnly="0" labelOnly="1" grandCol="1" outline="0" axis="axisCol" fieldPosition="1">
        <references count="1">
          <reference field="4294967294" count="1" selected="0">
            <x v="1"/>
          </reference>
        </references>
      </pivotArea>
    </format>
    <format dxfId="302">
      <pivotArea field="8" dataOnly="0" labelOnly="1" grandCol="1" outline="0" axis="axisCol" fieldPosition="1">
        <references count="1">
          <reference field="4294967294" count="1" selected="0">
            <x v="2"/>
          </reference>
        </references>
      </pivotArea>
    </format>
    <format dxfId="301">
      <pivotArea field="8" dataOnly="0" labelOnly="1" grandCol="1" outline="0" axis="axisCol" fieldPosition="1">
        <references count="1">
          <reference field="4294967294" count="1" selected="0">
            <x v="3"/>
          </reference>
        </references>
      </pivotArea>
    </format>
    <format dxfId="300">
      <pivotArea field="8" dataOnly="0" labelOnly="1" grandCol="1" outline="0" axis="axisCol" fieldPosition="1">
        <references count="1">
          <reference field="4294967294" count="1" selected="0">
            <x v="4"/>
          </reference>
        </references>
      </pivotArea>
    </format>
    <format dxfId="299">
      <pivotArea field="8" dataOnly="0" labelOnly="1" grandCol="1" outline="0" axis="axisCol" fieldPosition="1">
        <references count="1">
          <reference field="4294967294" count="1" selected="0">
            <x v="5"/>
          </reference>
        </references>
      </pivotArea>
    </format>
    <format dxfId="298">
      <pivotArea dataOnly="0" labelOnly="1" outline="0" fieldPosition="0">
        <references count="1">
          <reference field="4294967294" count="2">
            <x v="4"/>
            <x v="5"/>
          </reference>
        </references>
      </pivotArea>
    </format>
    <format dxfId="297">
      <pivotArea field="8" dataOnly="0" labelOnly="1" grandCol="1" outline="0" axis="axisCol" fieldPosition="1">
        <references count="1">
          <reference field="4294967294" count="1" selected="0">
            <x v="0"/>
          </reference>
        </references>
      </pivotArea>
    </format>
    <format dxfId="296">
      <pivotArea field="8" dataOnly="0" labelOnly="1" grandCol="1" outline="0" axis="axisCol" fieldPosition="1">
        <references count="1">
          <reference field="4294967294" count="1" selected="0">
            <x v="1"/>
          </reference>
        </references>
      </pivotArea>
    </format>
    <format dxfId="295">
      <pivotArea field="8" dataOnly="0" labelOnly="1" grandCol="1" outline="0" axis="axisCol" fieldPosition="1">
        <references count="1">
          <reference field="4294967294" count="1" selected="0">
            <x v="2"/>
          </reference>
        </references>
      </pivotArea>
    </format>
    <format dxfId="294">
      <pivotArea field="8" dataOnly="0" labelOnly="1" grandCol="1" outline="0" axis="axisCol" fieldPosition="1">
        <references count="1">
          <reference field="4294967294" count="1" selected="0">
            <x v="3"/>
          </reference>
        </references>
      </pivotArea>
    </format>
    <format dxfId="293">
      <pivotArea field="8" dataOnly="0" labelOnly="1" grandCol="1" outline="0" axis="axisCol" fieldPosition="1">
        <references count="1">
          <reference field="4294967294" count="1" selected="0">
            <x v="4"/>
          </reference>
        </references>
      </pivotArea>
    </format>
    <format dxfId="292">
      <pivotArea field="8" dataOnly="0" labelOnly="1" grandCol="1" outline="0" axis="axisCol" fieldPosition="1">
        <references count="1">
          <reference field="4294967294" count="1" selected="0">
            <x v="5"/>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9F8A1D6-4790-40CA-AC99-D48FB6B16032}" name="TablaDinámica9"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PRIORIDAD NACIONAL DE DESARROLLO">
  <location ref="A6:AE19" firstHeaderRow="1" firstDataRow="3" firstDataCol="1" rowPageCount="1" colPageCount="1"/>
  <pivotFields count="44">
    <pivotField showAll="0"/>
    <pivotField showAll="0"/>
    <pivotField showAll="0"/>
    <pivotField axis="axisPage" multipleItemSelectionAllowed="1" showAll="0">
      <items count="9">
        <item x="2"/>
        <item x="6"/>
        <item x="1"/>
        <item x="7"/>
        <item x="4"/>
        <item x="5"/>
        <item x="3"/>
        <item x="0"/>
        <item t="default"/>
      </items>
    </pivotField>
    <pivotField showAll="0"/>
    <pivotField showAll="0"/>
    <pivotField showAll="0"/>
    <pivotField showAll="0"/>
    <pivotField axis="axisCol" multipleItemSelectionAllowed="1" showAll="0">
      <items count="21">
        <item h="1" x="10"/>
        <item h="1" x="12"/>
        <item h="1" x="3"/>
        <item h="1" x="8"/>
        <item h="1" x="9"/>
        <item h="1" x="4"/>
        <item h="1" x="5"/>
        <item h="1" x="6"/>
        <item h="1" x="1"/>
        <item h="1" x="7"/>
        <item h="1" x="2"/>
        <item h="1" x="0"/>
        <item h="1" x="11"/>
        <item h="1" x="14"/>
        <item h="1" x="13"/>
        <item h="1" x="15"/>
        <item x="16"/>
        <item x="19"/>
        <item x="17"/>
        <item x="18"/>
        <item t="default"/>
      </items>
    </pivotField>
    <pivotField showAll="0"/>
    <pivotField showAll="0"/>
    <pivotField showAll="0"/>
    <pivotField showAll="0"/>
    <pivotField showAll="0"/>
    <pivotField showAll="0"/>
    <pivotField showAll="0"/>
    <pivotField dataField="1" showAll="0"/>
    <pivotField dataField="1" showAll="0"/>
    <pivotField showAll="0"/>
    <pivotField dataField="1" showAll="0"/>
    <pivotField dataField="1" showAll="0"/>
    <pivotField dataField="1" numFmtId="4" showAll="0"/>
    <pivotField dataField="1" showAll="0"/>
    <pivotField showAll="0"/>
    <pivotField showAll="0"/>
    <pivotField showAll="0"/>
    <pivotField showAll="0"/>
    <pivotField showAll="0"/>
    <pivotField showAll="0"/>
    <pivotField showAll="0"/>
    <pivotField showAll="0"/>
    <pivotField axis="axisRow" showAll="0">
      <items count="15">
        <item x="8"/>
        <item x="10"/>
        <item x="3"/>
        <item x="11"/>
        <item x="4"/>
        <item x="9"/>
        <item m="1" x="13"/>
        <item x="7"/>
        <item x="6"/>
        <item x="1"/>
        <item x="2"/>
        <item x="12"/>
        <item x="5"/>
        <item x="0"/>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13">
        <item sd="0" x="6"/>
        <item sd="0" x="8"/>
        <item n="2. Acceso a servicios de salud" sd="0" x="10"/>
        <item sd="0" x="3"/>
        <item sd="0" x="7"/>
        <item x="9"/>
        <item sd="0" x="5"/>
        <item sd="0" x="4"/>
        <item sd="0" x="1"/>
        <item sd="0" x="2"/>
        <item n="9. Reforma Fiscal Integral" sd="0" x="11"/>
        <item x="0"/>
        <item t="default"/>
      </items>
    </pivotField>
  </pivotFields>
  <rowFields count="2">
    <field x="43"/>
    <field x="31"/>
  </rowFields>
  <rowItems count="11">
    <i>
      <x/>
    </i>
    <i>
      <x v="1"/>
    </i>
    <i>
      <x v="2"/>
    </i>
    <i>
      <x v="3"/>
    </i>
    <i>
      <x v="4"/>
    </i>
    <i>
      <x v="6"/>
    </i>
    <i>
      <x v="7"/>
    </i>
    <i>
      <x v="8"/>
    </i>
    <i>
      <x v="9"/>
    </i>
    <i>
      <x v="10"/>
    </i>
    <i t="grand">
      <x/>
    </i>
  </rowItems>
  <colFields count="2">
    <field x="-2"/>
    <field x="8"/>
  </colFields>
  <colItems count="30">
    <i>
      <x/>
      <x v="16"/>
    </i>
    <i r="1">
      <x v="17"/>
    </i>
    <i r="1">
      <x v="18"/>
    </i>
    <i r="1">
      <x v="19"/>
    </i>
    <i i="1">
      <x v="1"/>
      <x v="16"/>
    </i>
    <i r="1" i="1">
      <x v="17"/>
    </i>
    <i r="1" i="1">
      <x v="18"/>
    </i>
    <i r="1" i="1">
      <x v="19"/>
    </i>
    <i i="2">
      <x v="2"/>
      <x v="16"/>
    </i>
    <i r="1" i="2">
      <x v="17"/>
    </i>
    <i r="1" i="2">
      <x v="18"/>
    </i>
    <i r="1" i="2">
      <x v="19"/>
    </i>
    <i i="3">
      <x v="3"/>
      <x v="16"/>
    </i>
    <i r="1" i="3">
      <x v="17"/>
    </i>
    <i r="1" i="3">
      <x v="18"/>
    </i>
    <i r="1" i="3">
      <x v="19"/>
    </i>
    <i i="4">
      <x v="4"/>
      <x v="16"/>
    </i>
    <i r="1" i="4">
      <x v="17"/>
    </i>
    <i r="1" i="4">
      <x v="18"/>
    </i>
    <i r="1" i="4">
      <x v="19"/>
    </i>
    <i i="5">
      <x v="5"/>
      <x v="16"/>
    </i>
    <i r="1" i="5">
      <x v="17"/>
    </i>
    <i r="1" i="5">
      <x v="18"/>
    </i>
    <i r="1" i="5">
      <x v="19"/>
    </i>
    <i t="grand">
      <x/>
    </i>
    <i t="grand" i="1">
      <x/>
    </i>
    <i t="grand" i="2">
      <x/>
    </i>
    <i t="grand" i="3">
      <x/>
    </i>
    <i t="grand" i="4">
      <x/>
    </i>
    <i t="grand" i="5">
      <x/>
    </i>
  </colItems>
  <pageFields count="1">
    <pageField fld="3" hier="-1"/>
  </pageFields>
  <dataFields count="6">
    <dataField name="MONTO SUSCRITO EN Q. " fld="16" baseField="40" baseItem="0"/>
    <dataField name="MONTO SUSCRITO EN USD" fld="17" baseField="0" baseItem="0" numFmtId="169"/>
    <dataField name="EJECUTADO EN Q." fld="19" baseField="40" baseItem="0"/>
    <dataField name="EJECUTADO EN USD" fld="20" baseField="0" baseItem="0" numFmtId="169"/>
    <dataField name="POR EJECUTAR EN Q. " fld="21" baseField="0" baseItem="0"/>
    <dataField name="POR EJECUTAR POR USD" fld="22" baseField="0" baseItem="0" numFmtId="169"/>
  </dataFields>
  <formats count="202">
    <format dxfId="291">
      <pivotArea outline="0" collapsedLevelsAreSubtotals="1" fieldPosition="0"/>
    </format>
    <format dxfId="290">
      <pivotArea outline="0" collapsedLevelsAreSubtotals="1" fieldPosition="0">
        <references count="1">
          <reference field="4294967294" count="1" selected="0">
            <x v="3"/>
          </reference>
        </references>
      </pivotArea>
    </format>
    <format dxfId="289">
      <pivotArea outline="0" collapsedLevelsAreSubtotals="1" fieldPosition="0">
        <references count="1">
          <reference field="4294967294" count="1" selected="0">
            <x v="1"/>
          </reference>
        </references>
      </pivotArea>
    </format>
    <format dxfId="288">
      <pivotArea outline="0" collapsedLevelsAreSubtotals="1" fieldPosition="0">
        <references count="1">
          <reference field="4294967294" count="1" selected="0">
            <x v="5"/>
          </reference>
        </references>
      </pivotArea>
    </format>
    <format dxfId="287">
      <pivotArea field="31" type="button" dataOnly="0" labelOnly="1" outline="0" axis="axisRow" fieldPosition="1"/>
    </format>
    <format dxfId="286">
      <pivotArea dataOnly="0" labelOnly="1" outline="0" fieldPosition="0">
        <references count="1">
          <reference field="4294967294" count="6">
            <x v="0"/>
            <x v="1"/>
            <x v="2"/>
            <x v="3"/>
            <x v="4"/>
            <x v="5"/>
          </reference>
        </references>
      </pivotArea>
    </format>
    <format dxfId="285">
      <pivotArea dataOnly="0" labelOnly="1" outline="0" fieldPosition="0">
        <references count="1">
          <reference field="4294967294" count="6">
            <x v="0"/>
            <x v="1"/>
            <x v="2"/>
            <x v="3"/>
            <x v="4"/>
            <x v="5"/>
          </reference>
        </references>
      </pivotArea>
    </format>
    <format dxfId="284">
      <pivotArea field="8" dataOnly="0" labelOnly="1" grandCol="1" outline="0" axis="axisCol" fieldPosition="1">
        <references count="1">
          <reference field="4294967294" count="1" selected="0">
            <x v="0"/>
          </reference>
        </references>
      </pivotArea>
    </format>
    <format dxfId="283">
      <pivotArea field="8" dataOnly="0" labelOnly="1" grandCol="1" outline="0" axis="axisCol" fieldPosition="1">
        <references count="1">
          <reference field="4294967294" count="1" selected="0">
            <x v="1"/>
          </reference>
        </references>
      </pivotArea>
    </format>
    <format dxfId="282">
      <pivotArea field="8" dataOnly="0" labelOnly="1" grandCol="1" outline="0" axis="axisCol" fieldPosition="1">
        <references count="1">
          <reference field="4294967294" count="1" selected="0">
            <x v="2"/>
          </reference>
        </references>
      </pivotArea>
    </format>
    <format dxfId="281">
      <pivotArea field="8" dataOnly="0" labelOnly="1" grandCol="1" outline="0" axis="axisCol" fieldPosition="1">
        <references count="1">
          <reference field="4294967294" count="1" selected="0">
            <x v="3"/>
          </reference>
        </references>
      </pivotArea>
    </format>
    <format dxfId="280">
      <pivotArea field="8" dataOnly="0" labelOnly="1" grandCol="1" outline="0" axis="axisCol" fieldPosition="1">
        <references count="1">
          <reference field="4294967294" count="1" selected="0">
            <x v="4"/>
          </reference>
        </references>
      </pivotArea>
    </format>
    <format dxfId="279">
      <pivotArea field="8" dataOnly="0" labelOnly="1" grandCol="1" outline="0" axis="axisCol" fieldPosition="1">
        <references count="1">
          <reference field="4294967294" count="1" selected="0">
            <x v="5"/>
          </reference>
        </references>
      </pivotArea>
    </format>
    <format dxfId="278">
      <pivotArea dataOnly="0" labelOnly="1" fieldPosition="0">
        <references count="2">
          <reference field="4294967294" count="1" selected="0">
            <x v="0"/>
          </reference>
          <reference field="8" count="0"/>
        </references>
      </pivotArea>
    </format>
    <format dxfId="277">
      <pivotArea dataOnly="0" labelOnly="1" fieldPosition="0">
        <references count="2">
          <reference field="4294967294" count="1" selected="0">
            <x v="1"/>
          </reference>
          <reference field="8" count="0"/>
        </references>
      </pivotArea>
    </format>
    <format dxfId="276">
      <pivotArea dataOnly="0" labelOnly="1" fieldPosition="0">
        <references count="2">
          <reference field="4294967294" count="1" selected="0">
            <x v="2"/>
          </reference>
          <reference field="8" count="0"/>
        </references>
      </pivotArea>
    </format>
    <format dxfId="275">
      <pivotArea dataOnly="0" labelOnly="1" fieldPosition="0">
        <references count="2">
          <reference field="4294967294" count="1" selected="0">
            <x v="3"/>
          </reference>
          <reference field="8" count="0"/>
        </references>
      </pivotArea>
    </format>
    <format dxfId="274">
      <pivotArea dataOnly="0" labelOnly="1" fieldPosition="0">
        <references count="2">
          <reference field="4294967294" count="1" selected="0">
            <x v="4"/>
          </reference>
          <reference field="8" count="0"/>
        </references>
      </pivotArea>
    </format>
    <format dxfId="273">
      <pivotArea dataOnly="0" labelOnly="1" fieldPosition="0">
        <references count="2">
          <reference field="4294967294" count="1" selected="0">
            <x v="5"/>
          </reference>
          <reference field="8" count="0"/>
        </references>
      </pivotArea>
    </format>
    <format dxfId="272">
      <pivotArea grandRow="1" outline="0" collapsedLevelsAreSubtotals="1" fieldPosition="0"/>
    </format>
    <format dxfId="271">
      <pivotArea dataOnly="0" labelOnly="1" grandRow="1" outline="0" fieldPosition="0"/>
    </format>
    <format dxfId="270">
      <pivotArea dataOnly="0" labelOnly="1" outline="0" fieldPosition="0">
        <references count="1">
          <reference field="4294967294" count="2">
            <x v="0"/>
            <x v="1"/>
          </reference>
        </references>
      </pivotArea>
    </format>
    <format dxfId="269">
      <pivotArea dataOnly="0" labelOnly="1" fieldPosition="0">
        <references count="2">
          <reference field="4294967294" count="1" selected="0">
            <x v="0"/>
          </reference>
          <reference field="8" count="0"/>
        </references>
      </pivotArea>
    </format>
    <format dxfId="268">
      <pivotArea dataOnly="0" labelOnly="1" fieldPosition="0">
        <references count="2">
          <reference field="4294967294" count="1" selected="0">
            <x v="1"/>
          </reference>
          <reference field="8" count="0"/>
        </references>
      </pivotArea>
    </format>
    <format dxfId="267">
      <pivotArea dataOnly="0" labelOnly="1" outline="0" fieldPosition="0">
        <references count="1">
          <reference field="4294967294" count="2">
            <x v="0"/>
            <x v="1"/>
          </reference>
        </references>
      </pivotArea>
    </format>
    <format dxfId="266">
      <pivotArea dataOnly="0" labelOnly="1" fieldPosition="0">
        <references count="2">
          <reference field="4294967294" count="1" selected="0">
            <x v="0"/>
          </reference>
          <reference field="8" count="0"/>
        </references>
      </pivotArea>
    </format>
    <format dxfId="265">
      <pivotArea dataOnly="0" labelOnly="1" fieldPosition="0">
        <references count="2">
          <reference field="4294967294" count="1" selected="0">
            <x v="1"/>
          </reference>
          <reference field="8" count="0"/>
        </references>
      </pivotArea>
    </format>
    <format dxfId="264">
      <pivotArea dataOnly="0" labelOnly="1" outline="0" fieldPosition="0">
        <references count="1">
          <reference field="4294967294" count="2">
            <x v="0"/>
            <x v="1"/>
          </reference>
        </references>
      </pivotArea>
    </format>
    <format dxfId="263">
      <pivotArea dataOnly="0" labelOnly="1" fieldPosition="0">
        <references count="2">
          <reference field="4294967294" count="1" selected="0">
            <x v="0"/>
          </reference>
          <reference field="8" count="0"/>
        </references>
      </pivotArea>
    </format>
    <format dxfId="262">
      <pivotArea dataOnly="0" labelOnly="1" fieldPosition="0">
        <references count="2">
          <reference field="4294967294" count="1" selected="0">
            <x v="1"/>
          </reference>
          <reference field="8" count="0"/>
        </references>
      </pivotArea>
    </format>
    <format dxfId="261">
      <pivotArea dataOnly="0" labelOnly="1" outline="0" fieldPosition="0">
        <references count="1">
          <reference field="4294967294" count="2">
            <x v="0"/>
            <x v="1"/>
          </reference>
        </references>
      </pivotArea>
    </format>
    <format dxfId="260">
      <pivotArea dataOnly="0" labelOnly="1" fieldPosition="0">
        <references count="2">
          <reference field="4294967294" count="1" selected="0">
            <x v="0"/>
          </reference>
          <reference field="8" count="0"/>
        </references>
      </pivotArea>
    </format>
    <format dxfId="259">
      <pivotArea dataOnly="0" labelOnly="1" fieldPosition="0">
        <references count="2">
          <reference field="4294967294" count="1" selected="0">
            <x v="1"/>
          </reference>
          <reference field="8" count="0"/>
        </references>
      </pivotArea>
    </format>
    <format dxfId="258">
      <pivotArea dataOnly="0" labelOnly="1" outline="0" fieldPosition="0">
        <references count="1">
          <reference field="4294967294" count="1">
            <x v="2"/>
          </reference>
        </references>
      </pivotArea>
    </format>
    <format dxfId="257">
      <pivotArea dataOnly="0" labelOnly="1" outline="0" offset="A256:C256" fieldPosition="0">
        <references count="1">
          <reference field="4294967294" count="1">
            <x v="3"/>
          </reference>
        </references>
      </pivotArea>
    </format>
    <format dxfId="256">
      <pivotArea dataOnly="0" labelOnly="1" fieldPosition="0">
        <references count="2">
          <reference field="4294967294" count="1" selected="0">
            <x v="2"/>
          </reference>
          <reference field="8" count="0"/>
        </references>
      </pivotArea>
    </format>
    <format dxfId="255">
      <pivotArea dataOnly="0" labelOnly="1" fieldPosition="0">
        <references count="2">
          <reference field="4294967294" count="1" selected="0">
            <x v="3"/>
          </reference>
          <reference field="8" count="3">
            <x v="16"/>
            <x v="17"/>
            <x v="18"/>
          </reference>
        </references>
      </pivotArea>
    </format>
    <format dxfId="254">
      <pivotArea dataOnly="0" labelOnly="1" outline="0" offset="IV256" fieldPosition="0">
        <references count="1">
          <reference field="4294967294" count="1">
            <x v="3"/>
          </reference>
        </references>
      </pivotArea>
    </format>
    <format dxfId="253">
      <pivotArea dataOnly="0" labelOnly="1" fieldPosition="0">
        <references count="2">
          <reference field="4294967294" count="1" selected="0">
            <x v="3"/>
          </reference>
          <reference field="8" count="1">
            <x v="19"/>
          </reference>
        </references>
      </pivotArea>
    </format>
    <format dxfId="252">
      <pivotArea dataOnly="0" labelOnly="1" outline="0" fieldPosition="0">
        <references count="1">
          <reference field="4294967294" count="2">
            <x v="4"/>
            <x v="5"/>
          </reference>
        </references>
      </pivotArea>
    </format>
    <format dxfId="251">
      <pivotArea dataOnly="0" labelOnly="1" fieldPosition="0">
        <references count="2">
          <reference field="4294967294" count="1" selected="0">
            <x v="4"/>
          </reference>
          <reference field="8" count="0"/>
        </references>
      </pivotArea>
    </format>
    <format dxfId="250">
      <pivotArea dataOnly="0" labelOnly="1" fieldPosition="0">
        <references count="2">
          <reference field="4294967294" count="1" selected="0">
            <x v="5"/>
          </reference>
          <reference field="8" count="0"/>
        </references>
      </pivotArea>
    </format>
    <format dxfId="249">
      <pivotArea dataOnly="0" labelOnly="1" outline="0" fieldPosition="0">
        <references count="1">
          <reference field="4294967294" count="2">
            <x v="4"/>
            <x v="5"/>
          </reference>
        </references>
      </pivotArea>
    </format>
    <format dxfId="248">
      <pivotArea dataOnly="0" labelOnly="1" fieldPosition="0">
        <references count="2">
          <reference field="4294967294" count="1" selected="0">
            <x v="4"/>
          </reference>
          <reference field="8" count="0"/>
        </references>
      </pivotArea>
    </format>
    <format dxfId="247">
      <pivotArea dataOnly="0" labelOnly="1" fieldPosition="0">
        <references count="2">
          <reference field="4294967294" count="1" selected="0">
            <x v="5"/>
          </reference>
          <reference field="8" count="0"/>
        </references>
      </pivotArea>
    </format>
    <format dxfId="246">
      <pivotArea dataOnly="0" labelOnly="1" outline="0" fieldPosition="0">
        <references count="1">
          <reference field="4294967294" count="2">
            <x v="4"/>
            <x v="5"/>
          </reference>
        </references>
      </pivotArea>
    </format>
    <format dxfId="245">
      <pivotArea dataOnly="0" labelOnly="1" fieldPosition="0">
        <references count="2">
          <reference field="4294967294" count="1" selected="0">
            <x v="4"/>
          </reference>
          <reference field="8" count="0"/>
        </references>
      </pivotArea>
    </format>
    <format dxfId="244">
      <pivotArea dataOnly="0" labelOnly="1" fieldPosition="0">
        <references count="2">
          <reference field="4294967294" count="1" selected="0">
            <x v="5"/>
          </reference>
          <reference field="8" count="0"/>
        </references>
      </pivotArea>
    </format>
    <format dxfId="243">
      <pivotArea dataOnly="0" labelOnly="1" outline="0" fieldPosition="0">
        <references count="1">
          <reference field="4294967294" count="2">
            <x v="4"/>
            <x v="5"/>
          </reference>
        </references>
      </pivotArea>
    </format>
    <format dxfId="242">
      <pivotArea dataOnly="0" labelOnly="1" fieldPosition="0">
        <references count="2">
          <reference field="4294967294" count="1" selected="0">
            <x v="4"/>
          </reference>
          <reference field="8" count="0"/>
        </references>
      </pivotArea>
    </format>
    <format dxfId="241">
      <pivotArea dataOnly="0" labelOnly="1" fieldPosition="0">
        <references count="2">
          <reference field="4294967294" count="1" selected="0">
            <x v="5"/>
          </reference>
          <reference field="8" count="0"/>
        </references>
      </pivotArea>
    </format>
    <format dxfId="240">
      <pivotArea field="8" dataOnly="0" labelOnly="1" grandCol="1" outline="0" axis="axisCol" fieldPosition="1">
        <references count="1">
          <reference field="4294967294" count="1" selected="0">
            <x v="0"/>
          </reference>
        </references>
      </pivotArea>
    </format>
    <format dxfId="239">
      <pivotArea field="8" dataOnly="0" labelOnly="1" grandCol="1" outline="0" axis="axisCol" fieldPosition="1">
        <references count="1">
          <reference field="4294967294" count="1" selected="0">
            <x v="1"/>
          </reference>
        </references>
      </pivotArea>
    </format>
    <format dxfId="238">
      <pivotArea field="8" dataOnly="0" labelOnly="1" grandCol="1" outline="0" axis="axisCol" fieldPosition="1">
        <references count="1">
          <reference field="4294967294" count="1" selected="0">
            <x v="2"/>
          </reference>
        </references>
      </pivotArea>
    </format>
    <format dxfId="237">
      <pivotArea field="8" dataOnly="0" labelOnly="1" grandCol="1" outline="0" axis="axisCol" fieldPosition="1">
        <references count="1">
          <reference field="4294967294" count="1" selected="0">
            <x v="3"/>
          </reference>
        </references>
      </pivotArea>
    </format>
    <format dxfId="236">
      <pivotArea field="8" dataOnly="0" labelOnly="1" grandCol="1" outline="0" axis="axisCol" fieldPosition="1">
        <references count="1">
          <reference field="4294967294" count="1" selected="0">
            <x v="4"/>
          </reference>
        </references>
      </pivotArea>
    </format>
    <format dxfId="235">
      <pivotArea field="8" dataOnly="0" labelOnly="1" grandCol="1" outline="0" axis="axisCol" fieldPosition="1">
        <references count="1">
          <reference field="4294967294" count="1" selected="0">
            <x v="5"/>
          </reference>
        </references>
      </pivotArea>
    </format>
    <format dxfId="234">
      <pivotArea field="8" dataOnly="0" labelOnly="1" grandCol="1" outline="0" axis="axisCol" fieldPosition="1">
        <references count="1">
          <reference field="4294967294" count="1" selected="0">
            <x v="0"/>
          </reference>
        </references>
      </pivotArea>
    </format>
    <format dxfId="233">
      <pivotArea field="8" dataOnly="0" labelOnly="1" grandCol="1" outline="0" axis="axisCol" fieldPosition="1">
        <references count="1">
          <reference field="4294967294" count="1" selected="0">
            <x v="1"/>
          </reference>
        </references>
      </pivotArea>
    </format>
    <format dxfId="232">
      <pivotArea field="8" dataOnly="0" labelOnly="1" grandCol="1" outline="0" axis="axisCol" fieldPosition="1">
        <references count="1">
          <reference field="4294967294" count="1" selected="0">
            <x v="2"/>
          </reference>
        </references>
      </pivotArea>
    </format>
    <format dxfId="231">
      <pivotArea field="8" dataOnly="0" labelOnly="1" grandCol="1" outline="0" axis="axisCol" fieldPosition="1">
        <references count="1">
          <reference field="4294967294" count="1" selected="0">
            <x v="3"/>
          </reference>
        </references>
      </pivotArea>
    </format>
    <format dxfId="230">
      <pivotArea field="8" dataOnly="0" labelOnly="1" grandCol="1" outline="0" axis="axisCol" fieldPosition="1">
        <references count="1">
          <reference field="4294967294" count="1" selected="0">
            <x v="4"/>
          </reference>
        </references>
      </pivotArea>
    </format>
    <format dxfId="229">
      <pivotArea field="8" dataOnly="0" labelOnly="1" grandCol="1" outline="0" axis="axisCol" fieldPosition="1">
        <references count="1">
          <reference field="4294967294" count="1" selected="0">
            <x v="5"/>
          </reference>
        </references>
      </pivotArea>
    </format>
    <format dxfId="228">
      <pivotArea field="8" dataOnly="0" labelOnly="1" grandCol="1" outline="0" axis="axisCol" fieldPosition="1">
        <references count="1">
          <reference field="4294967294" count="1" selected="0">
            <x v="0"/>
          </reference>
        </references>
      </pivotArea>
    </format>
    <format dxfId="227">
      <pivotArea field="8" dataOnly="0" labelOnly="1" grandCol="1" outline="0" axis="axisCol" fieldPosition="1">
        <references count="1">
          <reference field="4294967294" count="1" selected="0">
            <x v="1"/>
          </reference>
        </references>
      </pivotArea>
    </format>
    <format dxfId="226">
      <pivotArea field="8" dataOnly="0" labelOnly="1" grandCol="1" outline="0" axis="axisCol" fieldPosition="1">
        <references count="1">
          <reference field="4294967294" count="1" selected="0">
            <x v="2"/>
          </reference>
        </references>
      </pivotArea>
    </format>
    <format dxfId="225">
      <pivotArea field="8" dataOnly="0" labelOnly="1" grandCol="1" outline="0" axis="axisCol" fieldPosition="1">
        <references count="1">
          <reference field="4294967294" count="1" selected="0">
            <x v="3"/>
          </reference>
        </references>
      </pivotArea>
    </format>
    <format dxfId="224">
      <pivotArea field="8" dataOnly="0" labelOnly="1" grandCol="1" outline="0" axis="axisCol" fieldPosition="1">
        <references count="1">
          <reference field="4294967294" count="1" selected="0">
            <x v="4"/>
          </reference>
        </references>
      </pivotArea>
    </format>
    <format dxfId="223">
      <pivotArea field="8" dataOnly="0" labelOnly="1" grandCol="1" outline="0" axis="axisCol" fieldPosition="1">
        <references count="1">
          <reference field="4294967294" count="1" selected="0">
            <x v="5"/>
          </reference>
        </references>
      </pivotArea>
    </format>
    <format dxfId="222">
      <pivotArea dataOnly="0" labelOnly="1" outline="0" fieldPosition="0">
        <references count="1">
          <reference field="4294967294" count="2">
            <x v="4"/>
            <x v="5"/>
          </reference>
        </references>
      </pivotArea>
    </format>
    <format dxfId="221">
      <pivotArea dataOnly="0" labelOnly="1" fieldPosition="0">
        <references count="2">
          <reference field="4294967294" count="1" selected="0">
            <x v="4"/>
          </reference>
          <reference field="8" count="0"/>
        </references>
      </pivotArea>
    </format>
    <format dxfId="220">
      <pivotArea dataOnly="0" labelOnly="1" fieldPosition="0">
        <references count="2">
          <reference field="4294967294" count="1" selected="0">
            <x v="5"/>
          </reference>
          <reference field="8" count="0"/>
        </references>
      </pivotArea>
    </format>
    <format dxfId="219">
      <pivotArea dataOnly="0" labelOnly="1" outline="0" fieldPosition="0">
        <references count="1">
          <reference field="4294967294" count="2">
            <x v="2"/>
            <x v="3"/>
          </reference>
        </references>
      </pivotArea>
    </format>
    <format dxfId="218">
      <pivotArea dataOnly="0" labelOnly="1" fieldPosition="0">
        <references count="2">
          <reference field="4294967294" count="1" selected="0">
            <x v="2"/>
          </reference>
          <reference field="8" count="0"/>
        </references>
      </pivotArea>
    </format>
    <format dxfId="217">
      <pivotArea dataOnly="0" labelOnly="1" fieldPosition="0">
        <references count="2">
          <reference field="4294967294" count="1" selected="0">
            <x v="3"/>
          </reference>
          <reference field="8" count="0"/>
        </references>
      </pivotArea>
    </format>
    <format dxfId="216">
      <pivotArea dataOnly="0" labelOnly="1" outline="0" fieldPosition="0">
        <references count="1">
          <reference field="4294967294" count="2">
            <x v="2"/>
            <x v="3"/>
          </reference>
        </references>
      </pivotArea>
    </format>
    <format dxfId="215">
      <pivotArea dataOnly="0" labelOnly="1" fieldPosition="0">
        <references count="2">
          <reference field="4294967294" count="1" selected="0">
            <x v="2"/>
          </reference>
          <reference field="8" count="0"/>
        </references>
      </pivotArea>
    </format>
    <format dxfId="214">
      <pivotArea dataOnly="0" labelOnly="1" fieldPosition="0">
        <references count="2">
          <reference field="4294967294" count="1" selected="0">
            <x v="3"/>
          </reference>
          <reference field="8" count="0"/>
        </references>
      </pivotArea>
    </format>
    <format dxfId="213">
      <pivotArea field="8" dataOnly="0" labelOnly="1" grandCol="1" outline="0" axis="axisCol" fieldPosition="1">
        <references count="1">
          <reference field="4294967294" count="1" selected="0">
            <x v="0"/>
          </reference>
        </references>
      </pivotArea>
    </format>
    <format dxfId="212">
      <pivotArea field="8" dataOnly="0" labelOnly="1" grandCol="1" outline="0" axis="axisCol" fieldPosition="1">
        <references count="1">
          <reference field="4294967294" count="1" selected="0">
            <x v="1"/>
          </reference>
        </references>
      </pivotArea>
    </format>
    <format dxfId="211">
      <pivotArea field="8" dataOnly="0" labelOnly="1" grandCol="1" outline="0" axis="axisCol" fieldPosition="1">
        <references count="1">
          <reference field="4294967294" count="1" selected="0">
            <x v="2"/>
          </reference>
        </references>
      </pivotArea>
    </format>
    <format dxfId="210">
      <pivotArea field="8" dataOnly="0" labelOnly="1" grandCol="1" outline="0" axis="axisCol" fieldPosition="1">
        <references count="1">
          <reference field="4294967294" count="1" selected="0">
            <x v="3"/>
          </reference>
        </references>
      </pivotArea>
    </format>
    <format dxfId="209">
      <pivotArea field="8" dataOnly="0" labelOnly="1" grandCol="1" outline="0" axis="axisCol" fieldPosition="1">
        <references count="1">
          <reference field="4294967294" count="1" selected="0">
            <x v="4"/>
          </reference>
        </references>
      </pivotArea>
    </format>
    <format dxfId="208">
      <pivotArea field="8" dataOnly="0" labelOnly="1" grandCol="1" outline="0" axis="axisCol" fieldPosition="1">
        <references count="1">
          <reference field="4294967294" count="1" selected="0">
            <x v="5"/>
          </reference>
        </references>
      </pivotArea>
    </format>
    <format dxfId="207">
      <pivotArea field="8" dataOnly="0" labelOnly="1" grandCol="1" outline="0" axis="axisCol" fieldPosition="1">
        <references count="1">
          <reference field="4294967294" count="1" selected="0">
            <x v="0"/>
          </reference>
        </references>
      </pivotArea>
    </format>
    <format dxfId="206">
      <pivotArea field="8" dataOnly="0" labelOnly="1" grandCol="1" outline="0" axis="axisCol" fieldPosition="1">
        <references count="1">
          <reference field="4294967294" count="1" selected="0">
            <x v="1"/>
          </reference>
        </references>
      </pivotArea>
    </format>
    <format dxfId="205">
      <pivotArea field="8" dataOnly="0" labelOnly="1" grandCol="1" outline="0" axis="axisCol" fieldPosition="1">
        <references count="1">
          <reference field="4294967294" count="1" selected="0">
            <x v="2"/>
          </reference>
        </references>
      </pivotArea>
    </format>
    <format dxfId="204">
      <pivotArea field="8" dataOnly="0" labelOnly="1" grandCol="1" outline="0" axis="axisCol" fieldPosition="1">
        <references count="1">
          <reference field="4294967294" count="1" selected="0">
            <x v="3"/>
          </reference>
        </references>
      </pivotArea>
    </format>
    <format dxfId="203">
      <pivotArea field="8" dataOnly="0" labelOnly="1" grandCol="1" outline="0" axis="axisCol" fieldPosition="1">
        <references count="1">
          <reference field="4294967294" count="1" selected="0">
            <x v="4"/>
          </reference>
        </references>
      </pivotArea>
    </format>
    <format dxfId="202">
      <pivotArea field="8" dataOnly="0" labelOnly="1" grandCol="1" outline="0" axis="axisCol" fieldPosition="1">
        <references count="1">
          <reference field="4294967294" count="1" selected="0">
            <x v="5"/>
          </reference>
        </references>
      </pivotArea>
    </format>
    <format dxfId="201">
      <pivotArea field="8" dataOnly="0" labelOnly="1" grandCol="1" outline="0" axis="axisCol" fieldPosition="1">
        <references count="1">
          <reference field="4294967294" count="1" selected="0">
            <x v="0"/>
          </reference>
        </references>
      </pivotArea>
    </format>
    <format dxfId="200">
      <pivotArea field="8" dataOnly="0" labelOnly="1" grandCol="1" outline="0" axis="axisCol" fieldPosition="1">
        <references count="1">
          <reference field="4294967294" count="1" selected="0">
            <x v="1"/>
          </reference>
        </references>
      </pivotArea>
    </format>
    <format dxfId="199">
      <pivotArea field="8" dataOnly="0" labelOnly="1" grandCol="1" outline="0" axis="axisCol" fieldPosition="1">
        <references count="1">
          <reference field="4294967294" count="1" selected="0">
            <x v="2"/>
          </reference>
        </references>
      </pivotArea>
    </format>
    <format dxfId="198">
      <pivotArea field="8" dataOnly="0" labelOnly="1" grandCol="1" outline="0" axis="axisCol" fieldPosition="1">
        <references count="1">
          <reference field="4294967294" count="1" selected="0">
            <x v="3"/>
          </reference>
        </references>
      </pivotArea>
    </format>
    <format dxfId="197">
      <pivotArea field="8" dataOnly="0" labelOnly="1" grandCol="1" outline="0" axis="axisCol" fieldPosition="1">
        <references count="1">
          <reference field="4294967294" count="1" selected="0">
            <x v="4"/>
          </reference>
        </references>
      </pivotArea>
    </format>
    <format dxfId="196">
      <pivotArea field="8" dataOnly="0" labelOnly="1" grandCol="1" outline="0" axis="axisCol" fieldPosition="1">
        <references count="1">
          <reference field="4294967294" count="1" selected="0">
            <x v="5"/>
          </reference>
        </references>
      </pivotArea>
    </format>
    <format dxfId="195">
      <pivotArea field="8" dataOnly="0" labelOnly="1" grandCol="1" outline="0" axis="axisCol" fieldPosition="1">
        <references count="1">
          <reference field="4294967294" count="1" selected="0">
            <x v="0"/>
          </reference>
        </references>
      </pivotArea>
    </format>
    <format dxfId="194">
      <pivotArea field="8" dataOnly="0" labelOnly="1" grandCol="1" outline="0" axis="axisCol" fieldPosition="1">
        <references count="1">
          <reference field="4294967294" count="1" selected="0">
            <x v="1"/>
          </reference>
        </references>
      </pivotArea>
    </format>
    <format dxfId="193">
      <pivotArea field="8" dataOnly="0" labelOnly="1" grandCol="1" outline="0" axis="axisCol" fieldPosition="1">
        <references count="1">
          <reference field="4294967294" count="1" selected="0">
            <x v="2"/>
          </reference>
        </references>
      </pivotArea>
    </format>
    <format dxfId="192">
      <pivotArea field="8" dataOnly="0" labelOnly="1" grandCol="1" outline="0" axis="axisCol" fieldPosition="1">
        <references count="1">
          <reference field="4294967294" count="1" selected="0">
            <x v="3"/>
          </reference>
        </references>
      </pivotArea>
    </format>
    <format dxfId="191">
      <pivotArea field="8" dataOnly="0" labelOnly="1" grandCol="1" outline="0" axis="axisCol" fieldPosition="1">
        <references count="1">
          <reference field="4294967294" count="1" selected="0">
            <x v="4"/>
          </reference>
        </references>
      </pivotArea>
    </format>
    <format dxfId="190">
      <pivotArea field="8" dataOnly="0" labelOnly="1" grandCol="1" outline="0" axis="axisCol" fieldPosition="1">
        <references count="1">
          <reference field="4294967294" count="1" selected="0">
            <x v="5"/>
          </reference>
        </references>
      </pivotArea>
    </format>
    <format dxfId="189">
      <pivotArea field="8" dataOnly="0" labelOnly="1" grandCol="1" outline="0" axis="axisCol" fieldPosition="1">
        <references count="1">
          <reference field="4294967294" count="1" selected="0">
            <x v="0"/>
          </reference>
        </references>
      </pivotArea>
    </format>
    <format dxfId="188">
      <pivotArea field="8" dataOnly="0" labelOnly="1" grandCol="1" outline="0" axis="axisCol" fieldPosition="1">
        <references count="1">
          <reference field="4294967294" count="1" selected="0">
            <x v="1"/>
          </reference>
        </references>
      </pivotArea>
    </format>
    <format dxfId="187">
      <pivotArea field="8" dataOnly="0" labelOnly="1" grandCol="1" outline="0" axis="axisCol" fieldPosition="1">
        <references count="1">
          <reference field="4294967294" count="1" selected="0">
            <x v="2"/>
          </reference>
        </references>
      </pivotArea>
    </format>
    <format dxfId="186">
      <pivotArea field="8" dataOnly="0" labelOnly="1" grandCol="1" outline="0" axis="axisCol" fieldPosition="1">
        <references count="1">
          <reference field="4294967294" count="1" selected="0">
            <x v="3"/>
          </reference>
        </references>
      </pivotArea>
    </format>
    <format dxfId="185">
      <pivotArea field="8" dataOnly="0" labelOnly="1" grandCol="1" outline="0" axis="axisCol" fieldPosition="1">
        <references count="1">
          <reference field="4294967294" count="1" selected="0">
            <x v="4"/>
          </reference>
        </references>
      </pivotArea>
    </format>
    <format dxfId="184">
      <pivotArea field="8" dataOnly="0" labelOnly="1" grandCol="1" outline="0" axis="axisCol" fieldPosition="1">
        <references count="1">
          <reference field="4294967294" count="1" selected="0">
            <x v="5"/>
          </reference>
        </references>
      </pivotArea>
    </format>
    <format dxfId="183">
      <pivotArea field="8" dataOnly="0" labelOnly="1" grandCol="1" outline="0" axis="axisCol" fieldPosition="1">
        <references count="1">
          <reference field="4294967294" count="1" selected="0">
            <x v="0"/>
          </reference>
        </references>
      </pivotArea>
    </format>
    <format dxfId="182">
      <pivotArea field="8" dataOnly="0" labelOnly="1" grandCol="1" outline="0" axis="axisCol" fieldPosition="1">
        <references count="1">
          <reference field="4294967294" count="1" selected="0">
            <x v="1"/>
          </reference>
        </references>
      </pivotArea>
    </format>
    <format dxfId="181">
      <pivotArea field="8" dataOnly="0" labelOnly="1" grandCol="1" outline="0" axis="axisCol" fieldPosition="1">
        <references count="1">
          <reference field="4294967294" count="1" selected="0">
            <x v="2"/>
          </reference>
        </references>
      </pivotArea>
    </format>
    <format dxfId="180">
      <pivotArea field="8" dataOnly="0" labelOnly="1" grandCol="1" outline="0" axis="axisCol" fieldPosition="1">
        <references count="1">
          <reference field="4294967294" count="1" selected="0">
            <x v="3"/>
          </reference>
        </references>
      </pivotArea>
    </format>
    <format dxfId="179">
      <pivotArea field="8" dataOnly="0" labelOnly="1" grandCol="1" outline="0" axis="axisCol" fieldPosition="1">
        <references count="1">
          <reference field="4294967294" count="1" selected="0">
            <x v="4"/>
          </reference>
        </references>
      </pivotArea>
    </format>
    <format dxfId="178">
      <pivotArea field="8" dataOnly="0" labelOnly="1" grandCol="1" outline="0" axis="axisCol" fieldPosition="1">
        <references count="1">
          <reference field="4294967294" count="1" selected="0">
            <x v="5"/>
          </reference>
        </references>
      </pivotArea>
    </format>
    <format dxfId="177">
      <pivotArea field="8" dataOnly="0" labelOnly="1" grandCol="1" outline="0" axis="axisCol" fieldPosition="1">
        <references count="1">
          <reference field="4294967294" count="1" selected="0">
            <x v="0"/>
          </reference>
        </references>
      </pivotArea>
    </format>
    <format dxfId="176">
      <pivotArea field="8" dataOnly="0" labelOnly="1" grandCol="1" outline="0" axis="axisCol" fieldPosition="1">
        <references count="1">
          <reference field="4294967294" count="1" selected="0">
            <x v="1"/>
          </reference>
        </references>
      </pivotArea>
    </format>
    <format dxfId="175">
      <pivotArea field="8" dataOnly="0" labelOnly="1" grandCol="1" outline="0" axis="axisCol" fieldPosition="1">
        <references count="1">
          <reference field="4294967294" count="1" selected="0">
            <x v="2"/>
          </reference>
        </references>
      </pivotArea>
    </format>
    <format dxfId="174">
      <pivotArea field="8" dataOnly="0" labelOnly="1" grandCol="1" outline="0" axis="axisCol" fieldPosition="1">
        <references count="1">
          <reference field="4294967294" count="1" selected="0">
            <x v="3"/>
          </reference>
        </references>
      </pivotArea>
    </format>
    <format dxfId="173">
      <pivotArea field="8" dataOnly="0" labelOnly="1" grandCol="1" outline="0" axis="axisCol" fieldPosition="1">
        <references count="1">
          <reference field="4294967294" count="1" selected="0">
            <x v="4"/>
          </reference>
        </references>
      </pivotArea>
    </format>
    <format dxfId="172">
      <pivotArea field="8" dataOnly="0" labelOnly="1" grandCol="1" outline="0" axis="axisCol" fieldPosition="1">
        <references count="1">
          <reference field="4294967294" count="1" selected="0">
            <x v="5"/>
          </reference>
        </references>
      </pivotArea>
    </format>
    <format dxfId="171">
      <pivotArea outline="0" collapsedLevelsAreSubtotals="1" fieldPosition="0"/>
    </format>
    <format dxfId="170">
      <pivotArea dataOnly="0" labelOnly="1" outline="0" fieldPosition="0">
        <references count="1">
          <reference field="4294967294" count="6">
            <x v="0"/>
            <x v="1"/>
            <x v="2"/>
            <x v="3"/>
            <x v="4"/>
            <x v="5"/>
          </reference>
        </references>
      </pivotArea>
    </format>
    <format dxfId="169">
      <pivotArea field="8" dataOnly="0" labelOnly="1" grandCol="1" outline="0" axis="axisCol" fieldPosition="1">
        <references count="1">
          <reference field="4294967294" count="1" selected="0">
            <x v="0"/>
          </reference>
        </references>
      </pivotArea>
    </format>
    <format dxfId="168">
      <pivotArea field="8" dataOnly="0" labelOnly="1" grandCol="1" outline="0" axis="axisCol" fieldPosition="1">
        <references count="1">
          <reference field="4294967294" count="1" selected="0">
            <x v="1"/>
          </reference>
        </references>
      </pivotArea>
    </format>
    <format dxfId="167">
      <pivotArea field="8" dataOnly="0" labelOnly="1" grandCol="1" outline="0" axis="axisCol" fieldPosition="1">
        <references count="1">
          <reference field="4294967294" count="1" selected="0">
            <x v="2"/>
          </reference>
        </references>
      </pivotArea>
    </format>
    <format dxfId="166">
      <pivotArea field="8" dataOnly="0" labelOnly="1" grandCol="1" outline="0" axis="axisCol" fieldPosition="1">
        <references count="1">
          <reference field="4294967294" count="1" selected="0">
            <x v="3"/>
          </reference>
        </references>
      </pivotArea>
    </format>
    <format dxfId="165">
      <pivotArea field="8" dataOnly="0" labelOnly="1" grandCol="1" outline="0" axis="axisCol" fieldPosition="1">
        <references count="1">
          <reference field="4294967294" count="1" selected="0">
            <x v="4"/>
          </reference>
        </references>
      </pivotArea>
    </format>
    <format dxfId="164">
      <pivotArea field="8" dataOnly="0" labelOnly="1" grandCol="1" outline="0" axis="axisCol" fieldPosition="1">
        <references count="1">
          <reference field="4294967294" count="1" selected="0">
            <x v="5"/>
          </reference>
        </references>
      </pivotArea>
    </format>
    <format dxfId="163">
      <pivotArea dataOnly="0" labelOnly="1" fieldPosition="0">
        <references count="2">
          <reference field="4294967294" count="1" selected="0">
            <x v="1"/>
          </reference>
          <reference field="8" count="0"/>
        </references>
      </pivotArea>
    </format>
    <format dxfId="162">
      <pivotArea dataOnly="0" labelOnly="1" fieldPosition="0">
        <references count="2">
          <reference field="4294967294" count="1" selected="0">
            <x v="2"/>
          </reference>
          <reference field="8" count="0"/>
        </references>
      </pivotArea>
    </format>
    <format dxfId="161">
      <pivotArea dataOnly="0" labelOnly="1" fieldPosition="0">
        <references count="2">
          <reference field="4294967294" count="1" selected="0">
            <x v="3"/>
          </reference>
          <reference field="8" count="0"/>
        </references>
      </pivotArea>
    </format>
    <format dxfId="160">
      <pivotArea dataOnly="0" labelOnly="1" fieldPosition="0">
        <references count="2">
          <reference field="4294967294" count="1" selected="0">
            <x v="5"/>
          </reference>
          <reference field="8" count="0"/>
        </references>
      </pivotArea>
    </format>
    <format dxfId="159">
      <pivotArea outline="0" collapsedLevelsAreSubtotals="1" fieldPosition="0">
        <references count="2">
          <reference field="4294967294" count="1" selected="0">
            <x v="0"/>
          </reference>
          <reference field="8" count="0" selected="0"/>
        </references>
      </pivotArea>
    </format>
    <format dxfId="158">
      <pivotArea dataOnly="0" labelOnly="1" outline="0" fieldPosition="0">
        <references count="1">
          <reference field="4294967294" count="1">
            <x v="0"/>
          </reference>
        </references>
      </pivotArea>
    </format>
    <format dxfId="157">
      <pivotArea dataOnly="0" labelOnly="1" fieldPosition="0">
        <references count="2">
          <reference field="4294967294" count="1" selected="0">
            <x v="0"/>
          </reference>
          <reference field="8" count="0"/>
        </references>
      </pivotArea>
    </format>
    <format dxfId="156">
      <pivotArea outline="0" collapsedLevelsAreSubtotals="1" fieldPosition="0">
        <references count="2">
          <reference field="4294967294" count="1" selected="0">
            <x v="1"/>
          </reference>
          <reference field="8" count="0" selected="0"/>
        </references>
      </pivotArea>
    </format>
    <format dxfId="155">
      <pivotArea dataOnly="0" labelOnly="1" outline="0" fieldPosition="0">
        <references count="1">
          <reference field="4294967294" count="1">
            <x v="1"/>
          </reference>
        </references>
      </pivotArea>
    </format>
    <format dxfId="154">
      <pivotArea dataOnly="0" labelOnly="1" fieldPosition="0">
        <references count="2">
          <reference field="4294967294" count="1" selected="0">
            <x v="1"/>
          </reference>
          <reference field="8" count="0"/>
        </references>
      </pivotArea>
    </format>
    <format dxfId="153">
      <pivotArea outline="0" collapsedLevelsAreSubtotals="1" fieldPosition="0">
        <references count="2">
          <reference field="4294967294" count="1" selected="0">
            <x v="2"/>
          </reference>
          <reference field="8" count="0" selected="0"/>
        </references>
      </pivotArea>
    </format>
    <format dxfId="152">
      <pivotArea dataOnly="0" labelOnly="1" outline="0" fieldPosition="0">
        <references count="1">
          <reference field="4294967294" count="1">
            <x v="2"/>
          </reference>
        </references>
      </pivotArea>
    </format>
    <format dxfId="151">
      <pivotArea dataOnly="0" labelOnly="1" fieldPosition="0">
        <references count="2">
          <reference field="4294967294" count="1" selected="0">
            <x v="2"/>
          </reference>
          <reference field="8" count="0"/>
        </references>
      </pivotArea>
    </format>
    <format dxfId="150">
      <pivotArea dataOnly="0" outline="0" fieldPosition="0">
        <references count="1">
          <reference field="4294967294" count="1">
            <x v="3"/>
          </reference>
        </references>
      </pivotArea>
    </format>
    <format dxfId="149">
      <pivotArea outline="0" collapsedLevelsAreSubtotals="1" fieldPosition="0">
        <references count="2">
          <reference field="4294967294" count="1" selected="0">
            <x v="4"/>
          </reference>
          <reference field="8" count="0" selected="0"/>
        </references>
      </pivotArea>
    </format>
    <format dxfId="148">
      <pivotArea dataOnly="0" labelOnly="1" outline="0" fieldPosition="0">
        <references count="1">
          <reference field="4294967294" count="1">
            <x v="4"/>
          </reference>
        </references>
      </pivotArea>
    </format>
    <format dxfId="147">
      <pivotArea dataOnly="0" labelOnly="1" fieldPosition="0">
        <references count="2">
          <reference field="4294967294" count="1" selected="0">
            <x v="4"/>
          </reference>
          <reference field="8" count="0"/>
        </references>
      </pivotArea>
    </format>
    <format dxfId="146">
      <pivotArea outline="0" collapsedLevelsAreSubtotals="1" fieldPosition="0">
        <references count="2">
          <reference field="4294967294" count="1" selected="0">
            <x v="5"/>
          </reference>
          <reference field="8" count="0" selected="0"/>
        </references>
      </pivotArea>
    </format>
    <format dxfId="145">
      <pivotArea dataOnly="0" labelOnly="1" fieldPosition="0">
        <references count="2">
          <reference field="4294967294" count="1" selected="0">
            <x v="5"/>
          </reference>
          <reference field="8" count="0"/>
        </references>
      </pivotArea>
    </format>
    <format dxfId="144">
      <pivotArea dataOnly="0" outline="0" fieldPosition="0">
        <references count="1">
          <reference field="4294967294" count="1">
            <x v="4"/>
          </reference>
        </references>
      </pivotArea>
    </format>
    <format dxfId="143">
      <pivotArea dataOnly="0" outline="0" fieldPosition="0">
        <references count="1">
          <reference field="4294967294" count="1">
            <x v="5"/>
          </reference>
        </references>
      </pivotArea>
    </format>
    <format dxfId="142">
      <pivotArea field="8" dataOnly="0" grandCol="1" outline="0" axis="axisCol" fieldPosition="1">
        <references count="1">
          <reference field="4294967294" count="1" selected="0">
            <x v="0"/>
          </reference>
        </references>
      </pivotArea>
    </format>
    <format dxfId="141">
      <pivotArea dataOnly="0" labelOnly="1" fieldPosition="0">
        <references count="2">
          <reference field="4294967294" count="1" selected="0">
            <x v="0"/>
          </reference>
          <reference field="8" count="0"/>
        </references>
      </pivotArea>
    </format>
    <format dxfId="140">
      <pivotArea dataOnly="0" labelOnly="1" fieldPosition="0">
        <references count="2">
          <reference field="4294967294" count="1" selected="0">
            <x v="1"/>
          </reference>
          <reference field="8" count="0"/>
        </references>
      </pivotArea>
    </format>
    <format dxfId="139">
      <pivotArea dataOnly="0" labelOnly="1" fieldPosition="0">
        <references count="2">
          <reference field="4294967294" count="1" selected="0">
            <x v="2"/>
          </reference>
          <reference field="8" count="0"/>
        </references>
      </pivotArea>
    </format>
    <format dxfId="138">
      <pivotArea field="8" grandCol="1" outline="0" collapsedLevelsAreSubtotals="1" axis="axisCol" fieldPosition="1">
        <references count="1">
          <reference field="4294967294" count="1" selected="0">
            <x v="1"/>
          </reference>
        </references>
      </pivotArea>
    </format>
    <format dxfId="137">
      <pivotArea field="8" grandCol="1" outline="0" collapsedLevelsAreSubtotals="1" axis="axisCol" fieldPosition="1">
        <references count="1">
          <reference field="4294967294" count="1" selected="0">
            <x v="2"/>
          </reference>
        </references>
      </pivotArea>
    </format>
    <format dxfId="136">
      <pivotArea field="8" dataOnly="0" labelOnly="1" grandCol="1" outline="0" axis="axisCol" fieldPosition="1">
        <references count="1">
          <reference field="4294967294" count="1" selected="0">
            <x v="0"/>
          </reference>
        </references>
      </pivotArea>
    </format>
    <format dxfId="135">
      <pivotArea field="8" dataOnly="0" labelOnly="1" grandCol="1" outline="0" axis="axisCol" fieldPosition="1">
        <references count="1">
          <reference field="4294967294" count="1" selected="0">
            <x v="1"/>
          </reference>
        </references>
      </pivotArea>
    </format>
    <format dxfId="134">
      <pivotArea field="8" dataOnly="0" labelOnly="1" grandCol="1" outline="0" axis="axisCol" fieldPosition="1">
        <references count="1">
          <reference field="4294967294" count="1" selected="0">
            <x v="2"/>
          </reference>
        </references>
      </pivotArea>
    </format>
    <format dxfId="133">
      <pivotArea field="8" dataOnly="0" labelOnly="1" grandCol="1" outline="0" axis="axisCol" fieldPosition="1">
        <references count="1">
          <reference field="4294967294" count="1" selected="0">
            <x v="3"/>
          </reference>
        </references>
      </pivotArea>
    </format>
    <format dxfId="132">
      <pivotArea field="8" dataOnly="0" labelOnly="1" grandCol="1" outline="0" axis="axisCol" fieldPosition="1">
        <references count="1">
          <reference field="4294967294" count="1" selected="0">
            <x v="4"/>
          </reference>
        </references>
      </pivotArea>
    </format>
    <format dxfId="131">
      <pivotArea field="8" dataOnly="0" labelOnly="1" grandCol="1" outline="0" axis="axisCol" fieldPosition="1">
        <references count="1">
          <reference field="4294967294" count="1" selected="0">
            <x v="5"/>
          </reference>
        </references>
      </pivotArea>
    </format>
    <format dxfId="130">
      <pivotArea field="8" grandCol="1" outline="0" collapsedLevelsAreSubtotals="1" axis="axisCol" fieldPosition="1">
        <references count="1">
          <reference field="4294967294" count="1" selected="0">
            <x v="3"/>
          </reference>
        </references>
      </pivotArea>
    </format>
    <format dxfId="129">
      <pivotArea field="8" grandCol="1" outline="0" collapsedLevelsAreSubtotals="1" axis="axisCol" fieldPosition="1">
        <references count="1">
          <reference field="4294967294" count="1" selected="0">
            <x v="4"/>
          </reference>
        </references>
      </pivotArea>
    </format>
    <format dxfId="128">
      <pivotArea field="8" grandCol="1" outline="0" collapsedLevelsAreSubtotals="1" axis="axisCol" fieldPosition="1">
        <references count="1">
          <reference field="4294967294" count="1" selected="0">
            <x v="5"/>
          </reference>
        </references>
      </pivotArea>
    </format>
    <format dxfId="127">
      <pivotArea field="8" dataOnly="0" labelOnly="1" grandCol="1" outline="0" axis="axisCol" fieldPosition="1">
        <references count="1">
          <reference field="4294967294" count="1" selected="0">
            <x v="0"/>
          </reference>
        </references>
      </pivotArea>
    </format>
    <format dxfId="126">
      <pivotArea field="8" dataOnly="0" labelOnly="1" grandCol="1" outline="0" axis="axisCol" fieldPosition="1">
        <references count="1">
          <reference field="4294967294" count="1" selected="0">
            <x v="1"/>
          </reference>
        </references>
      </pivotArea>
    </format>
    <format dxfId="125">
      <pivotArea field="8" dataOnly="0" labelOnly="1" grandCol="1" outline="0" axis="axisCol" fieldPosition="1">
        <references count="1">
          <reference field="4294967294" count="1" selected="0">
            <x v="2"/>
          </reference>
        </references>
      </pivotArea>
    </format>
    <format dxfId="124">
      <pivotArea field="8" dataOnly="0" labelOnly="1" grandCol="1" outline="0" axis="axisCol" fieldPosition="1">
        <references count="1">
          <reference field="4294967294" count="1" selected="0">
            <x v="3"/>
          </reference>
        </references>
      </pivotArea>
    </format>
    <format dxfId="123">
      <pivotArea field="8" dataOnly="0" labelOnly="1" grandCol="1" outline="0" axis="axisCol" fieldPosition="1">
        <references count="1">
          <reference field="4294967294" count="1" selected="0">
            <x v="4"/>
          </reference>
        </references>
      </pivotArea>
    </format>
    <format dxfId="122">
      <pivotArea field="8" dataOnly="0" labelOnly="1" grandCol="1" outline="0" axis="axisCol" fieldPosition="1">
        <references count="1">
          <reference field="4294967294" count="1" selected="0">
            <x v="5"/>
          </reference>
        </references>
      </pivotArea>
    </format>
    <format dxfId="121">
      <pivotArea collapsedLevelsAreSubtotals="1" fieldPosition="0">
        <references count="3">
          <reference field="4294967294" count="1" selected="0">
            <x v="5"/>
          </reference>
          <reference field="8" count="0" selected="0"/>
          <reference field="43" count="1">
            <x v="0"/>
          </reference>
        </references>
      </pivotArea>
    </format>
    <format dxfId="120">
      <pivotArea collapsedLevelsAreSubtotals="1" fieldPosition="0">
        <references count="3">
          <reference field="4294967294" count="1" selected="0">
            <x v="5"/>
          </reference>
          <reference field="8" count="0" selected="0"/>
          <reference field="43" count="1">
            <x v="1"/>
          </reference>
        </references>
      </pivotArea>
    </format>
    <format dxfId="119">
      <pivotArea collapsedLevelsAreSubtotals="1" fieldPosition="0">
        <references count="3">
          <reference field="4294967294" count="1" selected="0">
            <x v="5"/>
          </reference>
          <reference field="8" count="0" selected="0"/>
          <reference field="43" count="1">
            <x v="2"/>
          </reference>
        </references>
      </pivotArea>
    </format>
    <format dxfId="118">
      <pivotArea collapsedLevelsAreSubtotals="1" fieldPosition="0">
        <references count="3">
          <reference field="4294967294" count="1" selected="0">
            <x v="5"/>
          </reference>
          <reference field="8" count="0" selected="0"/>
          <reference field="43" count="1">
            <x v="3"/>
          </reference>
        </references>
      </pivotArea>
    </format>
    <format dxfId="117">
      <pivotArea collapsedLevelsAreSubtotals="1" fieldPosition="0">
        <references count="3">
          <reference field="4294967294" count="1" selected="0">
            <x v="5"/>
          </reference>
          <reference field="8" count="0" selected="0"/>
          <reference field="43" count="1">
            <x v="4"/>
          </reference>
        </references>
      </pivotArea>
    </format>
    <format dxfId="116">
      <pivotArea collapsedLevelsAreSubtotals="1" fieldPosition="0">
        <references count="3">
          <reference field="4294967294" count="1" selected="0">
            <x v="5"/>
          </reference>
          <reference field="8" count="0" selected="0"/>
          <reference field="43" count="1">
            <x v="6"/>
          </reference>
        </references>
      </pivotArea>
    </format>
    <format dxfId="115">
      <pivotArea collapsedLevelsAreSubtotals="1" fieldPosition="0">
        <references count="3">
          <reference field="4294967294" count="1" selected="0">
            <x v="5"/>
          </reference>
          <reference field="8" count="0" selected="0"/>
          <reference field="43" count="1">
            <x v="7"/>
          </reference>
        </references>
      </pivotArea>
    </format>
    <format dxfId="114">
      <pivotArea collapsedLevelsAreSubtotals="1" fieldPosition="0">
        <references count="3">
          <reference field="4294967294" count="1" selected="0">
            <x v="5"/>
          </reference>
          <reference field="8" count="0" selected="0"/>
          <reference field="43" count="1">
            <x v="8"/>
          </reference>
        </references>
      </pivotArea>
    </format>
    <format dxfId="113">
      <pivotArea collapsedLevelsAreSubtotals="1" fieldPosition="0">
        <references count="3">
          <reference field="4294967294" count="1" selected="0">
            <x v="5"/>
          </reference>
          <reference field="8" count="0" selected="0"/>
          <reference field="43" count="1">
            <x v="9"/>
          </reference>
        </references>
      </pivotArea>
    </format>
    <format dxfId="112">
      <pivotArea collapsedLevelsAreSubtotals="1" fieldPosition="0">
        <references count="3">
          <reference field="4294967294" count="1" selected="0">
            <x v="4"/>
          </reference>
          <reference field="8" count="0" selected="0"/>
          <reference field="43" count="1">
            <x v="0"/>
          </reference>
        </references>
      </pivotArea>
    </format>
    <format dxfId="111">
      <pivotArea collapsedLevelsAreSubtotals="1" fieldPosition="0">
        <references count="3">
          <reference field="4294967294" count="1" selected="0">
            <x v="4"/>
          </reference>
          <reference field="8" count="0" selected="0"/>
          <reference field="43" count="1">
            <x v="1"/>
          </reference>
        </references>
      </pivotArea>
    </format>
    <format dxfId="110">
      <pivotArea collapsedLevelsAreSubtotals="1" fieldPosition="0">
        <references count="3">
          <reference field="4294967294" count="1" selected="0">
            <x v="4"/>
          </reference>
          <reference field="8" count="0" selected="0"/>
          <reference field="43" count="1">
            <x v="2"/>
          </reference>
        </references>
      </pivotArea>
    </format>
    <format dxfId="109">
      <pivotArea collapsedLevelsAreSubtotals="1" fieldPosition="0">
        <references count="3">
          <reference field="4294967294" count="1" selected="0">
            <x v="4"/>
          </reference>
          <reference field="8" count="0" selected="0"/>
          <reference field="43" count="1">
            <x v="3"/>
          </reference>
        </references>
      </pivotArea>
    </format>
    <format dxfId="108">
      <pivotArea collapsedLevelsAreSubtotals="1" fieldPosition="0">
        <references count="3">
          <reference field="4294967294" count="1" selected="0">
            <x v="4"/>
          </reference>
          <reference field="8" count="0" selected="0"/>
          <reference field="43" count="1">
            <x v="4"/>
          </reference>
        </references>
      </pivotArea>
    </format>
    <format dxfId="107">
      <pivotArea collapsedLevelsAreSubtotals="1" fieldPosition="0">
        <references count="3">
          <reference field="4294967294" count="1" selected="0">
            <x v="4"/>
          </reference>
          <reference field="8" count="0" selected="0"/>
          <reference field="43" count="1">
            <x v="6"/>
          </reference>
        </references>
      </pivotArea>
    </format>
    <format dxfId="106">
      <pivotArea collapsedLevelsAreSubtotals="1" fieldPosition="0">
        <references count="3">
          <reference field="4294967294" count="1" selected="0">
            <x v="4"/>
          </reference>
          <reference field="8" count="0" selected="0"/>
          <reference field="43" count="1">
            <x v="7"/>
          </reference>
        </references>
      </pivotArea>
    </format>
    <format dxfId="105">
      <pivotArea collapsedLevelsAreSubtotals="1" fieldPosition="0">
        <references count="3">
          <reference field="4294967294" count="1" selected="0">
            <x v="4"/>
          </reference>
          <reference field="8" count="0" selected="0"/>
          <reference field="43" count="1">
            <x v="8"/>
          </reference>
        </references>
      </pivotArea>
    </format>
    <format dxfId="104">
      <pivotArea collapsedLevelsAreSubtotals="1" fieldPosition="0">
        <references count="3">
          <reference field="4294967294" count="1" selected="0">
            <x v="4"/>
          </reference>
          <reference field="8" count="0" selected="0"/>
          <reference field="43" count="1">
            <x v="9"/>
          </reference>
        </references>
      </pivotArea>
    </format>
    <format dxfId="103">
      <pivotArea collapsedLevelsAreSubtotals="1" fieldPosition="0">
        <references count="3">
          <reference field="4294967294" count="1" selected="0">
            <x v="4"/>
          </reference>
          <reference field="8" count="0" selected="0"/>
          <reference field="43" count="1">
            <x v="10"/>
          </reference>
        </references>
      </pivotArea>
    </format>
    <format dxfId="102">
      <pivotArea dataOnly="0" labelOnly="1" fieldPosition="0">
        <references count="1">
          <reference field="43" count="10">
            <x v="0"/>
            <x v="1"/>
            <x v="2"/>
            <x v="3"/>
            <x v="4"/>
            <x v="6"/>
            <x v="7"/>
            <x v="8"/>
            <x v="9"/>
            <x v="10"/>
          </reference>
        </references>
      </pivotArea>
    </format>
    <format dxfId="101">
      <pivotArea field="8" dataOnly="0" labelOnly="1" grandCol="1" outline="0" axis="axisCol" fieldPosition="1">
        <references count="1">
          <reference field="4294967294" count="1" selected="0">
            <x v="0"/>
          </reference>
        </references>
      </pivotArea>
    </format>
    <format dxfId="100">
      <pivotArea field="8" dataOnly="0" labelOnly="1" grandCol="1" outline="0" axis="axisCol" fieldPosition="1">
        <references count="1">
          <reference field="4294967294" count="1" selected="0">
            <x v="1"/>
          </reference>
        </references>
      </pivotArea>
    </format>
    <format dxfId="99">
      <pivotArea field="8" dataOnly="0" labelOnly="1" grandCol="1" outline="0" axis="axisCol" fieldPosition="1">
        <references count="1">
          <reference field="4294967294" count="1" selected="0">
            <x v="2"/>
          </reference>
        </references>
      </pivotArea>
    </format>
    <format dxfId="98">
      <pivotArea field="8" dataOnly="0" labelOnly="1" grandCol="1" outline="0" axis="axisCol" fieldPosition="1">
        <references count="1">
          <reference field="4294967294" count="1" selected="0">
            <x v="3"/>
          </reference>
        </references>
      </pivotArea>
    </format>
    <format dxfId="97">
      <pivotArea field="8" dataOnly="0" labelOnly="1" grandCol="1" outline="0" axis="axisCol" fieldPosition="1">
        <references count="1">
          <reference field="4294967294" count="1" selected="0">
            <x v="4"/>
          </reference>
        </references>
      </pivotArea>
    </format>
    <format dxfId="96">
      <pivotArea field="8" dataOnly="0" labelOnly="1" grandCol="1" outline="0" axis="axisCol" fieldPosition="1">
        <references count="1">
          <reference field="4294967294" count="1" selected="0">
            <x v="5"/>
          </reference>
        </references>
      </pivotArea>
    </format>
    <format dxfId="95">
      <pivotArea field="8" dataOnly="0" labelOnly="1" grandCol="1" outline="0" axis="axisCol" fieldPosition="1">
        <references count="1">
          <reference field="4294967294" count="1" selected="0">
            <x v="0"/>
          </reference>
        </references>
      </pivotArea>
    </format>
    <format dxfId="94">
      <pivotArea field="8" dataOnly="0" labelOnly="1" grandCol="1" outline="0" axis="axisCol" fieldPosition="1">
        <references count="1">
          <reference field="4294967294" count="1" selected="0">
            <x v="1"/>
          </reference>
        </references>
      </pivotArea>
    </format>
    <format dxfId="93">
      <pivotArea field="8" dataOnly="0" labelOnly="1" grandCol="1" outline="0" axis="axisCol" fieldPosition="1">
        <references count="1">
          <reference field="4294967294" count="1" selected="0">
            <x v="2"/>
          </reference>
        </references>
      </pivotArea>
    </format>
    <format dxfId="92">
      <pivotArea field="8" dataOnly="0" labelOnly="1" grandCol="1" outline="0" axis="axisCol" fieldPosition="1">
        <references count="1">
          <reference field="4294967294" count="1" selected="0">
            <x v="3"/>
          </reference>
        </references>
      </pivotArea>
    </format>
    <format dxfId="91">
      <pivotArea field="8" dataOnly="0" labelOnly="1" grandCol="1" outline="0" axis="axisCol" fieldPosition="1">
        <references count="1">
          <reference field="4294967294" count="1" selected="0">
            <x v="4"/>
          </reference>
        </references>
      </pivotArea>
    </format>
    <format dxfId="90">
      <pivotArea field="8" dataOnly="0" labelOnly="1" grandCol="1" outline="0" axis="axisCol" fieldPosition="1">
        <references count="1">
          <reference field="4294967294" count="1" selected="0">
            <x v="5"/>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2E1353E-1FB4-4580-9947-73F0454AC72C}" name="TablaDinámica10"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FUENTES COOPERANTES ">
  <location ref="A8:AE42" firstHeaderRow="1" firstDataRow="3" firstDataCol="1" rowPageCount="1" colPageCount="1"/>
  <pivotFields count="44">
    <pivotField showAll="0"/>
    <pivotField showAll="0"/>
    <pivotField showAll="0"/>
    <pivotField axis="axisPage" multipleItemSelectionAllowed="1" showAll="0">
      <items count="9">
        <item x="2"/>
        <item x="6"/>
        <item x="1"/>
        <item x="7"/>
        <item x="4"/>
        <item x="5"/>
        <item x="3"/>
        <item x="0"/>
        <item t="default"/>
      </items>
    </pivotField>
    <pivotField showAll="0"/>
    <pivotField axis="axisRow" showAll="0">
      <items count="40">
        <item x="5"/>
        <item x="33"/>
        <item x="4"/>
        <item x="19"/>
        <item x="7"/>
        <item x="15"/>
        <item x="21"/>
        <item x="16"/>
        <item x="10"/>
        <item x="9"/>
        <item x="26"/>
        <item x="2"/>
        <item x="35"/>
        <item x="11"/>
        <item x="31"/>
        <item x="1"/>
        <item x="8"/>
        <item x="23"/>
        <item x="32"/>
        <item x="14"/>
        <item x="12"/>
        <item x="6"/>
        <item x="22"/>
        <item x="25"/>
        <item x="18"/>
        <item x="27"/>
        <item x="29"/>
        <item x="13"/>
        <item x="17"/>
        <item x="30"/>
        <item x="38"/>
        <item x="37"/>
        <item x="20"/>
        <item x="3"/>
        <item x="36"/>
        <item x="28"/>
        <item x="0"/>
        <item x="34"/>
        <item x="24"/>
        <item t="default"/>
      </items>
    </pivotField>
    <pivotField showAll="0"/>
    <pivotField showAll="0"/>
    <pivotField axis="axisCol" multipleItemSelectionAllowed="1" showAll="0">
      <items count="21">
        <item h="1" x="10"/>
        <item h="1" x="12"/>
        <item h="1" x="3"/>
        <item h="1" x="8"/>
        <item h="1" x="9"/>
        <item h="1" x="4"/>
        <item h="1" x="5"/>
        <item h="1" x="6"/>
        <item h="1" x="1"/>
        <item h="1" x="7"/>
        <item h="1" x="2"/>
        <item h="1" x="0"/>
        <item h="1" x="11"/>
        <item h="1" x="14"/>
        <item h="1" x="13"/>
        <item h="1" x="15"/>
        <item x="16"/>
        <item x="19"/>
        <item x="17"/>
        <item x="18"/>
        <item t="default"/>
      </items>
    </pivotField>
    <pivotField showAll="0"/>
    <pivotField showAll="0"/>
    <pivotField showAll="0"/>
    <pivotField showAll="0"/>
    <pivotField showAll="0"/>
    <pivotField showAll="0"/>
    <pivotField showAll="0"/>
    <pivotField dataField="1" showAll="0"/>
    <pivotField dataField="1" showAll="0"/>
    <pivotField showAll="0"/>
    <pivotField dataField="1" showAll="0"/>
    <pivotField dataField="1" showAll="0"/>
    <pivotField dataField="1" numFmtId="4" showAll="0"/>
    <pivotField dataField="1" showAll="0"/>
    <pivotField showAll="0"/>
    <pivotField showAll="0"/>
    <pivotField showAll="0"/>
    <pivotField showAll="0"/>
    <pivotField showAll="0"/>
    <pivotField showAll="0"/>
    <pivotField showAll="0"/>
    <pivotField showAll="0"/>
    <pivotField showAll="0">
      <items count="15">
        <item x="8"/>
        <item x="10"/>
        <item x="3"/>
        <item x="11"/>
        <item x="4"/>
        <item x="9"/>
        <item m="1" x="13"/>
        <item x="7"/>
        <item x="6"/>
        <item x="1"/>
        <item x="2"/>
        <item x="12"/>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13">
        <item x="6"/>
        <item x="8"/>
        <item x="10"/>
        <item x="3"/>
        <item x="7"/>
        <item x="9"/>
        <item x="5"/>
        <item x="4"/>
        <item x="1"/>
        <item x="2"/>
        <item x="11"/>
        <item x="0"/>
        <item t="default"/>
      </items>
    </pivotField>
  </pivotFields>
  <rowFields count="1">
    <field x="5"/>
  </rowFields>
  <rowItems count="32">
    <i>
      <x/>
    </i>
    <i>
      <x v="1"/>
    </i>
    <i>
      <x v="2"/>
    </i>
    <i>
      <x v="3"/>
    </i>
    <i>
      <x v="4"/>
    </i>
    <i>
      <x v="5"/>
    </i>
    <i>
      <x v="8"/>
    </i>
    <i>
      <x v="10"/>
    </i>
    <i>
      <x v="11"/>
    </i>
    <i>
      <x v="12"/>
    </i>
    <i>
      <x v="13"/>
    </i>
    <i>
      <x v="14"/>
    </i>
    <i>
      <x v="15"/>
    </i>
    <i>
      <x v="16"/>
    </i>
    <i>
      <x v="17"/>
    </i>
    <i>
      <x v="18"/>
    </i>
    <i>
      <x v="21"/>
    </i>
    <i>
      <x v="22"/>
    </i>
    <i>
      <x v="23"/>
    </i>
    <i>
      <x v="24"/>
    </i>
    <i>
      <x v="25"/>
    </i>
    <i>
      <x v="27"/>
    </i>
    <i>
      <x v="29"/>
    </i>
    <i>
      <x v="30"/>
    </i>
    <i>
      <x v="31"/>
    </i>
    <i>
      <x v="32"/>
    </i>
    <i>
      <x v="33"/>
    </i>
    <i>
      <x v="34"/>
    </i>
    <i>
      <x v="35"/>
    </i>
    <i>
      <x v="37"/>
    </i>
    <i>
      <x v="38"/>
    </i>
    <i t="grand">
      <x/>
    </i>
  </rowItems>
  <colFields count="2">
    <field x="-2"/>
    <field x="8"/>
  </colFields>
  <colItems count="30">
    <i>
      <x/>
      <x v="16"/>
    </i>
    <i r="1">
      <x v="17"/>
    </i>
    <i r="1">
      <x v="18"/>
    </i>
    <i r="1">
      <x v="19"/>
    </i>
    <i i="1">
      <x v="1"/>
      <x v="16"/>
    </i>
    <i r="1" i="1">
      <x v="17"/>
    </i>
    <i r="1" i="1">
      <x v="18"/>
    </i>
    <i r="1" i="1">
      <x v="19"/>
    </i>
    <i i="2">
      <x v="2"/>
      <x v="16"/>
    </i>
    <i r="1" i="2">
      <x v="17"/>
    </i>
    <i r="1" i="2">
      <x v="18"/>
    </i>
    <i r="1" i="2">
      <x v="19"/>
    </i>
    <i i="3">
      <x v="3"/>
      <x v="16"/>
    </i>
    <i r="1" i="3">
      <x v="17"/>
    </i>
    <i r="1" i="3">
      <x v="18"/>
    </i>
    <i r="1" i="3">
      <x v="19"/>
    </i>
    <i i="4">
      <x v="4"/>
      <x v="16"/>
    </i>
    <i r="1" i="4">
      <x v="17"/>
    </i>
    <i r="1" i="4">
      <x v="18"/>
    </i>
    <i r="1" i="4">
      <x v="19"/>
    </i>
    <i i="5">
      <x v="5"/>
      <x v="16"/>
    </i>
    <i r="1" i="5">
      <x v="17"/>
    </i>
    <i r="1" i="5">
      <x v="18"/>
    </i>
    <i r="1" i="5">
      <x v="19"/>
    </i>
    <i t="grand">
      <x/>
    </i>
    <i t="grand" i="1">
      <x/>
    </i>
    <i t="grand" i="2">
      <x/>
    </i>
    <i t="grand" i="3">
      <x/>
    </i>
    <i t="grand" i="4">
      <x/>
    </i>
    <i t="grand" i="5">
      <x/>
    </i>
  </colItems>
  <pageFields count="1">
    <pageField fld="3" hier="-1"/>
  </pageFields>
  <dataFields count="6">
    <dataField name="MONTO SUSCRITO EN Q." fld="16" baseField="11" baseItem="0"/>
    <dataField name="MONTO SUSCRITO EN USD" fld="17" baseField="0" baseItem="0"/>
    <dataField name="EJECUTADO EN Q." fld="19" baseField="11" baseItem="0"/>
    <dataField name=" EJECUTADO EN USD" fld="20" baseField="11" baseItem="0"/>
    <dataField name="POR EJECUTAR EN Q" fld="21" baseField="0" baseItem="0"/>
    <dataField name="POR EJECUTAR EN USD" fld="22" baseField="0" baseItem="0"/>
  </dataFields>
  <formats count="90">
    <format dxfId="89">
      <pivotArea outline="0" collapsedLevelsAreSubtotals="1" fieldPosition="0"/>
    </format>
    <format dxfId="88">
      <pivotArea dataOnly="0" outline="0" fieldPosition="0">
        <references count="1">
          <reference field="4294967294" count="3">
            <x v="1"/>
            <x v="3"/>
            <x v="5"/>
          </reference>
        </references>
      </pivotArea>
    </format>
    <format dxfId="87">
      <pivotArea field="5" type="button" dataOnly="0" labelOnly="1" outline="0" axis="axisRow" fieldPosition="0"/>
    </format>
    <format dxfId="86">
      <pivotArea dataOnly="0" labelOnly="1" outline="0" fieldPosition="0">
        <references count="1">
          <reference field="4294967294" count="6">
            <x v="0"/>
            <x v="1"/>
            <x v="2"/>
            <x v="3"/>
            <x v="4"/>
            <x v="5"/>
          </reference>
        </references>
      </pivotArea>
    </format>
    <format dxfId="85">
      <pivotArea dataOnly="0" labelOnly="1" outline="0" fieldPosition="0">
        <references count="1">
          <reference field="4294967294" count="2">
            <x v="0"/>
            <x v="1"/>
          </reference>
        </references>
      </pivotArea>
    </format>
    <format dxfId="84">
      <pivotArea dataOnly="0" labelOnly="1" fieldPosition="0">
        <references count="2">
          <reference field="4294967294" count="1" selected="0">
            <x v="0"/>
          </reference>
          <reference field="8" count="0"/>
        </references>
      </pivotArea>
    </format>
    <format dxfId="83">
      <pivotArea dataOnly="0" labelOnly="1" fieldPosition="0">
        <references count="2">
          <reference field="4294967294" count="1" selected="0">
            <x v="1"/>
          </reference>
          <reference field="8" count="0"/>
        </references>
      </pivotArea>
    </format>
    <format dxfId="82">
      <pivotArea dataOnly="0" labelOnly="1" outline="0" fieldPosition="0">
        <references count="1">
          <reference field="4294967294" count="2">
            <x v="0"/>
            <x v="1"/>
          </reference>
        </references>
      </pivotArea>
    </format>
    <format dxfId="81">
      <pivotArea dataOnly="0" labelOnly="1" fieldPosition="0">
        <references count="2">
          <reference field="4294967294" count="1" selected="0">
            <x v="0"/>
          </reference>
          <reference field="8" count="0"/>
        </references>
      </pivotArea>
    </format>
    <format dxfId="80">
      <pivotArea dataOnly="0" labelOnly="1" fieldPosition="0">
        <references count="2">
          <reference field="4294967294" count="1" selected="0">
            <x v="1"/>
          </reference>
          <reference field="8" count="0"/>
        </references>
      </pivotArea>
    </format>
    <format dxfId="79">
      <pivotArea dataOnly="0" labelOnly="1" outline="0" fieldPosition="0">
        <references count="1">
          <reference field="4294967294" count="2">
            <x v="0"/>
            <x v="1"/>
          </reference>
        </references>
      </pivotArea>
    </format>
    <format dxfId="78">
      <pivotArea dataOnly="0" labelOnly="1" fieldPosition="0">
        <references count="2">
          <reference field="4294967294" count="1" selected="0">
            <x v="0"/>
          </reference>
          <reference field="8" count="0"/>
        </references>
      </pivotArea>
    </format>
    <format dxfId="77">
      <pivotArea dataOnly="0" labelOnly="1" fieldPosition="0">
        <references count="2">
          <reference field="4294967294" count="1" selected="0">
            <x v="1"/>
          </reference>
          <reference field="8" count="0"/>
        </references>
      </pivotArea>
    </format>
    <format dxfId="76">
      <pivotArea dataOnly="0" labelOnly="1" outline="0" fieldPosition="0">
        <references count="1">
          <reference field="4294967294" count="2">
            <x v="0"/>
            <x v="1"/>
          </reference>
        </references>
      </pivotArea>
    </format>
    <format dxfId="75">
      <pivotArea dataOnly="0" labelOnly="1" fieldPosition="0">
        <references count="2">
          <reference field="4294967294" count="1" selected="0">
            <x v="0"/>
          </reference>
          <reference field="8" count="0"/>
        </references>
      </pivotArea>
    </format>
    <format dxfId="74">
      <pivotArea dataOnly="0" labelOnly="1" fieldPosition="0">
        <references count="2">
          <reference field="4294967294" count="1" selected="0">
            <x v="1"/>
          </reference>
          <reference field="8" count="0"/>
        </references>
      </pivotArea>
    </format>
    <format dxfId="73">
      <pivotArea dataOnly="0" labelOnly="1" outline="0" fieldPosition="0">
        <references count="1">
          <reference field="4294967294" count="2">
            <x v="2"/>
            <x v="3"/>
          </reference>
        </references>
      </pivotArea>
    </format>
    <format dxfId="72">
      <pivotArea dataOnly="0" labelOnly="1" fieldPosition="0">
        <references count="2">
          <reference field="4294967294" count="1" selected="0">
            <x v="2"/>
          </reference>
          <reference field="8" count="0"/>
        </references>
      </pivotArea>
    </format>
    <format dxfId="71">
      <pivotArea dataOnly="0" labelOnly="1" fieldPosition="0">
        <references count="2">
          <reference field="4294967294" count="1" selected="0">
            <x v="3"/>
          </reference>
          <reference field="8" count="0"/>
        </references>
      </pivotArea>
    </format>
    <format dxfId="70">
      <pivotArea dataOnly="0" labelOnly="1" outline="0" fieldPosition="0">
        <references count="1">
          <reference field="4294967294" count="2">
            <x v="2"/>
            <x v="3"/>
          </reference>
        </references>
      </pivotArea>
    </format>
    <format dxfId="69">
      <pivotArea dataOnly="0" labelOnly="1" fieldPosition="0">
        <references count="2">
          <reference field="4294967294" count="1" selected="0">
            <x v="2"/>
          </reference>
          <reference field="8" count="0"/>
        </references>
      </pivotArea>
    </format>
    <format dxfId="68">
      <pivotArea dataOnly="0" labelOnly="1" fieldPosition="0">
        <references count="2">
          <reference field="4294967294" count="1" selected="0">
            <x v="3"/>
          </reference>
          <reference field="8" count="0"/>
        </references>
      </pivotArea>
    </format>
    <format dxfId="67">
      <pivotArea dataOnly="0" labelOnly="1" outline="0" fieldPosition="0">
        <references count="1">
          <reference field="4294967294" count="2">
            <x v="2"/>
            <x v="3"/>
          </reference>
        </references>
      </pivotArea>
    </format>
    <format dxfId="66">
      <pivotArea dataOnly="0" labelOnly="1" fieldPosition="0">
        <references count="2">
          <reference field="4294967294" count="1" selected="0">
            <x v="2"/>
          </reference>
          <reference field="8" count="0"/>
        </references>
      </pivotArea>
    </format>
    <format dxfId="65">
      <pivotArea dataOnly="0" labelOnly="1" fieldPosition="0">
        <references count="2">
          <reference field="4294967294" count="1" selected="0">
            <x v="3"/>
          </reference>
          <reference field="8" count="0"/>
        </references>
      </pivotArea>
    </format>
    <format dxfId="64">
      <pivotArea dataOnly="0" labelOnly="1" outline="0" offset="B256:IV256" fieldPosition="0">
        <references count="1">
          <reference field="4294967294" count="1">
            <x v="4"/>
          </reference>
        </references>
      </pivotArea>
    </format>
    <format dxfId="63">
      <pivotArea dataOnly="0" labelOnly="1" outline="0" fieldPosition="0">
        <references count="1">
          <reference field="4294967294" count="1">
            <x v="5"/>
          </reference>
        </references>
      </pivotArea>
    </format>
    <format dxfId="62">
      <pivotArea dataOnly="0" labelOnly="1" fieldPosition="0">
        <references count="2">
          <reference field="4294967294" count="1" selected="0">
            <x v="4"/>
          </reference>
          <reference field="8" count="3">
            <x v="17"/>
            <x v="18"/>
            <x v="19"/>
          </reference>
        </references>
      </pivotArea>
    </format>
    <format dxfId="61">
      <pivotArea dataOnly="0" labelOnly="1" fieldPosition="0">
        <references count="2">
          <reference field="4294967294" count="1" selected="0">
            <x v="5"/>
          </reference>
          <reference field="8" count="0"/>
        </references>
      </pivotArea>
    </format>
    <format dxfId="60">
      <pivotArea dataOnly="0" labelOnly="1" outline="0" offset="A256" fieldPosition="0">
        <references count="1">
          <reference field="4294967294" count="1">
            <x v="4"/>
          </reference>
        </references>
      </pivotArea>
    </format>
    <format dxfId="59">
      <pivotArea dataOnly="0" labelOnly="1" fieldPosition="0">
        <references count="2">
          <reference field="4294967294" count="1" selected="0">
            <x v="4"/>
          </reference>
          <reference field="8" count="1">
            <x v="16"/>
          </reference>
        </references>
      </pivotArea>
    </format>
    <format dxfId="58">
      <pivotArea dataOnly="0" labelOnly="1" outline="0" fieldPosition="0">
        <references count="1">
          <reference field="4294967294" count="1">
            <x v="4"/>
          </reference>
        </references>
      </pivotArea>
    </format>
    <format dxfId="57">
      <pivotArea dataOnly="0" labelOnly="1" fieldPosition="0">
        <references count="2">
          <reference field="4294967294" count="1" selected="0">
            <x v="4"/>
          </reference>
          <reference field="8" count="1">
            <x v="16"/>
          </reference>
        </references>
      </pivotArea>
    </format>
    <format dxfId="56">
      <pivotArea dataOnly="0" labelOnly="1" outline="0" fieldPosition="0">
        <references count="1">
          <reference field="4294967294" count="1">
            <x v="4"/>
          </reference>
        </references>
      </pivotArea>
    </format>
    <format dxfId="55">
      <pivotArea dataOnly="0" labelOnly="1" fieldPosition="0">
        <references count="2">
          <reference field="4294967294" count="1" selected="0">
            <x v="4"/>
          </reference>
          <reference field="8" count="1">
            <x v="16"/>
          </reference>
        </references>
      </pivotArea>
    </format>
    <format dxfId="54">
      <pivotArea field="8" dataOnly="0" labelOnly="1" grandCol="1" outline="0" axis="axisCol" fieldPosition="1">
        <references count="1">
          <reference field="4294967294" count="1" selected="0">
            <x v="0"/>
          </reference>
        </references>
      </pivotArea>
    </format>
    <format dxfId="53">
      <pivotArea field="8" dataOnly="0" labelOnly="1" grandCol="1" outline="0" axis="axisCol" fieldPosition="1">
        <references count="1">
          <reference field="4294967294" count="1" selected="0">
            <x v="1"/>
          </reference>
        </references>
      </pivotArea>
    </format>
    <format dxfId="52">
      <pivotArea field="8" dataOnly="0" labelOnly="1" grandCol="1" outline="0" axis="axisCol" fieldPosition="1">
        <references count="1">
          <reference field="4294967294" count="1" selected="0">
            <x v="2"/>
          </reference>
        </references>
      </pivotArea>
    </format>
    <format dxfId="51">
      <pivotArea field="8" dataOnly="0" labelOnly="1" grandCol="1" outline="0" axis="axisCol" fieldPosition="1">
        <references count="1">
          <reference field="4294967294" count="1" selected="0">
            <x v="3"/>
          </reference>
        </references>
      </pivotArea>
    </format>
    <format dxfId="50">
      <pivotArea field="8" dataOnly="0" labelOnly="1" grandCol="1" outline="0" axis="axisCol" fieldPosition="1">
        <references count="1">
          <reference field="4294967294" count="1" selected="0">
            <x v="4"/>
          </reference>
        </references>
      </pivotArea>
    </format>
    <format dxfId="49">
      <pivotArea field="8" dataOnly="0" labelOnly="1" grandCol="1" outline="0" axis="axisCol" fieldPosition="1">
        <references count="1">
          <reference field="4294967294" count="1" selected="0">
            <x v="5"/>
          </reference>
        </references>
      </pivotArea>
    </format>
    <format dxfId="48">
      <pivotArea field="8" dataOnly="0" labelOnly="1" grandCol="1" outline="0" axis="axisCol" fieldPosition="1">
        <references count="1">
          <reference field="4294967294" count="1" selected="0">
            <x v="0"/>
          </reference>
        </references>
      </pivotArea>
    </format>
    <format dxfId="47">
      <pivotArea field="8" dataOnly="0" labelOnly="1" grandCol="1" outline="0" axis="axisCol" fieldPosition="1">
        <references count="1">
          <reference field="4294967294" count="1" selected="0">
            <x v="1"/>
          </reference>
        </references>
      </pivotArea>
    </format>
    <format dxfId="46">
      <pivotArea field="8" dataOnly="0" labelOnly="1" grandCol="1" outline="0" axis="axisCol" fieldPosition="1">
        <references count="1">
          <reference field="4294967294" count="1" selected="0">
            <x v="2"/>
          </reference>
        </references>
      </pivotArea>
    </format>
    <format dxfId="45">
      <pivotArea field="8" dataOnly="0" labelOnly="1" grandCol="1" outline="0" axis="axisCol" fieldPosition="1">
        <references count="1">
          <reference field="4294967294" count="1" selected="0">
            <x v="3"/>
          </reference>
        </references>
      </pivotArea>
    </format>
    <format dxfId="44">
      <pivotArea field="8" dataOnly="0" labelOnly="1" grandCol="1" outline="0" axis="axisCol" fieldPosition="1">
        <references count="1">
          <reference field="4294967294" count="1" selected="0">
            <x v="4"/>
          </reference>
        </references>
      </pivotArea>
    </format>
    <format dxfId="43">
      <pivotArea field="8" dataOnly="0" labelOnly="1" grandCol="1" outline="0" axis="axisCol" fieldPosition="1">
        <references count="1">
          <reference field="4294967294" count="1" selected="0">
            <x v="5"/>
          </reference>
        </references>
      </pivotArea>
    </format>
    <format dxfId="42">
      <pivotArea field="8" dataOnly="0" labelOnly="1" grandCol="1" outline="0" axis="axisCol" fieldPosition="1">
        <references count="1">
          <reference field="4294967294" count="1" selected="0">
            <x v="0"/>
          </reference>
        </references>
      </pivotArea>
    </format>
    <format dxfId="41">
      <pivotArea field="8" dataOnly="0" labelOnly="1" grandCol="1" outline="0" axis="axisCol" fieldPosition="1">
        <references count="1">
          <reference field="4294967294" count="1" selected="0">
            <x v="1"/>
          </reference>
        </references>
      </pivotArea>
    </format>
    <format dxfId="40">
      <pivotArea field="8" dataOnly="0" labelOnly="1" grandCol="1" outline="0" axis="axisCol" fieldPosition="1">
        <references count="1">
          <reference field="4294967294" count="1" selected="0">
            <x v="2"/>
          </reference>
        </references>
      </pivotArea>
    </format>
    <format dxfId="39">
      <pivotArea field="8" dataOnly="0" labelOnly="1" grandCol="1" outline="0" axis="axisCol" fieldPosition="1">
        <references count="1">
          <reference field="4294967294" count="1" selected="0">
            <x v="3"/>
          </reference>
        </references>
      </pivotArea>
    </format>
    <format dxfId="38">
      <pivotArea field="8" dataOnly="0" labelOnly="1" grandCol="1" outline="0" axis="axisCol" fieldPosition="1">
        <references count="1">
          <reference field="4294967294" count="1" selected="0">
            <x v="4"/>
          </reference>
        </references>
      </pivotArea>
    </format>
    <format dxfId="37">
      <pivotArea field="8" dataOnly="0" labelOnly="1" grandCol="1" outline="0" axis="axisCol" fieldPosition="1">
        <references count="1">
          <reference field="4294967294" count="1" selected="0">
            <x v="5"/>
          </reference>
        </references>
      </pivotArea>
    </format>
    <format dxfId="36">
      <pivotArea field="8" dataOnly="0" labelOnly="1" grandCol="1" outline="0" axis="axisCol" fieldPosition="1">
        <references count="1">
          <reference field="4294967294" count="1" selected="0">
            <x v="0"/>
          </reference>
        </references>
      </pivotArea>
    </format>
    <format dxfId="35">
      <pivotArea field="8" dataOnly="0" labelOnly="1" grandCol="1" outline="0" axis="axisCol" fieldPosition="1">
        <references count="1">
          <reference field="4294967294" count="1" selected="0">
            <x v="1"/>
          </reference>
        </references>
      </pivotArea>
    </format>
    <format dxfId="34">
      <pivotArea field="8" dataOnly="0" labelOnly="1" grandCol="1" outline="0" axis="axisCol" fieldPosition="1">
        <references count="1">
          <reference field="4294967294" count="1" selected="0">
            <x v="2"/>
          </reference>
        </references>
      </pivotArea>
    </format>
    <format dxfId="33">
      <pivotArea field="8" dataOnly="0" labelOnly="1" grandCol="1" outline="0" axis="axisCol" fieldPosition="1">
        <references count="1">
          <reference field="4294967294" count="1" selected="0">
            <x v="3"/>
          </reference>
        </references>
      </pivotArea>
    </format>
    <format dxfId="32">
      <pivotArea field="8" dataOnly="0" labelOnly="1" grandCol="1" outline="0" axis="axisCol" fieldPosition="1">
        <references count="1">
          <reference field="4294967294" count="1" selected="0">
            <x v="4"/>
          </reference>
        </references>
      </pivotArea>
    </format>
    <format dxfId="31">
      <pivotArea field="8" dataOnly="0" labelOnly="1" grandCol="1" outline="0" axis="axisCol" fieldPosition="1">
        <references count="1">
          <reference field="4294967294" count="1" selected="0">
            <x v="5"/>
          </reference>
        </references>
      </pivotArea>
    </format>
    <format dxfId="30">
      <pivotArea field="8" dataOnly="0" labelOnly="1" grandCol="1" outline="0" axis="axisCol" fieldPosition="1">
        <references count="1">
          <reference field="4294967294" count="1" selected="0">
            <x v="0"/>
          </reference>
        </references>
      </pivotArea>
    </format>
    <format dxfId="29">
      <pivotArea field="8" dataOnly="0" labelOnly="1" grandCol="1" outline="0" axis="axisCol" fieldPosition="1">
        <references count="1">
          <reference field="4294967294" count="1" selected="0">
            <x v="1"/>
          </reference>
        </references>
      </pivotArea>
    </format>
    <format dxfId="28">
      <pivotArea field="8" dataOnly="0" labelOnly="1" grandCol="1" outline="0" axis="axisCol" fieldPosition="1">
        <references count="1">
          <reference field="4294967294" count="1" selected="0">
            <x v="2"/>
          </reference>
        </references>
      </pivotArea>
    </format>
    <format dxfId="27">
      <pivotArea field="8" dataOnly="0" labelOnly="1" grandCol="1" outline="0" axis="axisCol" fieldPosition="1">
        <references count="1">
          <reference field="4294967294" count="1" selected="0">
            <x v="3"/>
          </reference>
        </references>
      </pivotArea>
    </format>
    <format dxfId="26">
      <pivotArea field="8" dataOnly="0" labelOnly="1" grandCol="1" outline="0" axis="axisCol" fieldPosition="1">
        <references count="1">
          <reference field="4294967294" count="1" selected="0">
            <x v="4"/>
          </reference>
        </references>
      </pivotArea>
    </format>
    <format dxfId="25">
      <pivotArea field="8" dataOnly="0" labelOnly="1" grandCol="1" outline="0" axis="axisCol" fieldPosition="1">
        <references count="1">
          <reference field="4294967294" count="1" selected="0">
            <x v="5"/>
          </reference>
        </references>
      </pivotArea>
    </format>
    <format dxfId="24">
      <pivotArea field="8" dataOnly="0" labelOnly="1" grandCol="1" outline="0" axis="axisCol" fieldPosition="1">
        <references count="1">
          <reference field="4294967294" count="1" selected="0">
            <x v="0"/>
          </reference>
        </references>
      </pivotArea>
    </format>
    <format dxfId="23">
      <pivotArea field="8" dataOnly="0" labelOnly="1" grandCol="1" outline="0" axis="axisCol" fieldPosition="1">
        <references count="1">
          <reference field="4294967294" count="1" selected="0">
            <x v="1"/>
          </reference>
        </references>
      </pivotArea>
    </format>
    <format dxfId="22">
      <pivotArea field="8" dataOnly="0" labelOnly="1" grandCol="1" outline="0" axis="axisCol" fieldPosition="1">
        <references count="1">
          <reference field="4294967294" count="1" selected="0">
            <x v="2"/>
          </reference>
        </references>
      </pivotArea>
    </format>
    <format dxfId="21">
      <pivotArea field="8" dataOnly="0" labelOnly="1" grandCol="1" outline="0" axis="axisCol" fieldPosition="1">
        <references count="1">
          <reference field="4294967294" count="1" selected="0">
            <x v="3"/>
          </reference>
        </references>
      </pivotArea>
    </format>
    <format dxfId="20">
      <pivotArea field="8" dataOnly="0" labelOnly="1" grandCol="1" outline="0" axis="axisCol" fieldPosition="1">
        <references count="1">
          <reference field="4294967294" count="1" selected="0">
            <x v="4"/>
          </reference>
        </references>
      </pivotArea>
    </format>
    <format dxfId="19">
      <pivotArea field="8" dataOnly="0" labelOnly="1" grandCol="1" outline="0" axis="axisCol" fieldPosition="1">
        <references count="1">
          <reference field="4294967294" count="1" selected="0">
            <x v="5"/>
          </reference>
        </references>
      </pivotArea>
    </format>
    <format dxfId="18">
      <pivotArea collapsedLevelsAreSubtotals="1" fieldPosition="0">
        <references count="3">
          <reference field="4294967294" count="1" selected="0">
            <x v="5"/>
          </reference>
          <reference field="5" count="29">
            <x v="0"/>
            <x v="1"/>
            <x v="2"/>
            <x v="3"/>
            <x v="4"/>
            <x v="5"/>
            <x v="8"/>
            <x v="10"/>
            <x v="11"/>
            <x v="12"/>
            <x v="13"/>
            <x v="14"/>
            <x v="15"/>
            <x v="16"/>
            <x v="17"/>
            <x v="18"/>
            <x v="21"/>
            <x v="22"/>
            <x v="23"/>
            <x v="24"/>
            <x v="25"/>
            <x v="27"/>
            <x v="29"/>
            <x v="30"/>
            <x v="31"/>
            <x v="32"/>
            <x v="33"/>
            <x v="34"/>
            <x v="35"/>
          </reference>
          <reference field="8" count="0" selected="0"/>
        </references>
      </pivotArea>
    </format>
    <format dxfId="17">
      <pivotArea collapsedLevelsAreSubtotals="1" fieldPosition="0">
        <references count="3">
          <reference field="4294967294" count="1" selected="0">
            <x v="4"/>
          </reference>
          <reference field="5" count="31">
            <x v="0"/>
            <x v="1"/>
            <x v="2"/>
            <x v="3"/>
            <x v="4"/>
            <x v="5"/>
            <x v="8"/>
            <x v="10"/>
            <x v="11"/>
            <x v="12"/>
            <x v="13"/>
            <x v="14"/>
            <x v="15"/>
            <x v="16"/>
            <x v="17"/>
            <x v="18"/>
            <x v="21"/>
            <x v="22"/>
            <x v="23"/>
            <x v="24"/>
            <x v="25"/>
            <x v="27"/>
            <x v="29"/>
            <x v="30"/>
            <x v="31"/>
            <x v="32"/>
            <x v="33"/>
            <x v="34"/>
            <x v="35"/>
            <x v="37"/>
            <x v="38"/>
          </reference>
          <reference field="8" count="0" selected="0"/>
        </references>
      </pivotArea>
    </format>
    <format dxfId="16">
      <pivotArea field="8" dataOnly="0" labelOnly="1" grandCol="1" outline="0" axis="axisCol" fieldPosition="1">
        <references count="1">
          <reference field="4294967294" count="1" selected="0">
            <x v="0"/>
          </reference>
        </references>
      </pivotArea>
    </format>
    <format dxfId="15">
      <pivotArea field="8" dataOnly="0" labelOnly="1" grandCol="1" outline="0" axis="axisCol" fieldPosition="1">
        <references count="1">
          <reference field="4294967294" count="1" selected="0">
            <x v="1"/>
          </reference>
        </references>
      </pivotArea>
    </format>
    <format dxfId="14">
      <pivotArea field="8" dataOnly="0" labelOnly="1" grandCol="1" outline="0" axis="axisCol" fieldPosition="1">
        <references count="1">
          <reference field="4294967294" count="1" selected="0">
            <x v="2"/>
          </reference>
        </references>
      </pivotArea>
    </format>
    <format dxfId="13">
      <pivotArea field="8" dataOnly="0" labelOnly="1" grandCol="1" outline="0" axis="axisCol" fieldPosition="1">
        <references count="1">
          <reference field="4294967294" count="1" selected="0">
            <x v="3"/>
          </reference>
        </references>
      </pivotArea>
    </format>
    <format dxfId="12">
      <pivotArea field="8" dataOnly="0" labelOnly="1" grandCol="1" outline="0" axis="axisCol" fieldPosition="1">
        <references count="1">
          <reference field="4294967294" count="1" selected="0">
            <x v="4"/>
          </reference>
        </references>
      </pivotArea>
    </format>
    <format dxfId="11">
      <pivotArea field="8" dataOnly="0" labelOnly="1" grandCol="1" outline="0" axis="axisCol" fieldPosition="1">
        <references count="1">
          <reference field="4294967294" count="1" selected="0">
            <x v="5"/>
          </reference>
        </references>
      </pivotArea>
    </format>
    <format dxfId="10">
      <pivotArea field="8" dataOnly="0" labelOnly="1" grandCol="1" outline="0" axis="axisCol" fieldPosition="1">
        <references count="1">
          <reference field="4294967294" count="1" selected="0">
            <x v="0"/>
          </reference>
        </references>
      </pivotArea>
    </format>
    <format dxfId="9">
      <pivotArea field="8" dataOnly="0" labelOnly="1" grandCol="1" outline="0" axis="axisCol" fieldPosition="1">
        <references count="1">
          <reference field="4294967294" count="1" selected="0">
            <x v="1"/>
          </reference>
        </references>
      </pivotArea>
    </format>
    <format dxfId="8">
      <pivotArea field="8" dataOnly="0" labelOnly="1" grandCol="1" outline="0" axis="axisCol" fieldPosition="1">
        <references count="1">
          <reference field="4294967294" count="1" selected="0">
            <x v="2"/>
          </reference>
        </references>
      </pivotArea>
    </format>
    <format dxfId="7">
      <pivotArea field="8" dataOnly="0" labelOnly="1" grandCol="1" outline="0" axis="axisCol" fieldPosition="1">
        <references count="1">
          <reference field="4294967294" count="1" selected="0">
            <x v="3"/>
          </reference>
        </references>
      </pivotArea>
    </format>
    <format dxfId="6">
      <pivotArea field="8" dataOnly="0" labelOnly="1" grandCol="1" outline="0" axis="axisCol" fieldPosition="1">
        <references count="1">
          <reference field="4294967294" count="1" selected="0">
            <x v="4"/>
          </reference>
        </references>
      </pivotArea>
    </format>
    <format dxfId="5">
      <pivotArea field="8" dataOnly="0" labelOnly="1" grandCol="1" outline="0" axis="axisCol" fieldPosition="1">
        <references count="1">
          <reference field="4294967294" count="1" selected="0">
            <x v="5"/>
          </reference>
        </references>
      </pivotArea>
    </format>
    <format dxfId="4">
      <pivotArea field="3" type="button" dataOnly="0" labelOnly="1" outline="0" axis="axisPage" fieldPosition="0"/>
    </format>
    <format dxfId="3">
      <pivotArea type="origin" dataOnly="0" labelOnly="1" outline="0" fieldPosition="0"/>
    </format>
    <format dxfId="2">
      <pivotArea field="5" type="button" dataOnly="0" labelOnly="1" outline="0" axis="axisRow" fieldPosition="0"/>
    </format>
    <format dxfId="1">
      <pivotArea dataOnly="0" labelOnly="1" fieldPosition="0">
        <references count="1">
          <reference field="5" count="31">
            <x v="0"/>
            <x v="1"/>
            <x v="2"/>
            <x v="3"/>
            <x v="4"/>
            <x v="5"/>
            <x v="8"/>
            <x v="10"/>
            <x v="11"/>
            <x v="12"/>
            <x v="13"/>
            <x v="14"/>
            <x v="15"/>
            <x v="16"/>
            <x v="17"/>
            <x v="18"/>
            <x v="21"/>
            <x v="22"/>
            <x v="23"/>
            <x v="24"/>
            <x v="25"/>
            <x v="27"/>
            <x v="29"/>
            <x v="30"/>
            <x v="31"/>
            <x v="32"/>
            <x v="33"/>
            <x v="34"/>
            <x v="35"/>
            <x v="37"/>
            <x v="38"/>
          </reference>
        </references>
      </pivotArea>
    </format>
    <format dxfId="0">
      <pivotArea dataOnly="0" labelOnly="1" grandRow="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4:AQ308" totalsRowCount="1">
  <tableColumns count="43">
    <tableColumn id="1" xr3:uid="{00000000-0010-0000-0000-000001000000}" name="ASIGNADO A:"/>
    <tableColumn id="2" xr3:uid="{00000000-0010-0000-0000-000002000000}" name="CORRELATIVO"/>
    <tableColumn id="3" xr3:uid="{00000000-0010-0000-0000-000003000000}" name="SIGEACI BASE DATOS"/>
    <tableColumn id="4" xr3:uid="{00000000-0010-0000-0000-000004000000}" name="CÓDIGO SIGEACI REPORTE MATRIZ"/>
    <tableColumn id="5" xr3:uid="{00000000-0010-0000-0000-000005000000}" name="CÓDIGO SICED"/>
    <tableColumn id="6" xr3:uid="{00000000-0010-0000-0000-000006000000}" name="REF."/>
    <tableColumn id="7" xr3:uid="{00000000-0010-0000-0000-000007000000}" name="PROGRAMA/PROYECTO"/>
    <tableColumn id="8" xr3:uid="{00000000-0010-0000-0000-000008000000}" name="ESTADO SIGEACI"/>
    <tableColumn id="9" xr3:uid="{00000000-0010-0000-0000-000009000000}" name="ESTADO VERIFICADO POR ESPECIALISTA"/>
    <tableColumn id="10" xr3:uid="{00000000-0010-0000-0000-00000A000000}" name="INSTITUCIÓN"/>
    <tableColumn id="11" xr3:uid="{00000000-0010-0000-0000-00000B000000}" name="FUENTE COOPERANTE"/>
    <tableColumn id="12" xr3:uid="{00000000-0010-0000-0000-00000C000000}" name="AGENCIA"/>
    <tableColumn id="13" xr3:uid="{00000000-0010-0000-0000-00000D000000}" name="FECHA SUSCRIPCIÓN"/>
    <tableColumn id="14" xr3:uid="{00000000-0010-0000-0000-00000E000000}" name="TIPO DE CAMBIO"/>
    <tableColumn id="15" xr3:uid="{00000000-0010-0000-0000-00000F000000}" name="FECHA INICIO"/>
    <tableColumn id="16" xr3:uid="{00000000-0010-0000-0000-000010000000}" name="FECHA FINALIZACION"/>
    <tableColumn id="17" xr3:uid="{00000000-0010-0000-0000-000011000000}" name="MONEDA"/>
    <tableColumn id="18" xr3:uid="{00000000-0010-0000-0000-000012000000}" name="MONEDA ORIGINAL" totalsRowFunction="custom">
      <totalsRowFormula>SUBTOTAL(109,'MATRIZ PROYECTOS  ORIGINAL'!$R$5:$R$307)</totalsRowFormula>
    </tableColumn>
    <tableColumn id="19" xr3:uid="{00000000-0010-0000-0000-000013000000}" name="QUETZALES" totalsRowFunction="custom">
      <totalsRowFormula>SUBTOTAL(109,'MATRIZ PROYECTOS  ORIGINAL'!$S$5:$S$307)</totalsRowFormula>
    </tableColumn>
    <tableColumn id="20" xr3:uid="{00000000-0010-0000-0000-000014000000}" name="SUSCRITO ORIGINAL COOPERANTE" totalsRowFunction="custom">
      <totalsRowFormula>SUBTOTAL(109,'MATRIZ PROYECTOS  ORIGINAL'!$T$5:$T$307)</totalsRowFormula>
    </tableColumn>
    <tableColumn id="21" xr3:uid="{00000000-0010-0000-0000-000015000000}" name="SUSCRITO ORIGINAL CONTRAPART." totalsRowFunction="custom">
      <totalsRowFormula>SUBTOTAL(109,'MATRIZ PROYECTOS  ORIGINAL'!$U$5:$U$307)</totalsRowFormula>
    </tableColumn>
    <tableColumn id="22" xr3:uid="{00000000-0010-0000-0000-000016000000}" name="ENMIENDA SUSCRITO COOPERANTE" totalsRowFunction="custom">
      <totalsRowFormula>SUBTOTAL(109,'MATRIZ PROYECTOS  ORIGINAL'!$V$5:$V$307)</totalsRowFormula>
    </tableColumn>
    <tableColumn id="23" xr3:uid="{00000000-0010-0000-0000-000017000000}" name="ENMIENDA SUSCRITO CONTRAPART." totalsRowFunction="custom">
      <totalsRowFormula>SUBTOTAL(109,'MATRIZ PROYECTOS  ORIGINAL'!$W$5:$W$307)</totalsRowFormula>
    </tableColumn>
    <tableColumn id="24" xr3:uid="{00000000-0010-0000-0000-000018000000}" name="TOTAL SUSCRITO COOOPERANTE" totalsRowFunction="custom">
      <totalsRowFormula>SUBTOTAL(109,'MATRIZ PROYECTOS  ORIGINAL'!$X$5:$X$307)</totalsRowFormula>
    </tableColumn>
    <tableColumn id="25" xr3:uid="{00000000-0010-0000-0000-000019000000}" name="TOTAL SUSCRITO CONTRAPART" totalsRowFunction="custom">
      <totalsRowFormula>SUBTOTAL(109,'MATRIZ PROYECTOS  ORIGINAL'!$Y$5:$Y$307)</totalsRowFormula>
    </tableColumn>
    <tableColumn id="26" xr3:uid="{00000000-0010-0000-0000-00001A000000}" name="EJECUTADO COOPERANTE" totalsRowFunction="custom">
      <totalsRowFormula>SUBTOTAL(109,'MATRIZ PROYECTOS  ORIGINAL'!$Z$5:$Z$307)</totalsRowFormula>
    </tableColumn>
    <tableColumn id="27" xr3:uid="{00000000-0010-0000-0000-00001B000000}" name="EJECUTADO CONTRAPART." totalsRowFunction="custom">
      <totalsRowFormula>SUBTOTAL(109,'MATRIZ PROYECTOS  ORIGINAL'!$AA$5:$AA$307)</totalsRowFormula>
    </tableColumn>
    <tableColumn id="28" xr3:uid="{00000000-0010-0000-0000-00001C000000}" name="PORCENTAJE EJECUCION FISICA"/>
    <tableColumn id="29" xr3:uid="{00000000-0010-0000-0000-00001D000000}" name="PORCENTAJE EJECUCION FINANCIERA"/>
    <tableColumn id="30" xr3:uid="{00000000-0010-0000-0000-00001E000000}" name="TIPO COOPERACION"/>
    <tableColumn id="31" xr3:uid="{00000000-0010-0000-0000-00001F000000}" name="MODALIDAD DE EJECUCION"/>
    <tableColumn id="32" xr3:uid="{00000000-0010-0000-0000-000020000000}" name="SECTORES"/>
    <tableColumn id="33" xr3:uid="{00000000-0010-0000-0000-000021000000}" name="DEPARTAMENTOS"/>
    <tableColumn id="34" xr3:uid="{00000000-0010-0000-0000-000022000000}" name="MUNICIPIO"/>
    <tableColumn id="35" xr3:uid="{00000000-0010-0000-0000-000023000000}" name="PND"/>
    <tableColumn id="36" xr3:uid="{00000000-0010-0000-0000-000024000000}" name="MED"/>
    <tableColumn id="37" xr3:uid="{00000000-0010-0000-0000-000025000000}" name="ODS"/>
    <tableColumn id="38" xr3:uid="{00000000-0010-0000-0000-000026000000}" name="PGG 2020-2024"/>
    <tableColumn id="39" xr3:uid="{00000000-0010-0000-0000-000027000000}" name="METAS PGG 2020-2024"/>
    <tableColumn id="40" xr3:uid="{00000000-0010-0000-0000-000028000000}" name="20.1 OBJETIVO"/>
    <tableColumn id="41" xr3:uid="{00000000-0010-0000-0000-000029000000}" name="20.2 OBJETIVO ESPECIFICO I"/>
    <tableColumn id="42" xr3:uid="{00000000-0010-0000-0000-00002A000000}" name="20.3 OBJETIVO ESPECIFICO II"/>
    <tableColumn id="43" xr3:uid="{00000000-0010-0000-0000-00002B000000}" name="20.4 OBJETIVO ESPECIFICO III"/>
  </tableColumns>
  <tableStyleInfo name="MATRIZ PROYECTOS  ORIGINAL-style" showFirstColumn="1" showLastColumn="1"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A6D1951-94DC-4F3F-AE39-FE27F0174ECE}" name="Tabla3" displayName="Tabla3" ref="A1:AQ353" totalsRowShown="0" headerRowDxfId="510" dataDxfId="508" headerRowBorderDxfId="509" tableBorderDxfId="507" totalsRowBorderDxfId="506">
  <autoFilter ref="A1:AQ353" xr:uid="{8A6D1951-94DC-4F3F-AE39-FE27F0174ECE}">
    <filterColumn colId="8">
      <filters>
        <filter val="2020"/>
        <filter val="2021"/>
        <filter val="2022"/>
        <filter val="2023"/>
      </filters>
    </filterColumn>
  </autoFilter>
  <tableColumns count="43">
    <tableColumn id="5" xr3:uid="{E1CE1A14-C10D-46F6-8566-5B957BEF090E}" name="CODIGO SIGEACI" dataDxfId="505"/>
    <tableColumn id="7" xr3:uid="{07273B3C-CE5E-4A6D-BA34-511881323FC5}" name="CÓDIGO SICED" dataDxfId="504"/>
    <tableColumn id="9" xr3:uid="{9AB0333D-2BAC-4F03-859F-F5B7F6F285E3}" name="PROGRAMA/PROYECTO" dataDxfId="503"/>
    <tableColumn id="10" xr3:uid="{957AD831-3620-4EF2-9B2F-DDF49DA0E42D}" name="ESTADO SIGEACI" dataDxfId="502"/>
    <tableColumn id="12" xr3:uid="{7882862C-346F-4CF3-8AA2-9676A0DF8322}" name="INSTITUCIÓN" dataDxfId="501"/>
    <tableColumn id="13" xr3:uid="{D0A5F842-293D-4B1E-B84E-FC5503D8961B}" name="FUENTE COOPERANTE" dataDxfId="500"/>
    <tableColumn id="14" xr3:uid="{B0A1C96B-2EF7-42C2-A6B2-C415A5ECA0A2}" name="AGENCIA" dataDxfId="499"/>
    <tableColumn id="15" xr3:uid="{7278002E-9605-47DC-8583-ECBE969503F2}" name="FECHA SUSCRIPCIÓN" dataDxfId="498"/>
    <tableColumn id="2" xr3:uid="{C14358E6-A651-4FDC-877F-56FD55765F53}" name="AÑO DE LA FECHA DE SUSCRIPCIÓN" dataDxfId="497">
      <calculatedColumnFormula>YEAR(H2)</calculatedColumnFormula>
    </tableColumn>
    <tableColumn id="16" xr3:uid="{EB08290D-372B-4C5E-B69B-E7DF95240C92}" name="TIPO DE CAMBIO 7.80261 (14-04-2023) " dataDxfId="496"/>
    <tableColumn id="17" xr3:uid="{2B1DE2C4-2455-4F5B-93A6-EB31ABBFDA05}" name="FECHA INICIO" dataDxfId="495"/>
    <tableColumn id="18" xr3:uid="{FE3C7A59-FB22-4542-A412-348EA73F4884}" name="FECHA FINALIZACION" dataDxfId="494"/>
    <tableColumn id="22" xr3:uid="{FCC924D9-5C5A-4F0F-9705-B4E931125891}" name="SUSCRITO FUENTE COOPERANTE Q. " dataDxfId="493"/>
    <tableColumn id="23" xr3:uid="{1706F5F9-88A1-49BD-92B6-133155A06627}" name="SUSCRITO CONTRAPARTIDA" dataDxfId="492"/>
    <tableColumn id="24" xr3:uid="{13FA6903-3762-444D-84AB-BD62562A37BC}" name="ENMIENDA FUENTE COOPERANTE" dataDxfId="491"/>
    <tableColumn id="25" xr3:uid="{D84FCBA1-0829-480F-8B0F-A71F6FE9F523}" name="ENMIENDA CONTRARTIDA" dataDxfId="490"/>
    <tableColumn id="26" xr3:uid="{4796D17F-B297-4398-95FA-3A4E4FC7C5A2}" name="TOTAL Q SUSCRITO FUENTE COOOPERANTE" dataDxfId="489"/>
    <tableColumn id="51" xr3:uid="{4AD83B48-6206-4478-9CC7-5DFC6923E80A}" name="USD - TOTAL SUSCRITO FUENTE COOPERANTE " dataDxfId="488">
      <calculatedColumnFormula>Tabla3[[#This Row],[TOTAL Q SUSCRITO FUENTE COOOPERANTE]]/Tabla3[[#This Row],[TIPO DE CAMBIO 7.80261 (14-04-2023) ]]</calculatedColumnFormula>
    </tableColumn>
    <tableColumn id="27" xr3:uid="{229079D7-7B49-455D-A98E-3F683F7B27C1}" name="TOTAL SUSCRITO CONTRAPARTIDA" dataDxfId="487"/>
    <tableColumn id="28" xr3:uid="{D862FEA9-4E64-451D-8DA6-93C9A1C6DF41}" name="Q - EJECUTADO FUENTE COOPERANTE" dataDxfId="486"/>
    <tableColumn id="52" xr3:uid="{D03D9DD2-0A86-4A20-8BAA-2003C89990A4}" name="USD - EJECUTADO FUENTE COOPERANTE" dataDxfId="485">
      <calculatedColumnFormula>Tabla3[[#This Row],[Q - EJECUTADO FUENTE COOPERANTE]]/Tabla3[[#This Row],[TIPO DE CAMBIO 7.80261 (14-04-2023) ]]</calculatedColumnFormula>
    </tableColumn>
    <tableColumn id="54" xr3:uid="{10C5CD92-5DE0-4487-A298-17A83475DAD5}" name="Q - FALTA POR EJECUTAR " dataDxfId="484">
      <calculatedColumnFormula>Tabla3[[#This Row],[SUSCRITO FUENTE COOPERANTE Q. ]]-Tabla3[[#This Row],[Q - EJECUTADO FUENTE COOPERANTE]]</calculatedColumnFormula>
    </tableColumn>
    <tableColumn id="53" xr3:uid="{DD23180B-16AC-4024-B504-7C78B56853DF}" name="USD - FALTA POR EJECUTAR " dataDxfId="483">
      <calculatedColumnFormula>Tabla3[[#This Row],[USD - TOTAL SUSCRITO FUENTE COOPERANTE ]]-Tabla3[[#This Row],[USD - EJECUTADO FUENTE COOPERANTE]]</calculatedColumnFormula>
    </tableColumn>
    <tableColumn id="29" xr3:uid="{BD1D7897-01CB-4C2B-B2C0-6FF1A3B46381}" name="EJECUTADO CONTRAPART." dataDxfId="482"/>
    <tableColumn id="30" xr3:uid="{2321B4A4-E016-4D8B-9D41-64082BCA62EA}" name="PORCENTAJE EJECUCION FISICA" dataDxfId="481"/>
    <tableColumn id="31" xr3:uid="{FCFF36A9-6B99-4B02-ABF3-0F5208989E9B}" name="PORCENTAJE EJECUCION FINANCIERA" dataDxfId="480"/>
    <tableColumn id="32" xr3:uid="{EE8ADA53-BA9D-4BC9-B794-31F1EDB79285}" name="TIPO COOPERACION" dataDxfId="479"/>
    <tableColumn id="33" xr3:uid="{706C6E66-2679-4982-AFAD-37B8AC62C607}" name="MODALIDAD DE EJECUCION" dataDxfId="478"/>
    <tableColumn id="34" xr3:uid="{D49F536D-82AC-4BA3-94A1-C99D3E17257F}" name="SECTORES" dataDxfId="477"/>
    <tableColumn id="35" xr3:uid="{829F4DC3-2277-49E4-BF6F-E39E0BFB573D}" name="DEPARTAMENTOS" dataDxfId="476"/>
    <tableColumn id="36" xr3:uid="{9A4DD5F3-6979-4664-8B82-728947683080}" name="MUNICIPIO" dataDxfId="475"/>
    <tableColumn id="37" xr3:uid="{57B4FC68-AFC1-42C0-8A32-DA335DA127F1}" name="PRIORIDAD NACIONAL DE DESARROLLO (PND)" dataDxfId="474"/>
    <tableColumn id="38" xr3:uid="{794C7CEC-E545-4662-92B3-18ACD3360790}" name="MED" dataDxfId="473"/>
    <tableColumn id="41" xr3:uid="{2ACD88E2-91E5-4968-87DC-78CC6E333019}" name="ODS" dataDxfId="472"/>
    <tableColumn id="42" xr3:uid="{C8115133-B194-4189-8FD4-EB468193C791}" name="PGG 2020-2024" dataDxfId="471"/>
    <tableColumn id="43" xr3:uid="{666DEB3B-20A4-4F1A-941F-72B0682FE271}" name="METAS PGG 2020-2024" dataDxfId="470"/>
    <tableColumn id="44" xr3:uid="{2B3C3511-6815-4C68-8581-56B9DB988188}" name="ODS VERIFICADO POR ESPECIALISTA" dataDxfId="469"/>
    <tableColumn id="45" xr3:uid="{2056F5C2-A898-41B0-8CAC-94157ED21793}" name="METAS PGG VERIFICADO ESPECIALISTA" dataDxfId="468"/>
    <tableColumn id="46" xr3:uid="{F9BDD25E-A423-49C0-BECB-3B5751A14FCA}" name="METAS PGG VERFIICADO ESPECIALISTA" dataDxfId="467"/>
    <tableColumn id="47" xr3:uid="{B001909B-DA4B-4758-93CA-22246CF4D726}" name="20.1 OBJETIVO" dataDxfId="466"/>
    <tableColumn id="48" xr3:uid="{25DD88EF-3593-43FE-BDC6-8E93F0A81BB0}" name="20.2 OBJETIVO ESPECIFICO I" dataDxfId="465"/>
    <tableColumn id="49" xr3:uid="{2330CBF3-C8D6-466E-98B3-07D93762B7C1}" name="20.3 OBJETIVO ESPECIFICO II" dataDxfId="464"/>
    <tableColumn id="50" xr3:uid="{ED5E5101-19CE-4B04-880A-A0C872CA3C05}" name="20.4 OBJETIVO ESPECIFICO III" dataDxfId="463"/>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BFF9106-9BDD-479D-99EC-C8A5521E3BE7}" name="Tabla2" displayName="Tabla2" ref="A1:AZ4" totalsRowShown="0">
  <autoFilter ref="A1:AZ4" xr:uid="{2BFF9106-9BDD-479D-99EC-C8A5521E3BE7}"/>
  <tableColumns count="52">
    <tableColumn id="1" xr3:uid="{2A2C0D5F-7F65-474B-AE74-CEE37CC58D18}" name="ASIGNADO A:"/>
    <tableColumn id="2" xr3:uid="{DD2FE6B2-5251-4249-9EBB-7C9AE3CFB5A9}" name="RESPOSABLE DE VERIFICAR "/>
    <tableColumn id="3" xr3:uid="{85EE00E7-5223-4BB7-8782-058B90FD19A4}" name="CORRELATIVO"/>
    <tableColumn id="4" xr3:uid="{C9148579-CC35-465D-9021-A3DE3DA0C12C}" name="SIGEACI BASE DATOS"/>
    <tableColumn id="5" xr3:uid="{9BBFB235-50C5-4058-8739-99F3FE54DCDB}" name="CÓDIGO SIGEACI REPORTE MATRIZ"/>
    <tableColumn id="6" xr3:uid="{C8F31DC0-DFB4-4C6A-8324-463365897D1C}" name="CÓDIGO SICED"/>
    <tableColumn id="7" xr3:uid="{45984FCB-2B9F-4122-8976-F645AA674B5E}" name="REF."/>
    <tableColumn id="8" xr3:uid="{EE4FA53B-600A-46DC-A4FF-A22BF566E43E}" name="PROGRAMA/PROYECTO"/>
    <tableColumn id="9" xr3:uid="{0C6B1CED-4F14-4D04-B58A-494E78387790}" name="ESTADO SIGEACI"/>
    <tableColumn id="10" xr3:uid="{DA65A2B2-B8A0-47CB-BE87-E9FE42C10BD7}" name="ESTADO VERIFICADO POR ESPECIALISTA"/>
    <tableColumn id="11" xr3:uid="{FE5A9172-E32E-4615-A365-43DA357C0EE3}" name="INSTITUCIÓN"/>
    <tableColumn id="12" xr3:uid="{DE48CC05-8D41-4F5D-8DC5-F0EEEEB6945F}" name="FUENTE COOPERANTE"/>
    <tableColumn id="13" xr3:uid="{F5FC3DA3-1BD8-4B9F-8FA1-2802193C11D3}" name="AGENCIA"/>
    <tableColumn id="14" xr3:uid="{54B03983-AC69-415C-933E-29DD2E27EA57}" name="FECHA SUSCRIPCIÓN" dataDxfId="462"/>
    <tableColumn id="15" xr3:uid="{29973CE2-D31E-4899-ADB0-C1A6431695EA}" name="AÑO DE LA FECHA DE SUSCRIPCIÓN"/>
    <tableColumn id="16" xr3:uid="{7005039F-D9B4-4AF9-9641-5F59A7669E2B}" name="TIPO DE CAMBIO 7.80261 (14-04-2023) "/>
    <tableColumn id="17" xr3:uid="{9A8182E7-BCB5-4D2E-AAF8-FDE2A4B3C14E}" name="FECHA INICIO" dataDxfId="461"/>
    <tableColumn id="18" xr3:uid="{CFD9AA5F-C9A9-423B-AEAE-BD5CDCD898AF}" name="FECHA FINALIZACION" dataDxfId="460"/>
    <tableColumn id="19" xr3:uid="{841F9F73-6BD9-4A22-B69D-BB33EF7EAA08}" name="MONEDA"/>
    <tableColumn id="20" xr3:uid="{33FA9FE2-E33A-4148-B4F8-1853E7BAC891}" name="MONEDA ORIGINAL (DESEMBOLSOS)"/>
    <tableColumn id="21" xr3:uid="{AE34081D-4B93-440C-87FD-D9E2225C26F7}" name="QUETZALES (DESEMBOLSOS)"/>
    <tableColumn id="22" xr3:uid="{11685513-CEF7-4290-B330-B7851D0FFAF8}" name="SUSCRITO FUENTE COOPERANTE "/>
    <tableColumn id="23" xr3:uid="{6E4EAE51-7ED5-4A2F-8487-D0FCC80E1F89}" name="SUSCRITO CONTRAPARTIDA"/>
    <tableColumn id="24" xr3:uid="{3C05F3FA-9710-4023-A963-5CDA90D1DE6B}" name="ENMIENDA FUENTE COOPERANTE"/>
    <tableColumn id="25" xr3:uid="{90140C46-27F6-4292-BC5F-39637E9BE1AD}" name="ENMIENDA CONTRARTIDA"/>
    <tableColumn id="26" xr3:uid="{7ECC2CC9-63B2-46C1-9789-AC17035EEFDE}" name="TOTAL Q SUSCRITO FUENTE COOOPERANTE"/>
    <tableColumn id="27" xr3:uid="{A7DE7B57-4A52-4317-8DB1-CB97BF4C20B1}" name="USD - TOTAL SUSCRITO FUENTE COOPERANTE "/>
    <tableColumn id="28" xr3:uid="{D8B7A0C6-6457-47E5-9D47-C505FA0181C1}" name="TOTAL SUSCRITO CONTRAPARTIDA"/>
    <tableColumn id="29" xr3:uid="{9A76BF3C-3724-4301-ACDE-A18BD0519FFA}" name="Q - EJECUTADO FUENTE COOPERANTE"/>
    <tableColumn id="30" xr3:uid="{4F31A110-F52C-4165-8A2D-D70D097A66FC}" name="USD - EJECUTADO FUENTE COOPERANTE"/>
    <tableColumn id="31" xr3:uid="{5D84B9E5-585F-4422-A390-1C7857E35130}" name="Q - FALTA POR EJECUTAR "/>
    <tableColumn id="32" xr3:uid="{1011595A-20F4-47A0-9A47-66CD50E9C43E}" name="USD - FALTA POR EJECUTAR "/>
    <tableColumn id="33" xr3:uid="{BCC311C8-F7D5-49B1-AB11-DD03AFF4921C}" name="EJECUTADO CONTRAPART."/>
    <tableColumn id="34" xr3:uid="{23F589C1-FB4C-42D1-90A5-EE1035E5C0BD}" name="PORCENTAJE EJECUCION FISICA"/>
    <tableColumn id="35" xr3:uid="{A27B05F7-2E37-41A6-959B-4C1618BF5658}" name="PORCENTAJE EJECUCION FINANCIERA"/>
    <tableColumn id="36" xr3:uid="{9828EEBC-F6CC-4924-8B8A-284866DC57B9}" name="TIPO COOPERACION"/>
    <tableColumn id="37" xr3:uid="{3061FD7A-6505-4AB4-B371-9F6A276FA59F}" name="MODALIDAD DE EJECUCION"/>
    <tableColumn id="38" xr3:uid="{E7277093-C3F4-4785-AA45-19D451888BB1}" name="SECTORES"/>
    <tableColumn id="39" xr3:uid="{68FA90EE-D486-4880-9340-0D7463229C57}" name="DEPARTAMENTOS"/>
    <tableColumn id="40" xr3:uid="{E5D388BE-46D0-4102-B485-6FA58AF8F3C4}" name="MUNICIPIO"/>
    <tableColumn id="41" xr3:uid="{BB0FDB94-8D37-4DB7-AB4E-9CEE81C0DA7B}" name="PRIORIDAD NACIONAL DE DESARROLLO (PND)"/>
    <tableColumn id="42" xr3:uid="{A673A46D-CA48-4642-B876-63AFB0E7A05C}" name="MED"/>
    <tableColumn id="43" xr3:uid="{CE885D9E-8EF2-404A-9B2F-F0DA14E288FB}" name="ODS"/>
    <tableColumn id="44" xr3:uid="{EEAE9DB8-DDBA-42E4-A255-647496954D1D}" name="PGG 2020-2024"/>
    <tableColumn id="45" xr3:uid="{97B190C0-C87B-4D90-BB1B-B3AAA6460C52}" name="METAS PGG 2020-2024"/>
    <tableColumn id="46" xr3:uid="{8C1F1CB4-B1FE-4B76-BB91-7C7B2F4B8FD5}" name="ODS VERIFICADO POR ESPECIALISTA"/>
    <tableColumn id="47" xr3:uid="{8C8A4174-DB3D-487B-8CEE-936FC1849C2C}" name="METAS PGG VERIFICADO ESPECIALISTA"/>
    <tableColumn id="48" xr3:uid="{42BA7B7A-80D4-4A39-91B4-70A438525179}" name="METAS PGG VERFIICADO ESPECIALISTA"/>
    <tableColumn id="49" xr3:uid="{4A4AF176-55E2-4592-AD27-FAE15003E59E}" name="20.1 OBJETIVO"/>
    <tableColumn id="50" xr3:uid="{3337CF08-7C0D-4AF8-A9AE-5B9986E0ADAE}" name="20.2 OBJETIVO ESPECIFICO I"/>
    <tableColumn id="51" xr3:uid="{7203B070-01D0-440F-8D46-600929D06016}" name="20.3 OBJETIVO ESPECIFICO II"/>
    <tableColumn id="52" xr3:uid="{8B98DE91-9230-4EDD-A088-257C09933B52}" name="20.4 OBJETIVO ESPECIFICO III"/>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Q1000"/>
  <sheetViews>
    <sheetView showGridLines="0" workbookViewId="0">
      <pane xSplit="8" ySplit="4" topLeftCell="I5" activePane="bottomRight" state="frozen"/>
      <selection pane="topRight" activeCell="I1" sqref="I1"/>
      <selection pane="bottomLeft" activeCell="A5" sqref="A5"/>
      <selection pane="bottomRight" activeCell="I5" sqref="I5"/>
    </sheetView>
  </sheetViews>
  <sheetFormatPr baseColWidth="10" defaultColWidth="14.42578125" defaultRowHeight="15" customHeight="1"/>
  <cols>
    <col min="1" max="5" width="12" customWidth="1"/>
    <col min="6" max="6" width="5.5703125" customWidth="1"/>
    <col min="7" max="7" width="30.7109375" customWidth="1"/>
    <col min="8" max="29" width="15.7109375" customWidth="1"/>
    <col min="30" max="39" width="20.7109375" customWidth="1"/>
    <col min="40" max="43" width="35.7109375" customWidth="1"/>
  </cols>
  <sheetData>
    <row r="1" spans="1:43">
      <c r="A1" s="2" t="s">
        <v>15</v>
      </c>
      <c r="B1" s="3"/>
      <c r="C1" s="2"/>
      <c r="D1" s="2"/>
      <c r="E1" s="2"/>
      <c r="F1" s="4"/>
      <c r="G1" s="2"/>
      <c r="H1" s="3"/>
      <c r="I1" s="3"/>
      <c r="J1" s="4"/>
      <c r="K1" s="4"/>
      <c r="L1" s="4"/>
      <c r="M1" s="4"/>
      <c r="N1" s="4"/>
      <c r="O1" s="4"/>
      <c r="P1" s="4"/>
      <c r="Q1" s="4"/>
      <c r="R1" s="5"/>
      <c r="S1" s="5"/>
      <c r="T1" s="5"/>
      <c r="U1" s="5"/>
      <c r="V1" s="5"/>
      <c r="W1" s="5"/>
      <c r="X1" s="5"/>
      <c r="Y1" s="5"/>
      <c r="Z1" s="5"/>
      <c r="AA1" s="5"/>
      <c r="AB1" s="6"/>
      <c r="AC1" s="5"/>
      <c r="AD1" s="5"/>
      <c r="AE1" s="5"/>
      <c r="AF1" s="5"/>
      <c r="AG1" s="6"/>
      <c r="AH1" s="6"/>
      <c r="AI1" s="7"/>
      <c r="AJ1" s="7"/>
      <c r="AK1" s="7"/>
      <c r="AL1" s="7"/>
      <c r="AM1" s="7"/>
      <c r="AN1" s="6"/>
      <c r="AO1" s="6"/>
      <c r="AP1" s="6"/>
      <c r="AQ1" s="6"/>
    </row>
    <row r="2" spans="1:43" ht="30">
      <c r="A2" s="2" t="s">
        <v>16</v>
      </c>
      <c r="B2" s="3"/>
      <c r="C2" s="2"/>
      <c r="D2" s="2"/>
      <c r="E2" s="2"/>
      <c r="F2" s="4"/>
      <c r="G2" s="8"/>
      <c r="H2" s="9" t="s">
        <v>17</v>
      </c>
      <c r="I2" s="3" t="s">
        <v>18</v>
      </c>
      <c r="J2" s="4"/>
      <c r="K2" s="4"/>
      <c r="L2" s="4"/>
      <c r="M2" s="295"/>
      <c r="N2" s="293"/>
      <c r="O2" s="293"/>
      <c r="P2" s="293"/>
      <c r="Q2" s="4"/>
      <c r="R2" s="296" t="s">
        <v>19</v>
      </c>
      <c r="S2" s="297"/>
      <c r="T2" s="296" t="s">
        <v>20</v>
      </c>
      <c r="U2" s="297"/>
      <c r="V2" s="298" t="s">
        <v>21</v>
      </c>
      <c r="W2" s="297"/>
      <c r="X2" s="296" t="s">
        <v>22</v>
      </c>
      <c r="Y2" s="297"/>
      <c r="Z2" s="292" t="s">
        <v>23</v>
      </c>
      <c r="AA2" s="293"/>
      <c r="AB2" s="6"/>
      <c r="AC2" s="5"/>
      <c r="AD2" s="5"/>
      <c r="AE2" s="5"/>
      <c r="AF2" s="5"/>
      <c r="AG2" s="294"/>
      <c r="AH2" s="293"/>
      <c r="AI2" s="294" t="s">
        <v>24</v>
      </c>
      <c r="AJ2" s="293"/>
      <c r="AK2" s="293"/>
      <c r="AL2" s="293"/>
      <c r="AM2" s="293"/>
      <c r="AN2" s="6"/>
      <c r="AO2" s="6"/>
      <c r="AP2" s="6"/>
      <c r="AQ2" s="6"/>
    </row>
    <row r="3" spans="1:43" ht="4.5" customHeight="1">
      <c r="A3" s="6"/>
      <c r="B3" s="4"/>
      <c r="C3" s="6"/>
      <c r="D3" s="6"/>
      <c r="E3" s="6"/>
      <c r="F3" s="4"/>
      <c r="G3" s="6"/>
      <c r="H3" s="4"/>
      <c r="I3" s="4"/>
      <c r="J3" s="4"/>
      <c r="K3" s="4"/>
      <c r="L3" s="4"/>
      <c r="M3" s="4"/>
      <c r="N3" s="4"/>
      <c r="O3" s="4"/>
      <c r="P3" s="4"/>
      <c r="Q3" s="4"/>
      <c r="R3" s="5"/>
      <c r="S3" s="5"/>
      <c r="T3" s="5"/>
      <c r="U3" s="5"/>
      <c r="V3" s="5"/>
      <c r="W3" s="5"/>
      <c r="X3" s="5"/>
      <c r="Y3" s="5"/>
      <c r="Z3" s="5"/>
      <c r="AA3" s="5"/>
      <c r="AB3" s="6"/>
      <c r="AC3" s="5"/>
      <c r="AD3" s="5"/>
      <c r="AE3" s="5"/>
      <c r="AF3" s="5"/>
      <c r="AG3" s="6"/>
      <c r="AH3" s="6"/>
      <c r="AI3" s="7"/>
      <c r="AJ3" s="7"/>
      <c r="AK3" s="7"/>
      <c r="AL3" s="7"/>
      <c r="AM3" s="7"/>
      <c r="AN3" s="6"/>
      <c r="AO3" s="6"/>
      <c r="AP3" s="6"/>
      <c r="AQ3" s="6"/>
    </row>
    <row r="4" spans="1:43" ht="60">
      <c r="A4" s="10" t="s">
        <v>25</v>
      </c>
      <c r="B4" s="10" t="s">
        <v>26</v>
      </c>
      <c r="C4" s="10" t="s">
        <v>27</v>
      </c>
      <c r="D4" s="10" t="s">
        <v>28</v>
      </c>
      <c r="E4" s="10" t="s">
        <v>29</v>
      </c>
      <c r="F4" s="10" t="s">
        <v>30</v>
      </c>
      <c r="G4" s="11" t="s">
        <v>4</v>
      </c>
      <c r="H4" s="10" t="s">
        <v>31</v>
      </c>
      <c r="I4" s="11" t="s">
        <v>32</v>
      </c>
      <c r="J4" s="10" t="s">
        <v>33</v>
      </c>
      <c r="K4" s="10" t="s">
        <v>34</v>
      </c>
      <c r="L4" s="11" t="s">
        <v>35</v>
      </c>
      <c r="M4" s="11" t="s">
        <v>36</v>
      </c>
      <c r="N4" s="11" t="s">
        <v>37</v>
      </c>
      <c r="O4" s="11" t="s">
        <v>38</v>
      </c>
      <c r="P4" s="11" t="s">
        <v>39</v>
      </c>
      <c r="Q4" s="10" t="s">
        <v>40</v>
      </c>
      <c r="R4" s="12" t="s">
        <v>41</v>
      </c>
      <c r="S4" s="12" t="s">
        <v>42</v>
      </c>
      <c r="T4" s="12" t="s">
        <v>43</v>
      </c>
      <c r="U4" s="12" t="s">
        <v>44</v>
      </c>
      <c r="V4" s="12" t="s">
        <v>45</v>
      </c>
      <c r="W4" s="12" t="s">
        <v>46</v>
      </c>
      <c r="X4" s="12" t="s">
        <v>47</v>
      </c>
      <c r="Y4" s="12" t="s">
        <v>48</v>
      </c>
      <c r="Z4" s="12" t="s">
        <v>49</v>
      </c>
      <c r="AA4" s="12" t="s">
        <v>50</v>
      </c>
      <c r="AB4" s="11" t="s">
        <v>51</v>
      </c>
      <c r="AC4" s="11" t="s">
        <v>52</v>
      </c>
      <c r="AD4" s="11" t="s">
        <v>53</v>
      </c>
      <c r="AE4" s="10" t="s">
        <v>54</v>
      </c>
      <c r="AF4" s="10" t="s">
        <v>55</v>
      </c>
      <c r="AG4" s="13" t="s">
        <v>56</v>
      </c>
      <c r="AH4" s="13" t="s">
        <v>57</v>
      </c>
      <c r="AI4" s="13" t="s">
        <v>0</v>
      </c>
      <c r="AJ4" s="13" t="s">
        <v>58</v>
      </c>
      <c r="AK4" s="14" t="s">
        <v>59</v>
      </c>
      <c r="AL4" s="14" t="s">
        <v>60</v>
      </c>
      <c r="AM4" s="14" t="s">
        <v>61</v>
      </c>
      <c r="AN4" s="10" t="s">
        <v>62</v>
      </c>
      <c r="AO4" s="10" t="s">
        <v>63</v>
      </c>
      <c r="AP4" s="10" t="s">
        <v>64</v>
      </c>
      <c r="AQ4" s="10" t="s">
        <v>65</v>
      </c>
    </row>
    <row r="5" spans="1:43" hidden="1">
      <c r="A5" s="15" t="s">
        <v>66</v>
      </c>
      <c r="B5" s="16">
        <v>1</v>
      </c>
      <c r="C5" s="17" t="s">
        <v>67</v>
      </c>
      <c r="D5" s="15"/>
      <c r="E5" s="18" t="s">
        <v>68</v>
      </c>
      <c r="F5" s="16"/>
      <c r="G5" s="15" t="s">
        <v>69</v>
      </c>
      <c r="H5" s="16"/>
      <c r="I5" s="16"/>
      <c r="J5" s="16"/>
      <c r="K5" s="16"/>
      <c r="L5" s="16"/>
      <c r="M5" s="19">
        <v>42005</v>
      </c>
      <c r="N5" s="19"/>
      <c r="O5" s="20"/>
      <c r="P5" s="20"/>
      <c r="Q5" s="16"/>
      <c r="R5" s="21"/>
      <c r="S5" s="21"/>
      <c r="T5" s="21"/>
      <c r="U5" s="21"/>
      <c r="V5" s="21"/>
      <c r="W5" s="21"/>
      <c r="X5" s="21">
        <f>+'MATRIZ PROYECTOS  ORIGINAL'!$T5+'MATRIZ PROYECTOS  ORIGINAL'!$V5</f>
        <v>0</v>
      </c>
      <c r="Y5" s="21">
        <f>+'MATRIZ PROYECTOS  ORIGINAL'!$U5+'MATRIZ PROYECTOS  ORIGINAL'!$W5</f>
        <v>0</v>
      </c>
      <c r="Z5" s="21"/>
      <c r="AA5" s="21"/>
      <c r="AB5" s="21"/>
      <c r="AC5" s="21"/>
      <c r="AD5" s="15"/>
      <c r="AE5" s="15"/>
      <c r="AF5" s="15"/>
      <c r="AG5" s="15"/>
      <c r="AH5" s="15"/>
      <c r="AI5" s="16"/>
      <c r="AJ5" s="16"/>
      <c r="AK5" s="16"/>
      <c r="AL5" s="16"/>
      <c r="AM5" s="16"/>
      <c r="AN5" s="15"/>
      <c r="AO5" s="15"/>
      <c r="AP5" s="15"/>
      <c r="AQ5" s="15"/>
    </row>
    <row r="6" spans="1:43" hidden="1">
      <c r="A6" s="15" t="s">
        <v>66</v>
      </c>
      <c r="B6" s="16">
        <v>2</v>
      </c>
      <c r="C6" s="17" t="s">
        <v>70</v>
      </c>
      <c r="D6" s="15"/>
      <c r="E6" s="18" t="s">
        <v>68</v>
      </c>
      <c r="F6" s="16"/>
      <c r="G6" s="15" t="s">
        <v>69</v>
      </c>
      <c r="H6" s="16"/>
      <c r="I6" s="16"/>
      <c r="J6" s="16"/>
      <c r="K6" s="16"/>
      <c r="L6" s="16"/>
      <c r="M6" s="19">
        <v>40956</v>
      </c>
      <c r="N6" s="19"/>
      <c r="O6" s="20"/>
      <c r="P6" s="20"/>
      <c r="Q6" s="16"/>
      <c r="R6" s="21"/>
      <c r="S6" s="21"/>
      <c r="T6" s="21"/>
      <c r="U6" s="21"/>
      <c r="V6" s="21"/>
      <c r="W6" s="21"/>
      <c r="X6" s="21">
        <f>+'MATRIZ PROYECTOS  ORIGINAL'!$T6+'MATRIZ PROYECTOS  ORIGINAL'!$V6</f>
        <v>0</v>
      </c>
      <c r="Y6" s="21">
        <f>+'MATRIZ PROYECTOS  ORIGINAL'!$U6+'MATRIZ PROYECTOS  ORIGINAL'!$W6</f>
        <v>0</v>
      </c>
      <c r="Z6" s="21"/>
      <c r="AA6" s="21"/>
      <c r="AB6" s="21"/>
      <c r="AC6" s="21"/>
      <c r="AD6" s="15"/>
      <c r="AE6" s="15"/>
      <c r="AF6" s="15"/>
      <c r="AG6" s="15"/>
      <c r="AH6" s="15"/>
      <c r="AI6" s="16"/>
      <c r="AJ6" s="16"/>
      <c r="AK6" s="16"/>
      <c r="AL6" s="16"/>
      <c r="AM6" s="16"/>
      <c r="AN6" s="15"/>
      <c r="AO6" s="15"/>
      <c r="AP6" s="15"/>
      <c r="AQ6" s="15"/>
    </row>
    <row r="7" spans="1:43" hidden="1">
      <c r="A7" s="15" t="s">
        <v>66</v>
      </c>
      <c r="B7" s="16">
        <v>3</v>
      </c>
      <c r="C7" s="17" t="s">
        <v>71</v>
      </c>
      <c r="D7" s="15"/>
      <c r="E7" s="18" t="s">
        <v>68</v>
      </c>
      <c r="F7" s="16"/>
      <c r="G7" s="15" t="s">
        <v>69</v>
      </c>
      <c r="H7" s="16"/>
      <c r="I7" s="16"/>
      <c r="J7" s="16"/>
      <c r="K7" s="16"/>
      <c r="L7" s="16"/>
      <c r="M7" s="19">
        <v>41984</v>
      </c>
      <c r="N7" s="19"/>
      <c r="O7" s="20"/>
      <c r="P7" s="20"/>
      <c r="Q7" s="16"/>
      <c r="R7" s="21"/>
      <c r="S7" s="21"/>
      <c r="T7" s="21"/>
      <c r="U7" s="21"/>
      <c r="V7" s="21"/>
      <c r="W7" s="21"/>
      <c r="X7" s="21">
        <f>+'MATRIZ PROYECTOS  ORIGINAL'!$T7+'MATRIZ PROYECTOS  ORIGINAL'!$V7</f>
        <v>0</v>
      </c>
      <c r="Y7" s="21">
        <f>+'MATRIZ PROYECTOS  ORIGINAL'!$U7+'MATRIZ PROYECTOS  ORIGINAL'!$W7</f>
        <v>0</v>
      </c>
      <c r="Z7" s="21"/>
      <c r="AA7" s="21"/>
      <c r="AB7" s="21"/>
      <c r="AC7" s="21"/>
      <c r="AD7" s="15"/>
      <c r="AE7" s="15"/>
      <c r="AF7" s="15"/>
      <c r="AG7" s="15"/>
      <c r="AH7" s="15"/>
      <c r="AI7" s="16"/>
      <c r="AJ7" s="16"/>
      <c r="AK7" s="16"/>
      <c r="AL7" s="16"/>
      <c r="AM7" s="16"/>
      <c r="AN7" s="15"/>
      <c r="AO7" s="15"/>
      <c r="AP7" s="15"/>
      <c r="AQ7" s="15"/>
    </row>
    <row r="8" spans="1:43" hidden="1">
      <c r="A8" s="15" t="s">
        <v>66</v>
      </c>
      <c r="B8" s="16">
        <v>4</v>
      </c>
      <c r="C8" s="17" t="s">
        <v>72</v>
      </c>
      <c r="D8" s="15"/>
      <c r="E8" s="18" t="s">
        <v>68</v>
      </c>
      <c r="F8" s="16"/>
      <c r="G8" s="15" t="s">
        <v>69</v>
      </c>
      <c r="H8" s="16"/>
      <c r="I8" s="16"/>
      <c r="J8" s="16"/>
      <c r="K8" s="16"/>
      <c r="L8" s="16"/>
      <c r="M8" s="19">
        <v>38445</v>
      </c>
      <c r="N8" s="19"/>
      <c r="O8" s="20"/>
      <c r="P8" s="20"/>
      <c r="Q8" s="16"/>
      <c r="R8" s="21"/>
      <c r="S8" s="21"/>
      <c r="T8" s="21"/>
      <c r="U8" s="21"/>
      <c r="V8" s="21"/>
      <c r="W8" s="21"/>
      <c r="X8" s="21">
        <f>+'MATRIZ PROYECTOS  ORIGINAL'!$T8+'MATRIZ PROYECTOS  ORIGINAL'!$V8</f>
        <v>0</v>
      </c>
      <c r="Y8" s="21">
        <f>+'MATRIZ PROYECTOS  ORIGINAL'!$U8+'MATRIZ PROYECTOS  ORIGINAL'!$W8</f>
        <v>0</v>
      </c>
      <c r="Z8" s="21"/>
      <c r="AA8" s="21"/>
      <c r="AB8" s="21"/>
      <c r="AC8" s="21"/>
      <c r="AD8" s="15"/>
      <c r="AE8" s="15"/>
      <c r="AF8" s="15"/>
      <c r="AG8" s="15"/>
      <c r="AH8" s="15"/>
      <c r="AI8" s="16"/>
      <c r="AJ8" s="16"/>
      <c r="AK8" s="16"/>
      <c r="AL8" s="16"/>
      <c r="AM8" s="16"/>
      <c r="AN8" s="15"/>
      <c r="AO8" s="15"/>
      <c r="AP8" s="15"/>
      <c r="AQ8" s="15"/>
    </row>
    <row r="9" spans="1:43" ht="140.25" hidden="1">
      <c r="A9" s="22" t="s">
        <v>73</v>
      </c>
      <c r="B9" s="23">
        <v>5</v>
      </c>
      <c r="C9" s="24" t="s">
        <v>74</v>
      </c>
      <c r="D9" s="22" t="s">
        <v>74</v>
      </c>
      <c r="E9" s="25" t="s">
        <v>68</v>
      </c>
      <c r="F9" s="23">
        <v>5</v>
      </c>
      <c r="G9" s="22" t="s">
        <v>75</v>
      </c>
      <c r="H9" s="23" t="s">
        <v>76</v>
      </c>
      <c r="I9" s="23"/>
      <c r="J9" s="23" t="s">
        <v>77</v>
      </c>
      <c r="K9" s="23" t="s">
        <v>78</v>
      </c>
      <c r="L9" s="23" t="s">
        <v>79</v>
      </c>
      <c r="M9" s="26">
        <v>40982</v>
      </c>
      <c r="N9" s="26"/>
      <c r="O9" s="27">
        <v>41110</v>
      </c>
      <c r="P9" s="27">
        <v>42077</v>
      </c>
      <c r="Q9" s="23" t="s">
        <v>80</v>
      </c>
      <c r="R9" s="28">
        <v>717667</v>
      </c>
      <c r="S9" s="28">
        <v>5585543.8799999999</v>
      </c>
      <c r="T9" s="28">
        <v>5597802.5999999996</v>
      </c>
      <c r="U9" s="28">
        <v>218400</v>
      </c>
      <c r="V9" s="28">
        <v>0</v>
      </c>
      <c r="W9" s="28">
        <v>0</v>
      </c>
      <c r="X9" s="28">
        <f>+'MATRIZ PROYECTOS  ORIGINAL'!$T9+'MATRIZ PROYECTOS  ORIGINAL'!$V9</f>
        <v>5597802.5999999996</v>
      </c>
      <c r="Y9" s="28">
        <f>+'MATRIZ PROYECTOS  ORIGINAL'!$U9+'MATRIZ PROYECTOS  ORIGINAL'!$W9</f>
        <v>218400</v>
      </c>
      <c r="Z9" s="28">
        <v>4706791.95</v>
      </c>
      <c r="AA9" s="28">
        <v>218400</v>
      </c>
      <c r="AB9" s="28">
        <v>83</v>
      </c>
      <c r="AC9" s="28">
        <v>84.68</v>
      </c>
      <c r="AD9" s="22" t="s">
        <v>81</v>
      </c>
      <c r="AE9" s="22" t="s">
        <v>82</v>
      </c>
      <c r="AF9" s="22" t="s">
        <v>83</v>
      </c>
      <c r="AG9" s="23" t="s">
        <v>84</v>
      </c>
      <c r="AH9" s="22"/>
      <c r="AI9" s="29" t="s">
        <v>12</v>
      </c>
      <c r="AJ9" s="23"/>
      <c r="AK9" s="23"/>
      <c r="AL9" s="23"/>
      <c r="AM9" s="23"/>
      <c r="AN9" s="22" t="s">
        <v>85</v>
      </c>
      <c r="AO9" s="22"/>
      <c r="AP9" s="22"/>
      <c r="AQ9" s="22"/>
    </row>
    <row r="10" spans="1:43" hidden="1">
      <c r="A10" s="15" t="s">
        <v>66</v>
      </c>
      <c r="B10" s="16">
        <v>6</v>
      </c>
      <c r="C10" s="17" t="s">
        <v>86</v>
      </c>
      <c r="D10" s="15"/>
      <c r="E10" s="18" t="s">
        <v>68</v>
      </c>
      <c r="F10" s="16"/>
      <c r="G10" s="15" t="s">
        <v>69</v>
      </c>
      <c r="H10" s="16"/>
      <c r="I10" s="16"/>
      <c r="J10" s="16"/>
      <c r="K10" s="16"/>
      <c r="L10" s="16"/>
      <c r="M10" s="19">
        <v>41075</v>
      </c>
      <c r="N10" s="19"/>
      <c r="O10" s="20"/>
      <c r="P10" s="20"/>
      <c r="Q10" s="16"/>
      <c r="R10" s="21"/>
      <c r="S10" s="21"/>
      <c r="T10" s="21"/>
      <c r="U10" s="21"/>
      <c r="V10" s="21"/>
      <c r="W10" s="21"/>
      <c r="X10" s="21">
        <f>+'MATRIZ PROYECTOS  ORIGINAL'!$T10+'MATRIZ PROYECTOS  ORIGINAL'!$V10</f>
        <v>0</v>
      </c>
      <c r="Y10" s="21">
        <f>+'MATRIZ PROYECTOS  ORIGINAL'!$U10+'MATRIZ PROYECTOS  ORIGINAL'!$W10</f>
        <v>0</v>
      </c>
      <c r="Z10" s="21"/>
      <c r="AA10" s="21"/>
      <c r="AB10" s="21"/>
      <c r="AC10" s="21"/>
      <c r="AD10" s="15"/>
      <c r="AE10" s="15"/>
      <c r="AF10" s="15"/>
      <c r="AG10" s="15"/>
      <c r="AH10" s="15"/>
      <c r="AI10" s="16"/>
      <c r="AJ10" s="16"/>
      <c r="AK10" s="16"/>
      <c r="AL10" s="16"/>
      <c r="AM10" s="16"/>
      <c r="AN10" s="15"/>
      <c r="AO10" s="15"/>
      <c r="AP10" s="15"/>
      <c r="AQ10" s="15"/>
    </row>
    <row r="11" spans="1:43" ht="63.75" hidden="1">
      <c r="A11" s="22" t="s">
        <v>66</v>
      </c>
      <c r="B11" s="23">
        <v>7</v>
      </c>
      <c r="C11" s="22" t="s">
        <v>87</v>
      </c>
      <c r="D11" s="22" t="s">
        <v>87</v>
      </c>
      <c r="E11" s="25" t="s">
        <v>68</v>
      </c>
      <c r="F11" s="23">
        <v>7</v>
      </c>
      <c r="G11" s="22" t="s">
        <v>88</v>
      </c>
      <c r="H11" s="23" t="s">
        <v>76</v>
      </c>
      <c r="I11" s="23"/>
      <c r="J11" s="23" t="s">
        <v>89</v>
      </c>
      <c r="K11" s="23" t="s">
        <v>90</v>
      </c>
      <c r="L11" s="23" t="s">
        <v>91</v>
      </c>
      <c r="M11" s="26">
        <v>40126</v>
      </c>
      <c r="N11" s="26"/>
      <c r="O11" s="27">
        <v>40180</v>
      </c>
      <c r="P11" s="27">
        <v>42369</v>
      </c>
      <c r="Q11" s="23" t="s">
        <v>92</v>
      </c>
      <c r="R11" s="28">
        <v>15052233.23</v>
      </c>
      <c r="S11" s="28">
        <v>17134425.949999999</v>
      </c>
      <c r="T11" s="28">
        <v>23200000</v>
      </c>
      <c r="U11" s="28">
        <v>0</v>
      </c>
      <c r="V11" s="28">
        <v>0</v>
      </c>
      <c r="W11" s="28">
        <v>0</v>
      </c>
      <c r="X11" s="28">
        <f>+'MATRIZ PROYECTOS  ORIGINAL'!$T11+'MATRIZ PROYECTOS  ORIGINAL'!$V11</f>
        <v>23200000</v>
      </c>
      <c r="Y11" s="28">
        <f>+'MATRIZ PROYECTOS  ORIGINAL'!$U11+'MATRIZ PROYECTOS  ORIGINAL'!$W11</f>
        <v>0</v>
      </c>
      <c r="Z11" s="28">
        <v>17134425.949999999</v>
      </c>
      <c r="AA11" s="28">
        <v>0</v>
      </c>
      <c r="AB11" s="28">
        <v>90</v>
      </c>
      <c r="AC11" s="28">
        <v>73.849999999999994</v>
      </c>
      <c r="AD11" s="22" t="s">
        <v>81</v>
      </c>
      <c r="AE11" s="22" t="s">
        <v>93</v>
      </c>
      <c r="AF11" s="22" t="s">
        <v>94</v>
      </c>
      <c r="AG11" s="22"/>
      <c r="AH11" s="22" t="s">
        <v>95</v>
      </c>
      <c r="AI11" s="29" t="s">
        <v>12</v>
      </c>
      <c r="AJ11" s="23"/>
      <c r="AK11" s="23"/>
      <c r="AL11" s="23"/>
      <c r="AM11" s="23"/>
      <c r="AN11" s="22" t="s">
        <v>96</v>
      </c>
      <c r="AO11" s="22"/>
      <c r="AP11" s="22"/>
      <c r="AQ11" s="22"/>
    </row>
    <row r="12" spans="1:43" ht="76.5" hidden="1">
      <c r="A12" s="22" t="s">
        <v>97</v>
      </c>
      <c r="B12" s="23">
        <v>8</v>
      </c>
      <c r="C12" s="22" t="s">
        <v>98</v>
      </c>
      <c r="D12" s="22" t="s">
        <v>98</v>
      </c>
      <c r="E12" s="25" t="s">
        <v>68</v>
      </c>
      <c r="F12" s="23">
        <v>8</v>
      </c>
      <c r="G12" s="22" t="s">
        <v>99</v>
      </c>
      <c r="H12" s="23" t="s">
        <v>100</v>
      </c>
      <c r="I12" s="23"/>
      <c r="J12" s="23" t="s">
        <v>101</v>
      </c>
      <c r="K12" s="23" t="s">
        <v>102</v>
      </c>
      <c r="L12" s="23" t="s">
        <v>103</v>
      </c>
      <c r="M12" s="26">
        <v>40408</v>
      </c>
      <c r="N12" s="26"/>
      <c r="O12" s="27">
        <v>40408</v>
      </c>
      <c r="P12" s="27">
        <v>42842</v>
      </c>
      <c r="Q12" s="23" t="s">
        <v>104</v>
      </c>
      <c r="R12" s="28">
        <v>6063979.3899999997</v>
      </c>
      <c r="S12" s="28">
        <v>58374306.850000001</v>
      </c>
      <c r="T12" s="28">
        <v>71095360</v>
      </c>
      <c r="U12" s="28">
        <v>14219072</v>
      </c>
      <c r="V12" s="28">
        <v>0</v>
      </c>
      <c r="W12" s="28">
        <v>0</v>
      </c>
      <c r="X12" s="28">
        <f>+'MATRIZ PROYECTOS  ORIGINAL'!$T12+'MATRIZ PROYECTOS  ORIGINAL'!$V12</f>
        <v>71095360</v>
      </c>
      <c r="Y12" s="28">
        <f>+'MATRIZ PROYECTOS  ORIGINAL'!$U12+'MATRIZ PROYECTOS  ORIGINAL'!$W12</f>
        <v>14219072</v>
      </c>
      <c r="Z12" s="28">
        <v>58085656.049999997</v>
      </c>
      <c r="AA12" s="28">
        <v>12239862</v>
      </c>
      <c r="AB12" s="28">
        <v>77</v>
      </c>
      <c r="AC12" s="28">
        <v>82.43</v>
      </c>
      <c r="AD12" s="22" t="s">
        <v>105</v>
      </c>
      <c r="AE12" s="22" t="s">
        <v>106</v>
      </c>
      <c r="AF12" s="22" t="s">
        <v>107</v>
      </c>
      <c r="AG12" s="22" t="s">
        <v>68</v>
      </c>
      <c r="AH12" s="22" t="s">
        <v>68</v>
      </c>
      <c r="AI12" s="23" t="s">
        <v>12</v>
      </c>
      <c r="AJ12" s="23">
        <v>12</v>
      </c>
      <c r="AK12" s="23" t="s">
        <v>108</v>
      </c>
      <c r="AL12" s="23" t="s">
        <v>109</v>
      </c>
      <c r="AM12" s="23"/>
      <c r="AN12" s="22" t="s">
        <v>110</v>
      </c>
      <c r="AO12" s="22" t="s">
        <v>111</v>
      </c>
      <c r="AP12" s="22" t="s">
        <v>112</v>
      </c>
      <c r="AQ12" s="22"/>
    </row>
    <row r="13" spans="1:43" hidden="1">
      <c r="A13" s="15" t="s">
        <v>66</v>
      </c>
      <c r="B13" s="16">
        <v>9</v>
      </c>
      <c r="C13" s="15" t="s">
        <v>113</v>
      </c>
      <c r="D13" s="15"/>
      <c r="E13" s="18" t="s">
        <v>68</v>
      </c>
      <c r="F13" s="16"/>
      <c r="G13" s="15" t="s">
        <v>69</v>
      </c>
      <c r="H13" s="16"/>
      <c r="I13" s="16"/>
      <c r="J13" s="16"/>
      <c r="K13" s="16"/>
      <c r="L13" s="16"/>
      <c r="M13" s="19">
        <v>40263</v>
      </c>
      <c r="N13" s="19"/>
      <c r="O13" s="20"/>
      <c r="P13" s="20"/>
      <c r="Q13" s="16"/>
      <c r="R13" s="21"/>
      <c r="S13" s="21"/>
      <c r="T13" s="21"/>
      <c r="U13" s="21"/>
      <c r="V13" s="21"/>
      <c r="W13" s="21"/>
      <c r="X13" s="21">
        <f>+'MATRIZ PROYECTOS  ORIGINAL'!$T13+'MATRIZ PROYECTOS  ORIGINAL'!$V13</f>
        <v>0</v>
      </c>
      <c r="Y13" s="21">
        <f>+'MATRIZ PROYECTOS  ORIGINAL'!$U13+'MATRIZ PROYECTOS  ORIGINAL'!$W13</f>
        <v>0</v>
      </c>
      <c r="Z13" s="21"/>
      <c r="AA13" s="21"/>
      <c r="AB13" s="21"/>
      <c r="AC13" s="21"/>
      <c r="AD13" s="15"/>
      <c r="AE13" s="15"/>
      <c r="AF13" s="15"/>
      <c r="AG13" s="15"/>
      <c r="AH13" s="15"/>
      <c r="AI13" s="16"/>
      <c r="AJ13" s="16"/>
      <c r="AK13" s="16"/>
      <c r="AL13" s="16"/>
      <c r="AM13" s="16"/>
      <c r="AN13" s="15"/>
      <c r="AO13" s="15"/>
      <c r="AP13" s="15"/>
      <c r="AQ13" s="15"/>
    </row>
    <row r="14" spans="1:43" ht="89.25" hidden="1">
      <c r="A14" s="22" t="s">
        <v>114</v>
      </c>
      <c r="B14" s="23">
        <v>10</v>
      </c>
      <c r="C14" s="22" t="s">
        <v>115</v>
      </c>
      <c r="D14" s="22" t="s">
        <v>115</v>
      </c>
      <c r="E14" s="25" t="s">
        <v>68</v>
      </c>
      <c r="F14" s="23">
        <v>10</v>
      </c>
      <c r="G14" s="22" t="s">
        <v>116</v>
      </c>
      <c r="H14" s="23" t="s">
        <v>117</v>
      </c>
      <c r="I14" s="23"/>
      <c r="J14" s="23" t="s">
        <v>118</v>
      </c>
      <c r="K14" s="23" t="s">
        <v>119</v>
      </c>
      <c r="L14" s="23" t="s">
        <v>120</v>
      </c>
      <c r="M14" s="26">
        <v>40357</v>
      </c>
      <c r="N14" s="26"/>
      <c r="O14" s="27">
        <v>40822</v>
      </c>
      <c r="P14" s="27">
        <v>42735</v>
      </c>
      <c r="Q14" s="23" t="s">
        <v>80</v>
      </c>
      <c r="R14" s="28">
        <v>507000</v>
      </c>
      <c r="S14" s="28">
        <v>4058302.97</v>
      </c>
      <c r="T14" s="28">
        <v>16800000</v>
      </c>
      <c r="U14" s="28">
        <v>0</v>
      </c>
      <c r="V14" s="28">
        <v>0</v>
      </c>
      <c r="W14" s="28">
        <v>0</v>
      </c>
      <c r="X14" s="28">
        <f>+'MATRIZ PROYECTOS  ORIGINAL'!$T14+'MATRIZ PROYECTOS  ORIGINAL'!$V14</f>
        <v>16800000</v>
      </c>
      <c r="Y14" s="28">
        <f>+'MATRIZ PROYECTOS  ORIGINAL'!$U14+'MATRIZ PROYECTOS  ORIGINAL'!$W14</f>
        <v>0</v>
      </c>
      <c r="Z14" s="28">
        <v>4058302.97</v>
      </c>
      <c r="AA14" s="28">
        <v>0</v>
      </c>
      <c r="AB14" s="28">
        <v>45</v>
      </c>
      <c r="AC14" s="28">
        <v>24.15</v>
      </c>
      <c r="AD14" s="22" t="s">
        <v>105</v>
      </c>
      <c r="AE14" s="22" t="s">
        <v>82</v>
      </c>
      <c r="AF14" s="22" t="s">
        <v>121</v>
      </c>
      <c r="AG14" s="22" t="s">
        <v>95</v>
      </c>
      <c r="AH14" s="22" t="s">
        <v>95</v>
      </c>
      <c r="AI14" s="23" t="s">
        <v>12</v>
      </c>
      <c r="AJ14" s="23">
        <v>12</v>
      </c>
      <c r="AK14" s="23" t="s">
        <v>122</v>
      </c>
      <c r="AL14" s="23" t="s">
        <v>123</v>
      </c>
      <c r="AM14" s="23"/>
      <c r="AN14" s="22" t="s">
        <v>124</v>
      </c>
      <c r="AO14" s="22" t="s">
        <v>125</v>
      </c>
      <c r="AP14" s="22" t="s">
        <v>126</v>
      </c>
      <c r="AQ14" s="22" t="s">
        <v>127</v>
      </c>
    </row>
    <row r="15" spans="1:43" ht="76.5" hidden="1">
      <c r="A15" s="22" t="s">
        <v>128</v>
      </c>
      <c r="B15" s="23">
        <v>11</v>
      </c>
      <c r="C15" s="22" t="s">
        <v>129</v>
      </c>
      <c r="D15" s="22" t="s">
        <v>129</v>
      </c>
      <c r="E15" s="25" t="s">
        <v>68</v>
      </c>
      <c r="F15" s="23">
        <v>11</v>
      </c>
      <c r="G15" s="22" t="s">
        <v>130</v>
      </c>
      <c r="H15" s="23" t="s">
        <v>76</v>
      </c>
      <c r="I15" s="23"/>
      <c r="J15" s="23" t="s">
        <v>131</v>
      </c>
      <c r="K15" s="23" t="s">
        <v>78</v>
      </c>
      <c r="L15" s="23" t="s">
        <v>132</v>
      </c>
      <c r="M15" s="26">
        <v>41787</v>
      </c>
      <c r="N15" s="26"/>
      <c r="O15" s="27">
        <v>41787</v>
      </c>
      <c r="P15" s="27">
        <v>42702</v>
      </c>
      <c r="Q15" s="23" t="s">
        <v>80</v>
      </c>
      <c r="R15" s="28">
        <v>186433.7</v>
      </c>
      <c r="S15" s="28">
        <v>1425064.9</v>
      </c>
      <c r="T15" s="28">
        <v>1552094</v>
      </c>
      <c r="U15" s="28">
        <v>388023.5</v>
      </c>
      <c r="V15" s="28">
        <v>0</v>
      </c>
      <c r="W15" s="28">
        <v>0</v>
      </c>
      <c r="X15" s="28">
        <f>+'MATRIZ PROYECTOS  ORIGINAL'!$T15+'MATRIZ PROYECTOS  ORIGINAL'!$V15</f>
        <v>1552094</v>
      </c>
      <c r="Y15" s="28">
        <f>+'MATRIZ PROYECTOS  ORIGINAL'!$U15+'MATRIZ PROYECTOS  ORIGINAL'!$W15</f>
        <v>388023.5</v>
      </c>
      <c r="Z15" s="28">
        <v>1415138.88</v>
      </c>
      <c r="AA15" s="28">
        <v>384884.32</v>
      </c>
      <c r="AB15" s="28">
        <v>75</v>
      </c>
      <c r="AC15" s="28">
        <v>92.77</v>
      </c>
      <c r="AD15" s="22" t="s">
        <v>81</v>
      </c>
      <c r="AE15" s="22" t="s">
        <v>133</v>
      </c>
      <c r="AF15" s="22" t="s">
        <v>134</v>
      </c>
      <c r="AG15" s="22" t="s">
        <v>95</v>
      </c>
      <c r="AH15" s="22" t="s">
        <v>95</v>
      </c>
      <c r="AI15" s="23" t="s">
        <v>12</v>
      </c>
      <c r="AJ15" s="23"/>
      <c r="AK15" s="23"/>
      <c r="AL15" s="23"/>
      <c r="AM15" s="23"/>
      <c r="AN15" s="22" t="s">
        <v>135</v>
      </c>
      <c r="AO15" s="22"/>
      <c r="AP15" s="22"/>
      <c r="AQ15" s="22"/>
    </row>
    <row r="16" spans="1:43" ht="51" hidden="1">
      <c r="A16" s="22" t="s">
        <v>114</v>
      </c>
      <c r="B16" s="23">
        <v>12</v>
      </c>
      <c r="C16" s="22" t="s">
        <v>136</v>
      </c>
      <c r="D16" s="22" t="s">
        <v>136</v>
      </c>
      <c r="E16" s="25" t="s">
        <v>68</v>
      </c>
      <c r="F16" s="23">
        <v>12</v>
      </c>
      <c r="G16" s="22" t="s">
        <v>137</v>
      </c>
      <c r="H16" s="23" t="s">
        <v>138</v>
      </c>
      <c r="I16" s="23"/>
      <c r="J16" s="23" t="s">
        <v>139</v>
      </c>
      <c r="K16" s="23" t="s">
        <v>140</v>
      </c>
      <c r="L16" s="23" t="s">
        <v>141</v>
      </c>
      <c r="M16" s="26">
        <v>40956</v>
      </c>
      <c r="N16" s="26"/>
      <c r="O16" s="27">
        <v>41356</v>
      </c>
      <c r="P16" s="27">
        <v>45107</v>
      </c>
      <c r="Q16" s="23" t="s">
        <v>104</v>
      </c>
      <c r="R16" s="28">
        <v>15770725.93</v>
      </c>
      <c r="S16" s="28">
        <v>136383447.34999999</v>
      </c>
      <c r="T16" s="28">
        <v>166434019.74000001</v>
      </c>
      <c r="U16" s="28">
        <v>14848000</v>
      </c>
      <c r="V16" s="28">
        <v>0</v>
      </c>
      <c r="W16" s="28">
        <v>0</v>
      </c>
      <c r="X16" s="28">
        <f>+'MATRIZ PROYECTOS  ORIGINAL'!$T16+'MATRIZ PROYECTOS  ORIGINAL'!$V16</f>
        <v>166434019.74000001</v>
      </c>
      <c r="Y16" s="28">
        <f>+'MATRIZ PROYECTOS  ORIGINAL'!$U16+'MATRIZ PROYECTOS  ORIGINAL'!$W16</f>
        <v>14848000</v>
      </c>
      <c r="Z16" s="28">
        <v>136324456.22999999</v>
      </c>
      <c r="AA16" s="28">
        <v>13132208.85</v>
      </c>
      <c r="AB16" s="28">
        <v>60.57</v>
      </c>
      <c r="AC16" s="28">
        <v>82.44</v>
      </c>
      <c r="AD16" s="22" t="s">
        <v>105</v>
      </c>
      <c r="AE16" s="22" t="s">
        <v>133</v>
      </c>
      <c r="AF16" s="22" t="s">
        <v>142</v>
      </c>
      <c r="AG16" s="22" t="s">
        <v>143</v>
      </c>
      <c r="AH16" s="22" t="s">
        <v>143</v>
      </c>
      <c r="AI16" s="23" t="s">
        <v>13</v>
      </c>
      <c r="AJ16" s="23">
        <v>13</v>
      </c>
      <c r="AK16" s="23" t="s">
        <v>144</v>
      </c>
      <c r="AL16" s="23" t="s">
        <v>123</v>
      </c>
      <c r="AM16" s="23"/>
      <c r="AN16" s="22" t="s">
        <v>145</v>
      </c>
      <c r="AO16" s="22" t="s">
        <v>146</v>
      </c>
      <c r="AP16" s="22" t="s">
        <v>147</v>
      </c>
      <c r="AQ16" s="22"/>
    </row>
    <row r="17" spans="1:43" ht="63.75" hidden="1">
      <c r="A17" s="22" t="s">
        <v>73</v>
      </c>
      <c r="B17" s="23">
        <v>13</v>
      </c>
      <c r="C17" s="22" t="s">
        <v>148</v>
      </c>
      <c r="D17" s="22" t="s">
        <v>148</v>
      </c>
      <c r="E17" s="25" t="s">
        <v>68</v>
      </c>
      <c r="F17" s="23">
        <v>13</v>
      </c>
      <c r="G17" s="22" t="s">
        <v>149</v>
      </c>
      <c r="H17" s="23" t="s">
        <v>76</v>
      </c>
      <c r="I17" s="23"/>
      <c r="J17" s="23" t="s">
        <v>150</v>
      </c>
      <c r="K17" s="23" t="s">
        <v>78</v>
      </c>
      <c r="L17" s="23" t="s">
        <v>132</v>
      </c>
      <c r="M17" s="26">
        <v>41073</v>
      </c>
      <c r="N17" s="26"/>
      <c r="O17" s="27">
        <v>41306</v>
      </c>
      <c r="P17" s="27">
        <v>42595</v>
      </c>
      <c r="Q17" s="23" t="s">
        <v>80</v>
      </c>
      <c r="R17" s="28">
        <v>503473.64</v>
      </c>
      <c r="S17" s="28">
        <v>3912825.58</v>
      </c>
      <c r="T17" s="28">
        <v>5897985.5199999996</v>
      </c>
      <c r="U17" s="28">
        <v>0</v>
      </c>
      <c r="V17" s="28">
        <v>0</v>
      </c>
      <c r="W17" s="28">
        <v>0</v>
      </c>
      <c r="X17" s="28">
        <f>+'MATRIZ PROYECTOS  ORIGINAL'!$T17+'MATRIZ PROYECTOS  ORIGINAL'!$V17</f>
        <v>5897985.5199999996</v>
      </c>
      <c r="Y17" s="28">
        <f>+'MATRIZ PROYECTOS  ORIGINAL'!$U17+'MATRIZ PROYECTOS  ORIGINAL'!$W17</f>
        <v>0</v>
      </c>
      <c r="Z17" s="28">
        <v>3912825.6</v>
      </c>
      <c r="AA17" s="28">
        <v>0</v>
      </c>
      <c r="AB17" s="28">
        <v>63.4</v>
      </c>
      <c r="AC17" s="28">
        <v>66.34</v>
      </c>
      <c r="AD17" s="22" t="s">
        <v>81</v>
      </c>
      <c r="AE17" s="22" t="s">
        <v>133</v>
      </c>
      <c r="AF17" s="22" t="s">
        <v>151</v>
      </c>
      <c r="AG17" s="22" t="s">
        <v>95</v>
      </c>
      <c r="AH17" s="22" t="s">
        <v>95</v>
      </c>
      <c r="AI17" s="29" t="s">
        <v>12</v>
      </c>
      <c r="AJ17" s="23"/>
      <c r="AK17" s="23"/>
      <c r="AL17" s="23"/>
      <c r="AM17" s="23"/>
      <c r="AN17" s="22" t="s">
        <v>152</v>
      </c>
      <c r="AO17" s="22"/>
      <c r="AP17" s="22"/>
      <c r="AQ17" s="22"/>
    </row>
    <row r="18" spans="1:43" ht="102" hidden="1">
      <c r="A18" s="22" t="s">
        <v>97</v>
      </c>
      <c r="B18" s="23">
        <v>14</v>
      </c>
      <c r="C18" s="22" t="s">
        <v>153</v>
      </c>
      <c r="D18" s="22" t="s">
        <v>153</v>
      </c>
      <c r="E18" s="25" t="s">
        <v>68</v>
      </c>
      <c r="F18" s="23">
        <v>14</v>
      </c>
      <c r="G18" s="22" t="s">
        <v>154</v>
      </c>
      <c r="H18" s="23" t="s">
        <v>76</v>
      </c>
      <c r="I18" s="23"/>
      <c r="J18" s="23" t="s">
        <v>155</v>
      </c>
      <c r="K18" s="23" t="s">
        <v>78</v>
      </c>
      <c r="L18" s="23" t="s">
        <v>156</v>
      </c>
      <c r="M18" s="26">
        <v>40988</v>
      </c>
      <c r="N18" s="26"/>
      <c r="O18" s="27">
        <v>41171</v>
      </c>
      <c r="P18" s="27">
        <v>41717</v>
      </c>
      <c r="Q18" s="23" t="s">
        <v>80</v>
      </c>
      <c r="R18" s="28">
        <v>4536209.45</v>
      </c>
      <c r="S18" s="28">
        <v>35435589.380000003</v>
      </c>
      <c r="T18" s="28">
        <v>44931810</v>
      </c>
      <c r="U18" s="28">
        <v>29954542.57</v>
      </c>
      <c r="V18" s="28">
        <v>0</v>
      </c>
      <c r="W18" s="28">
        <v>0</v>
      </c>
      <c r="X18" s="28">
        <f>+'MATRIZ PROYECTOS  ORIGINAL'!$T18+'MATRIZ PROYECTOS  ORIGINAL'!$V18</f>
        <v>44931810</v>
      </c>
      <c r="Y18" s="28">
        <f>+'MATRIZ PROYECTOS  ORIGINAL'!$U18+'MATRIZ PROYECTOS  ORIGINAL'!$W18</f>
        <v>29954542.57</v>
      </c>
      <c r="Z18" s="28">
        <v>35435588.759999998</v>
      </c>
      <c r="AA18" s="28">
        <v>29954542.57</v>
      </c>
      <c r="AB18" s="28">
        <v>87.3</v>
      </c>
      <c r="AC18" s="28">
        <v>87.31</v>
      </c>
      <c r="AD18" s="22" t="s">
        <v>105</v>
      </c>
      <c r="AE18" s="22" t="s">
        <v>133</v>
      </c>
      <c r="AF18" s="22" t="s">
        <v>157</v>
      </c>
      <c r="AG18" s="22" t="s">
        <v>158</v>
      </c>
      <c r="AH18" s="22" t="s">
        <v>158</v>
      </c>
      <c r="AI18" s="23" t="s">
        <v>7</v>
      </c>
      <c r="AJ18" s="23">
        <v>3</v>
      </c>
      <c r="AK18" s="23"/>
      <c r="AL18" s="23" t="s">
        <v>123</v>
      </c>
      <c r="AM18" s="23"/>
      <c r="AN18" s="22" t="s">
        <v>159</v>
      </c>
      <c r="AO18" s="22" t="s">
        <v>160</v>
      </c>
      <c r="AP18" s="22" t="s">
        <v>161</v>
      </c>
      <c r="AQ18" s="22"/>
    </row>
    <row r="19" spans="1:43" hidden="1">
      <c r="A19" s="15" t="s">
        <v>66</v>
      </c>
      <c r="B19" s="16">
        <v>15</v>
      </c>
      <c r="C19" s="15" t="s">
        <v>162</v>
      </c>
      <c r="D19" s="15"/>
      <c r="E19" s="18" t="s">
        <v>68</v>
      </c>
      <c r="F19" s="16"/>
      <c r="G19" s="15" t="s">
        <v>69</v>
      </c>
      <c r="H19" s="16"/>
      <c r="I19" s="16"/>
      <c r="J19" s="16"/>
      <c r="K19" s="16"/>
      <c r="L19" s="16"/>
      <c r="M19" s="19">
        <v>42005</v>
      </c>
      <c r="N19" s="19"/>
      <c r="O19" s="20"/>
      <c r="P19" s="20"/>
      <c r="Q19" s="16"/>
      <c r="R19" s="21"/>
      <c r="S19" s="21"/>
      <c r="T19" s="21"/>
      <c r="U19" s="21"/>
      <c r="V19" s="21"/>
      <c r="W19" s="21"/>
      <c r="X19" s="21">
        <f>+'MATRIZ PROYECTOS  ORIGINAL'!$T19+'MATRIZ PROYECTOS  ORIGINAL'!$V19</f>
        <v>0</v>
      </c>
      <c r="Y19" s="21">
        <f>+'MATRIZ PROYECTOS  ORIGINAL'!$U19+'MATRIZ PROYECTOS  ORIGINAL'!$W19</f>
        <v>0</v>
      </c>
      <c r="Z19" s="21"/>
      <c r="AA19" s="21"/>
      <c r="AB19" s="21"/>
      <c r="AC19" s="21"/>
      <c r="AD19" s="15"/>
      <c r="AE19" s="15"/>
      <c r="AF19" s="15"/>
      <c r="AG19" s="15"/>
      <c r="AH19" s="15"/>
      <c r="AI19" s="16"/>
      <c r="AJ19" s="16"/>
      <c r="AK19" s="16"/>
      <c r="AL19" s="16"/>
      <c r="AM19" s="16"/>
      <c r="AN19" s="15"/>
      <c r="AO19" s="15"/>
      <c r="AP19" s="15"/>
      <c r="AQ19" s="15"/>
    </row>
    <row r="20" spans="1:43" ht="102" hidden="1">
      <c r="A20" s="22" t="s">
        <v>128</v>
      </c>
      <c r="B20" s="23">
        <v>16</v>
      </c>
      <c r="C20" s="22" t="s">
        <v>163</v>
      </c>
      <c r="D20" s="22" t="s">
        <v>163</v>
      </c>
      <c r="E20" s="25" t="s">
        <v>68</v>
      </c>
      <c r="F20" s="23">
        <v>16</v>
      </c>
      <c r="G20" s="22" t="s">
        <v>164</v>
      </c>
      <c r="H20" s="23" t="s">
        <v>138</v>
      </c>
      <c r="I20" s="23"/>
      <c r="J20" s="23" t="s">
        <v>165</v>
      </c>
      <c r="K20" s="23" t="s">
        <v>140</v>
      </c>
      <c r="L20" s="23" t="s">
        <v>141</v>
      </c>
      <c r="M20" s="26">
        <v>41689</v>
      </c>
      <c r="N20" s="26"/>
      <c r="O20" s="27">
        <v>41689</v>
      </c>
      <c r="P20" s="27">
        <v>45382</v>
      </c>
      <c r="Q20" s="23" t="s">
        <v>104</v>
      </c>
      <c r="R20" s="28">
        <v>5296405.54</v>
      </c>
      <c r="S20" s="28">
        <v>45897999.82</v>
      </c>
      <c r="T20" s="28">
        <v>100000000</v>
      </c>
      <c r="U20" s="28">
        <v>24702000</v>
      </c>
      <c r="V20" s="28">
        <v>0</v>
      </c>
      <c r="W20" s="28">
        <v>0</v>
      </c>
      <c r="X20" s="28">
        <f>+'MATRIZ PROYECTOS  ORIGINAL'!$T20+'MATRIZ PROYECTOS  ORIGINAL'!$V20</f>
        <v>100000000</v>
      </c>
      <c r="Y20" s="28">
        <f>+'MATRIZ PROYECTOS  ORIGINAL'!$U20+'MATRIZ PROYECTOS  ORIGINAL'!$W20</f>
        <v>24702000</v>
      </c>
      <c r="Z20" s="28">
        <v>55202575.670000002</v>
      </c>
      <c r="AA20" s="28">
        <v>10685460.5</v>
      </c>
      <c r="AB20" s="28">
        <v>48.33</v>
      </c>
      <c r="AC20" s="28">
        <v>52.83</v>
      </c>
      <c r="AD20" s="22" t="s">
        <v>105</v>
      </c>
      <c r="AE20" s="22" t="s">
        <v>106</v>
      </c>
      <c r="AF20" s="22" t="s">
        <v>134</v>
      </c>
      <c r="AG20" s="22" t="s">
        <v>158</v>
      </c>
      <c r="AH20" s="22" t="s">
        <v>158</v>
      </c>
      <c r="AI20" s="23" t="s">
        <v>8</v>
      </c>
      <c r="AJ20" s="23">
        <v>4</v>
      </c>
      <c r="AK20" s="23" t="s">
        <v>166</v>
      </c>
      <c r="AL20" s="23" t="s">
        <v>167</v>
      </c>
      <c r="AM20" s="23"/>
      <c r="AN20" s="22" t="s">
        <v>168</v>
      </c>
      <c r="AO20" s="22" t="s">
        <v>169</v>
      </c>
      <c r="AP20" s="22" t="s">
        <v>170</v>
      </c>
      <c r="AQ20" s="22" t="s">
        <v>171</v>
      </c>
    </row>
    <row r="21" spans="1:43" ht="15.75" hidden="1" customHeight="1">
      <c r="A21" s="22" t="s">
        <v>73</v>
      </c>
      <c r="B21" s="23">
        <v>17</v>
      </c>
      <c r="C21" s="22" t="s">
        <v>172</v>
      </c>
      <c r="D21" s="22" t="s">
        <v>172</v>
      </c>
      <c r="E21" s="25" t="s">
        <v>68</v>
      </c>
      <c r="F21" s="23">
        <v>17</v>
      </c>
      <c r="G21" s="22" t="s">
        <v>173</v>
      </c>
      <c r="H21" s="23" t="s">
        <v>76</v>
      </c>
      <c r="I21" s="23"/>
      <c r="J21" s="23" t="s">
        <v>174</v>
      </c>
      <c r="K21" s="23" t="s">
        <v>78</v>
      </c>
      <c r="L21" s="23" t="s">
        <v>132</v>
      </c>
      <c r="M21" s="26">
        <v>41803</v>
      </c>
      <c r="N21" s="26"/>
      <c r="O21" s="27">
        <v>41977</v>
      </c>
      <c r="P21" s="27">
        <v>43112</v>
      </c>
      <c r="Q21" s="23" t="s">
        <v>80</v>
      </c>
      <c r="R21" s="28">
        <v>152118.51999999999</v>
      </c>
      <c r="S21" s="28">
        <v>1153642.67</v>
      </c>
      <c r="T21" s="28">
        <v>1563004</v>
      </c>
      <c r="U21" s="28">
        <v>390751</v>
      </c>
      <c r="V21" s="28">
        <v>0</v>
      </c>
      <c r="W21" s="28">
        <v>0</v>
      </c>
      <c r="X21" s="28">
        <f>+'MATRIZ PROYECTOS  ORIGINAL'!$T21+'MATRIZ PROYECTOS  ORIGINAL'!$V21</f>
        <v>1563004</v>
      </c>
      <c r="Y21" s="28">
        <f>+'MATRIZ PROYECTOS  ORIGINAL'!$U21+'MATRIZ PROYECTOS  ORIGINAL'!$W21</f>
        <v>390751</v>
      </c>
      <c r="Z21" s="28">
        <v>1153642.67</v>
      </c>
      <c r="AA21" s="28">
        <v>367499.97</v>
      </c>
      <c r="AB21" s="28">
        <v>66.75</v>
      </c>
      <c r="AC21" s="28">
        <v>77.849999999999994</v>
      </c>
      <c r="AD21" s="22" t="s">
        <v>175</v>
      </c>
      <c r="AE21" s="22" t="s">
        <v>133</v>
      </c>
      <c r="AF21" s="22" t="s">
        <v>176</v>
      </c>
      <c r="AG21" s="22" t="s">
        <v>95</v>
      </c>
      <c r="AH21" s="22" t="s">
        <v>95</v>
      </c>
      <c r="AI21" s="29" t="s">
        <v>14</v>
      </c>
      <c r="AJ21" s="23"/>
      <c r="AK21" s="23"/>
      <c r="AL21" s="23"/>
      <c r="AM21" s="23"/>
      <c r="AN21" s="22" t="s">
        <v>177</v>
      </c>
      <c r="AO21" s="22"/>
      <c r="AP21" s="22"/>
      <c r="AQ21" s="22"/>
    </row>
    <row r="22" spans="1:43" ht="15.75" hidden="1" customHeight="1">
      <c r="A22" s="22" t="s">
        <v>97</v>
      </c>
      <c r="B22" s="23">
        <v>18</v>
      </c>
      <c r="C22" s="22" t="s">
        <v>178</v>
      </c>
      <c r="D22" s="22" t="s">
        <v>178</v>
      </c>
      <c r="E22" s="25" t="s">
        <v>68</v>
      </c>
      <c r="F22" s="23">
        <v>18</v>
      </c>
      <c r="G22" s="22" t="s">
        <v>179</v>
      </c>
      <c r="H22" s="23" t="s">
        <v>117</v>
      </c>
      <c r="I22" s="23"/>
      <c r="J22" s="23" t="s">
        <v>155</v>
      </c>
      <c r="K22" s="23" t="s">
        <v>180</v>
      </c>
      <c r="L22" s="23" t="s">
        <v>181</v>
      </c>
      <c r="M22" s="26">
        <v>40257</v>
      </c>
      <c r="N22" s="26"/>
      <c r="O22" s="27">
        <v>40210</v>
      </c>
      <c r="P22" s="27">
        <v>42185</v>
      </c>
      <c r="Q22" s="23" t="s">
        <v>80</v>
      </c>
      <c r="R22" s="28">
        <v>3386615</v>
      </c>
      <c r="S22" s="28">
        <v>26652528.199999999</v>
      </c>
      <c r="T22" s="28">
        <v>28179753</v>
      </c>
      <c r="U22" s="28">
        <v>0</v>
      </c>
      <c r="V22" s="28">
        <v>0</v>
      </c>
      <c r="W22" s="28">
        <v>0</v>
      </c>
      <c r="X22" s="28">
        <f>+'MATRIZ PROYECTOS  ORIGINAL'!$T22+'MATRIZ PROYECTOS  ORIGINAL'!$V22</f>
        <v>28179753</v>
      </c>
      <c r="Y22" s="28">
        <f>+'MATRIZ PROYECTOS  ORIGINAL'!$U22+'MATRIZ PROYECTOS  ORIGINAL'!$W22</f>
        <v>0</v>
      </c>
      <c r="Z22" s="28">
        <v>25720166.399999999</v>
      </c>
      <c r="AA22" s="28">
        <v>0</v>
      </c>
      <c r="AB22" s="28">
        <v>96.87</v>
      </c>
      <c r="AC22" s="28">
        <v>91.27</v>
      </c>
      <c r="AD22" s="22" t="s">
        <v>105</v>
      </c>
      <c r="AE22" s="22" t="s">
        <v>133</v>
      </c>
      <c r="AF22" s="22" t="s">
        <v>157</v>
      </c>
      <c r="AG22" s="22" t="s">
        <v>68</v>
      </c>
      <c r="AH22" s="22" t="s">
        <v>68</v>
      </c>
      <c r="AI22" s="23" t="s">
        <v>7</v>
      </c>
      <c r="AJ22" s="23">
        <v>3</v>
      </c>
      <c r="AK22" s="23" t="s">
        <v>182</v>
      </c>
      <c r="AL22" s="23" t="s">
        <v>123</v>
      </c>
      <c r="AM22" s="23"/>
      <c r="AN22" s="22" t="s">
        <v>183</v>
      </c>
      <c r="AO22" s="22" t="s">
        <v>184</v>
      </c>
      <c r="AP22" s="22" t="s">
        <v>185</v>
      </c>
      <c r="AQ22" s="22" t="s">
        <v>186</v>
      </c>
    </row>
    <row r="23" spans="1:43" ht="15.75" hidden="1" customHeight="1">
      <c r="A23" s="22" t="s">
        <v>97</v>
      </c>
      <c r="B23" s="23">
        <v>19</v>
      </c>
      <c r="C23" s="22" t="s">
        <v>187</v>
      </c>
      <c r="D23" s="22" t="s">
        <v>187</v>
      </c>
      <c r="E23" s="25" t="s">
        <v>68</v>
      </c>
      <c r="F23" s="23">
        <v>19</v>
      </c>
      <c r="G23" s="22" t="s">
        <v>188</v>
      </c>
      <c r="H23" s="23" t="s">
        <v>100</v>
      </c>
      <c r="I23" s="23"/>
      <c r="J23" s="23" t="s">
        <v>155</v>
      </c>
      <c r="K23" s="23" t="s">
        <v>180</v>
      </c>
      <c r="L23" s="23" t="s">
        <v>181</v>
      </c>
      <c r="M23" s="26">
        <v>41780</v>
      </c>
      <c r="N23" s="26"/>
      <c r="O23" s="27">
        <v>41548</v>
      </c>
      <c r="P23" s="27">
        <v>43281</v>
      </c>
      <c r="Q23" s="23" t="s">
        <v>80</v>
      </c>
      <c r="R23" s="28">
        <v>15544954.43</v>
      </c>
      <c r="S23" s="28">
        <v>118402333.86</v>
      </c>
      <c r="T23" s="28">
        <v>139639299</v>
      </c>
      <c r="U23" s="28">
        <v>0</v>
      </c>
      <c r="V23" s="28">
        <v>21528856.530000001</v>
      </c>
      <c r="W23" s="28">
        <v>0</v>
      </c>
      <c r="X23" s="28">
        <f>+'MATRIZ PROYECTOS  ORIGINAL'!$T23+'MATRIZ PROYECTOS  ORIGINAL'!$V23</f>
        <v>161168155.53</v>
      </c>
      <c r="Y23" s="28">
        <f>+'MATRIZ PROYECTOS  ORIGINAL'!$U23+'MATRIZ PROYECTOS  ORIGINAL'!$W23</f>
        <v>0</v>
      </c>
      <c r="Z23" s="28">
        <v>126183617.68000001</v>
      </c>
      <c r="AA23" s="28">
        <v>0</v>
      </c>
      <c r="AB23" s="28">
        <v>39.700000000000003</v>
      </c>
      <c r="AC23" s="28">
        <v>78.290000000000006</v>
      </c>
      <c r="AD23" s="22" t="s">
        <v>105</v>
      </c>
      <c r="AE23" s="22" t="s">
        <v>133</v>
      </c>
      <c r="AF23" s="22" t="s">
        <v>157</v>
      </c>
      <c r="AG23" s="22" t="s">
        <v>95</v>
      </c>
      <c r="AH23" s="22" t="s">
        <v>95</v>
      </c>
      <c r="AI23" s="23" t="s">
        <v>7</v>
      </c>
      <c r="AJ23" s="23">
        <v>3</v>
      </c>
      <c r="AK23" s="23" t="s">
        <v>182</v>
      </c>
      <c r="AL23" s="23" t="s">
        <v>123</v>
      </c>
      <c r="AM23" s="23"/>
      <c r="AN23" s="22" t="s">
        <v>189</v>
      </c>
      <c r="AO23" s="22" t="s">
        <v>190</v>
      </c>
      <c r="AP23" s="22" t="s">
        <v>191</v>
      </c>
      <c r="AQ23" s="22" t="s">
        <v>192</v>
      </c>
    </row>
    <row r="24" spans="1:43" ht="15.75" hidden="1" customHeight="1">
      <c r="A24" s="22" t="s">
        <v>73</v>
      </c>
      <c r="B24" s="23">
        <v>20</v>
      </c>
      <c r="C24" s="22" t="s">
        <v>193</v>
      </c>
      <c r="D24" s="22" t="s">
        <v>193</v>
      </c>
      <c r="E24" s="25" t="s">
        <v>68</v>
      </c>
      <c r="F24" s="23">
        <v>20</v>
      </c>
      <c r="G24" s="22" t="s">
        <v>194</v>
      </c>
      <c r="H24" s="23" t="s">
        <v>100</v>
      </c>
      <c r="I24" s="23"/>
      <c r="J24" s="23" t="s">
        <v>195</v>
      </c>
      <c r="K24" s="23" t="s">
        <v>196</v>
      </c>
      <c r="L24" s="23" t="s">
        <v>197</v>
      </c>
      <c r="M24" s="26">
        <v>41842</v>
      </c>
      <c r="N24" s="26"/>
      <c r="O24" s="27">
        <v>42048</v>
      </c>
      <c r="P24" s="27">
        <v>42959</v>
      </c>
      <c r="Q24" s="23" t="s">
        <v>104</v>
      </c>
      <c r="R24" s="28">
        <v>500000</v>
      </c>
      <c r="S24" s="28">
        <v>4357254.38</v>
      </c>
      <c r="T24" s="28">
        <v>4357254.38</v>
      </c>
      <c r="U24" s="28">
        <v>0</v>
      </c>
      <c r="V24" s="28">
        <v>0</v>
      </c>
      <c r="W24" s="28">
        <v>0</v>
      </c>
      <c r="X24" s="28">
        <f>+'MATRIZ PROYECTOS  ORIGINAL'!$T24+'MATRIZ PROYECTOS  ORIGINAL'!$V24</f>
        <v>4357254.38</v>
      </c>
      <c r="Y24" s="28">
        <f>+'MATRIZ PROYECTOS  ORIGINAL'!$U24+'MATRIZ PROYECTOS  ORIGINAL'!$W24</f>
        <v>0</v>
      </c>
      <c r="Z24" s="28">
        <v>4357254.38</v>
      </c>
      <c r="AA24" s="28">
        <v>0</v>
      </c>
      <c r="AB24" s="28">
        <v>100</v>
      </c>
      <c r="AC24" s="28">
        <v>99.99</v>
      </c>
      <c r="AD24" s="22" t="s">
        <v>105</v>
      </c>
      <c r="AE24" s="22" t="s">
        <v>133</v>
      </c>
      <c r="AF24" s="22" t="s">
        <v>198</v>
      </c>
      <c r="AG24" s="22" t="s">
        <v>199</v>
      </c>
      <c r="AH24" s="22" t="s">
        <v>199</v>
      </c>
      <c r="AI24" s="23" t="s">
        <v>12</v>
      </c>
      <c r="AJ24" s="23">
        <v>12</v>
      </c>
      <c r="AK24" s="23" t="s">
        <v>122</v>
      </c>
      <c r="AL24" s="23" t="s">
        <v>123</v>
      </c>
      <c r="AM24" s="23"/>
      <c r="AN24" s="22" t="s">
        <v>200</v>
      </c>
      <c r="AO24" s="22" t="s">
        <v>201</v>
      </c>
      <c r="AP24" s="22" t="s">
        <v>202</v>
      </c>
      <c r="AQ24" s="22"/>
    </row>
    <row r="25" spans="1:43" ht="15.75" hidden="1" customHeight="1">
      <c r="A25" s="22" t="s">
        <v>128</v>
      </c>
      <c r="B25" s="23">
        <v>21</v>
      </c>
      <c r="C25" s="22" t="s">
        <v>203</v>
      </c>
      <c r="D25" s="22" t="s">
        <v>203</v>
      </c>
      <c r="E25" s="25" t="s">
        <v>68</v>
      </c>
      <c r="F25" s="23">
        <v>21</v>
      </c>
      <c r="G25" s="22" t="s">
        <v>204</v>
      </c>
      <c r="H25" s="23" t="s">
        <v>76</v>
      </c>
      <c r="I25" s="23"/>
      <c r="J25" s="23" t="s">
        <v>205</v>
      </c>
      <c r="K25" s="23" t="s">
        <v>78</v>
      </c>
      <c r="L25" s="23" t="s">
        <v>206</v>
      </c>
      <c r="M25" s="26">
        <v>40841</v>
      </c>
      <c r="N25" s="26"/>
      <c r="O25" s="27">
        <v>41122</v>
      </c>
      <c r="P25" s="27">
        <v>42301</v>
      </c>
      <c r="Q25" s="23" t="s">
        <v>80</v>
      </c>
      <c r="R25" s="28">
        <v>962909.99</v>
      </c>
      <c r="S25" s="28">
        <v>7496181.1399999997</v>
      </c>
      <c r="T25" s="28">
        <v>7710000</v>
      </c>
      <c r="U25" s="28">
        <v>1938401.94</v>
      </c>
      <c r="V25" s="28">
        <v>0</v>
      </c>
      <c r="W25" s="28">
        <v>0</v>
      </c>
      <c r="X25" s="28">
        <f>+'MATRIZ PROYECTOS  ORIGINAL'!$T25+'MATRIZ PROYECTOS  ORIGINAL'!$V25</f>
        <v>7710000</v>
      </c>
      <c r="Y25" s="28">
        <f>+'MATRIZ PROYECTOS  ORIGINAL'!$U25+'MATRIZ PROYECTOS  ORIGINAL'!$W25</f>
        <v>1938401.94</v>
      </c>
      <c r="Z25" s="28">
        <v>7496181.1399999997</v>
      </c>
      <c r="AA25" s="28">
        <v>1938400</v>
      </c>
      <c r="AB25" s="28">
        <v>97.61</v>
      </c>
      <c r="AC25" s="28">
        <v>97.78</v>
      </c>
      <c r="AD25" s="22" t="s">
        <v>175</v>
      </c>
      <c r="AE25" s="22" t="s">
        <v>133</v>
      </c>
      <c r="AF25" s="22" t="s">
        <v>134</v>
      </c>
      <c r="AG25" s="22" t="s">
        <v>95</v>
      </c>
      <c r="AH25" s="22" t="s">
        <v>95</v>
      </c>
      <c r="AI25" s="29" t="s">
        <v>8</v>
      </c>
      <c r="AJ25" s="23"/>
      <c r="AK25" s="23"/>
      <c r="AL25" s="23"/>
      <c r="AM25" s="23"/>
      <c r="AN25" s="22" t="s">
        <v>207</v>
      </c>
      <c r="AO25" s="22"/>
      <c r="AP25" s="22"/>
      <c r="AQ25" s="22"/>
    </row>
    <row r="26" spans="1:43" ht="15.75" hidden="1" customHeight="1">
      <c r="A26" s="22" t="s">
        <v>128</v>
      </c>
      <c r="B26" s="23">
        <v>22</v>
      </c>
      <c r="C26" s="22" t="s">
        <v>208</v>
      </c>
      <c r="D26" s="22" t="s">
        <v>208</v>
      </c>
      <c r="E26" s="25" t="s">
        <v>68</v>
      </c>
      <c r="F26" s="23">
        <v>22</v>
      </c>
      <c r="G26" s="22" t="s">
        <v>209</v>
      </c>
      <c r="H26" s="23" t="s">
        <v>76</v>
      </c>
      <c r="I26" s="23"/>
      <c r="J26" s="23" t="s">
        <v>205</v>
      </c>
      <c r="K26" s="23" t="s">
        <v>78</v>
      </c>
      <c r="L26" s="23" t="s">
        <v>210</v>
      </c>
      <c r="M26" s="26">
        <v>40035</v>
      </c>
      <c r="N26" s="26"/>
      <c r="O26" s="27">
        <v>40142</v>
      </c>
      <c r="P26" s="27">
        <v>42714</v>
      </c>
      <c r="Q26" s="23" t="s">
        <v>80</v>
      </c>
      <c r="R26" s="28">
        <v>3804260.6</v>
      </c>
      <c r="S26" s="28">
        <v>29728405.920000002</v>
      </c>
      <c r="T26" s="28">
        <v>30167110.800000001</v>
      </c>
      <c r="U26" s="28">
        <v>0</v>
      </c>
      <c r="V26" s="28">
        <v>0</v>
      </c>
      <c r="W26" s="28">
        <v>0</v>
      </c>
      <c r="X26" s="28">
        <f>+'MATRIZ PROYECTOS  ORIGINAL'!$T26+'MATRIZ PROYECTOS  ORIGINAL'!$V26</f>
        <v>30167110.800000001</v>
      </c>
      <c r="Y26" s="28">
        <f>+'MATRIZ PROYECTOS  ORIGINAL'!$U26+'MATRIZ PROYECTOS  ORIGINAL'!$W26</f>
        <v>0</v>
      </c>
      <c r="Z26" s="28">
        <v>29728405.920000002</v>
      </c>
      <c r="AA26" s="28">
        <v>0</v>
      </c>
      <c r="AB26" s="28">
        <v>99.21</v>
      </c>
      <c r="AC26" s="28">
        <v>98.54</v>
      </c>
      <c r="AD26" s="22" t="s">
        <v>211</v>
      </c>
      <c r="AE26" s="22" t="s">
        <v>133</v>
      </c>
      <c r="AF26" s="22" t="s">
        <v>134</v>
      </c>
      <c r="AG26" s="22" t="s">
        <v>212</v>
      </c>
      <c r="AH26" s="22" t="s">
        <v>212</v>
      </c>
      <c r="AI26" s="29" t="s">
        <v>11</v>
      </c>
      <c r="AJ26" s="23"/>
      <c r="AK26" s="23"/>
      <c r="AL26" s="23"/>
      <c r="AM26" s="23"/>
      <c r="AN26" s="22" t="s">
        <v>213</v>
      </c>
      <c r="AO26" s="22"/>
      <c r="AP26" s="22"/>
      <c r="AQ26" s="22"/>
    </row>
    <row r="27" spans="1:43" ht="15.75" hidden="1" customHeight="1">
      <c r="A27" s="22" t="s">
        <v>73</v>
      </c>
      <c r="B27" s="23">
        <v>23</v>
      </c>
      <c r="C27" s="22" t="s">
        <v>214</v>
      </c>
      <c r="D27" s="22" t="s">
        <v>214</v>
      </c>
      <c r="E27" s="25" t="s">
        <v>68</v>
      </c>
      <c r="F27" s="23">
        <v>23</v>
      </c>
      <c r="G27" s="22" t="s">
        <v>215</v>
      </c>
      <c r="H27" s="23" t="s">
        <v>216</v>
      </c>
      <c r="I27" s="23"/>
      <c r="J27" s="23" t="s">
        <v>150</v>
      </c>
      <c r="K27" s="23" t="s">
        <v>196</v>
      </c>
      <c r="L27" s="23" t="s">
        <v>197</v>
      </c>
      <c r="M27" s="26">
        <v>41207</v>
      </c>
      <c r="N27" s="26"/>
      <c r="O27" s="27">
        <v>41379</v>
      </c>
      <c r="P27" s="27">
        <v>42200</v>
      </c>
      <c r="Q27" s="23" t="s">
        <v>104</v>
      </c>
      <c r="R27" s="28">
        <v>123584.88</v>
      </c>
      <c r="S27" s="28">
        <v>1257166.9099999999</v>
      </c>
      <c r="T27" s="28">
        <v>3407784.91</v>
      </c>
      <c r="U27" s="28">
        <v>0</v>
      </c>
      <c r="V27" s="28">
        <v>0</v>
      </c>
      <c r="W27" s="28">
        <v>0</v>
      </c>
      <c r="X27" s="28">
        <f>+'MATRIZ PROYECTOS  ORIGINAL'!$T27+'MATRIZ PROYECTOS  ORIGINAL'!$V27</f>
        <v>3407784.91</v>
      </c>
      <c r="Y27" s="28">
        <f>+'MATRIZ PROYECTOS  ORIGINAL'!$U27+'MATRIZ PROYECTOS  ORIGINAL'!$W27</f>
        <v>0</v>
      </c>
      <c r="Z27" s="28">
        <v>1257166.25</v>
      </c>
      <c r="AA27" s="28">
        <v>0</v>
      </c>
      <c r="AB27" s="28">
        <v>40</v>
      </c>
      <c r="AC27" s="28">
        <v>36.89</v>
      </c>
      <c r="AD27" s="22" t="s">
        <v>105</v>
      </c>
      <c r="AE27" s="22" t="s">
        <v>133</v>
      </c>
      <c r="AF27" s="22" t="s">
        <v>217</v>
      </c>
      <c r="AG27" s="22" t="s">
        <v>95</v>
      </c>
      <c r="AH27" s="22" t="s">
        <v>95</v>
      </c>
      <c r="AI27" s="23" t="s">
        <v>12</v>
      </c>
      <c r="AJ27" s="23">
        <v>12</v>
      </c>
      <c r="AK27" s="23" t="s">
        <v>122</v>
      </c>
      <c r="AL27" s="23" t="s">
        <v>218</v>
      </c>
      <c r="AM27" s="23"/>
      <c r="AN27" s="22" t="s">
        <v>219</v>
      </c>
      <c r="AO27" s="22" t="s">
        <v>220</v>
      </c>
      <c r="AP27" s="22"/>
      <c r="AQ27" s="22"/>
    </row>
    <row r="28" spans="1:43" ht="15.75" hidden="1" customHeight="1">
      <c r="A28" s="22" t="s">
        <v>114</v>
      </c>
      <c r="B28" s="23">
        <v>24</v>
      </c>
      <c r="C28" s="22" t="s">
        <v>221</v>
      </c>
      <c r="D28" s="22" t="s">
        <v>221</v>
      </c>
      <c r="E28" s="25" t="s">
        <v>68</v>
      </c>
      <c r="F28" s="23">
        <v>24</v>
      </c>
      <c r="G28" s="22" t="s">
        <v>222</v>
      </c>
      <c r="H28" s="23" t="s">
        <v>138</v>
      </c>
      <c r="I28" s="23"/>
      <c r="J28" s="23" t="s">
        <v>223</v>
      </c>
      <c r="K28" s="23" t="s">
        <v>102</v>
      </c>
      <c r="L28" s="23" t="s">
        <v>103</v>
      </c>
      <c r="M28" s="26">
        <v>40158</v>
      </c>
      <c r="N28" s="26"/>
      <c r="O28" s="27">
        <v>40158</v>
      </c>
      <c r="P28" s="27">
        <v>42015</v>
      </c>
      <c r="Q28" s="23" t="s">
        <v>104</v>
      </c>
      <c r="R28" s="28">
        <v>29145090.809999999</v>
      </c>
      <c r="S28" s="28">
        <v>316745498.92000002</v>
      </c>
      <c r="T28" s="28">
        <v>409015986.86000001</v>
      </c>
      <c r="U28" s="28">
        <v>0</v>
      </c>
      <c r="V28" s="28">
        <v>70210513.900000006</v>
      </c>
      <c r="W28" s="28">
        <v>0</v>
      </c>
      <c r="X28" s="28">
        <f>+'MATRIZ PROYECTOS  ORIGINAL'!$T28+'MATRIZ PROYECTOS  ORIGINAL'!$V28</f>
        <v>479226500.75999999</v>
      </c>
      <c r="Y28" s="28">
        <f>+'MATRIZ PROYECTOS  ORIGINAL'!$U28+'MATRIZ PROYECTOS  ORIGINAL'!$W28</f>
        <v>0</v>
      </c>
      <c r="Z28" s="28">
        <v>316892765.62</v>
      </c>
      <c r="AA28" s="28">
        <v>0</v>
      </c>
      <c r="AB28" s="28">
        <v>100</v>
      </c>
      <c r="AC28" s="28">
        <v>66.12</v>
      </c>
      <c r="AD28" s="22" t="s">
        <v>105</v>
      </c>
      <c r="AE28" s="22" t="s">
        <v>133</v>
      </c>
      <c r="AF28" s="22" t="s">
        <v>157</v>
      </c>
      <c r="AG28" s="22" t="s">
        <v>224</v>
      </c>
      <c r="AH28" s="22" t="s">
        <v>224</v>
      </c>
      <c r="AI28" s="23" t="s">
        <v>9</v>
      </c>
      <c r="AJ28" s="23">
        <v>6</v>
      </c>
      <c r="AK28" s="23" t="s">
        <v>225</v>
      </c>
      <c r="AL28" s="23" t="s">
        <v>123</v>
      </c>
      <c r="AM28" s="23"/>
      <c r="AN28" s="22" t="s">
        <v>226</v>
      </c>
      <c r="AO28" s="22" t="s">
        <v>227</v>
      </c>
      <c r="AP28" s="22" t="s">
        <v>228</v>
      </c>
      <c r="AQ28" s="22" t="s">
        <v>229</v>
      </c>
    </row>
    <row r="29" spans="1:43" ht="15.75" hidden="1" customHeight="1">
      <c r="A29" s="22" t="s">
        <v>97</v>
      </c>
      <c r="B29" s="23">
        <v>25</v>
      </c>
      <c r="C29" s="22" t="s">
        <v>230</v>
      </c>
      <c r="D29" s="22" t="s">
        <v>230</v>
      </c>
      <c r="E29" s="25" t="s">
        <v>68</v>
      </c>
      <c r="F29" s="23">
        <v>25</v>
      </c>
      <c r="G29" s="22" t="s">
        <v>231</v>
      </c>
      <c r="H29" s="23" t="s">
        <v>117</v>
      </c>
      <c r="I29" s="23"/>
      <c r="J29" s="23" t="s">
        <v>232</v>
      </c>
      <c r="K29" s="23" t="s">
        <v>119</v>
      </c>
      <c r="L29" s="23" t="s">
        <v>120</v>
      </c>
      <c r="M29" s="26">
        <v>41592</v>
      </c>
      <c r="N29" s="26"/>
      <c r="O29" s="27">
        <v>41752</v>
      </c>
      <c r="P29" s="27">
        <v>42200</v>
      </c>
      <c r="Q29" s="23" t="s">
        <v>80</v>
      </c>
      <c r="R29" s="28">
        <v>792310.55</v>
      </c>
      <c r="S29" s="28">
        <v>6079100.1500000004</v>
      </c>
      <c r="T29" s="28">
        <v>6259253.3499999996</v>
      </c>
      <c r="U29" s="28">
        <v>834408.81</v>
      </c>
      <c r="V29" s="28">
        <v>0</v>
      </c>
      <c r="W29" s="28">
        <v>0</v>
      </c>
      <c r="X29" s="28">
        <f>+'MATRIZ PROYECTOS  ORIGINAL'!$T29+'MATRIZ PROYECTOS  ORIGINAL'!$V29</f>
        <v>6259253.3499999996</v>
      </c>
      <c r="Y29" s="28">
        <f>+'MATRIZ PROYECTOS  ORIGINAL'!$U29+'MATRIZ PROYECTOS  ORIGINAL'!$W29</f>
        <v>834408.81</v>
      </c>
      <c r="Z29" s="28">
        <v>6062088.8600000003</v>
      </c>
      <c r="AA29" s="28">
        <v>811538.73</v>
      </c>
      <c r="AB29" s="28">
        <v>100</v>
      </c>
      <c r="AC29" s="28">
        <v>96.89</v>
      </c>
      <c r="AD29" s="22" t="s">
        <v>105</v>
      </c>
      <c r="AE29" s="22" t="s">
        <v>233</v>
      </c>
      <c r="AF29" s="22" t="s">
        <v>234</v>
      </c>
      <c r="AG29" s="22" t="s">
        <v>235</v>
      </c>
      <c r="AH29" s="22" t="s">
        <v>235</v>
      </c>
      <c r="AI29" s="23" t="s">
        <v>5</v>
      </c>
      <c r="AJ29" s="23">
        <v>1</v>
      </c>
      <c r="AK29" s="23" t="s">
        <v>236</v>
      </c>
      <c r="AL29" s="23" t="s">
        <v>123</v>
      </c>
      <c r="AM29" s="23"/>
      <c r="AN29" s="22" t="s">
        <v>237</v>
      </c>
      <c r="AO29" s="22" t="s">
        <v>238</v>
      </c>
      <c r="AP29" s="22" t="s">
        <v>239</v>
      </c>
      <c r="AQ29" s="22" t="s">
        <v>240</v>
      </c>
    </row>
    <row r="30" spans="1:43" ht="15.75" hidden="1" customHeight="1">
      <c r="A30" s="22" t="s">
        <v>97</v>
      </c>
      <c r="B30" s="23">
        <v>26</v>
      </c>
      <c r="C30" s="22" t="s">
        <v>241</v>
      </c>
      <c r="D30" s="22" t="s">
        <v>241</v>
      </c>
      <c r="E30" s="25" t="s">
        <v>68</v>
      </c>
      <c r="F30" s="23">
        <v>26</v>
      </c>
      <c r="G30" s="22" t="s">
        <v>242</v>
      </c>
      <c r="H30" s="23" t="s">
        <v>216</v>
      </c>
      <c r="I30" s="23"/>
      <c r="J30" s="23" t="s">
        <v>243</v>
      </c>
      <c r="K30" s="23" t="s">
        <v>102</v>
      </c>
      <c r="L30" s="23" t="s">
        <v>103</v>
      </c>
      <c r="M30" s="26">
        <v>41310</v>
      </c>
      <c r="N30" s="26"/>
      <c r="O30" s="27">
        <v>41505</v>
      </c>
      <c r="P30" s="27">
        <v>43773</v>
      </c>
      <c r="Q30" s="23" t="s">
        <v>104</v>
      </c>
      <c r="R30" s="28">
        <v>10437278.199999999</v>
      </c>
      <c r="S30" s="28">
        <v>92342884.159999996</v>
      </c>
      <c r="T30" s="28">
        <v>128760000</v>
      </c>
      <c r="U30" s="28">
        <v>21460000</v>
      </c>
      <c r="V30" s="28">
        <v>0</v>
      </c>
      <c r="W30" s="28">
        <v>0</v>
      </c>
      <c r="X30" s="28">
        <f>+'MATRIZ PROYECTOS  ORIGINAL'!$T30+'MATRIZ PROYECTOS  ORIGINAL'!$V30</f>
        <v>128760000</v>
      </c>
      <c r="Y30" s="28">
        <f>+'MATRIZ PROYECTOS  ORIGINAL'!$U30+'MATRIZ PROYECTOS  ORIGINAL'!$W30</f>
        <v>21460000</v>
      </c>
      <c r="Z30" s="28">
        <v>92342884.159999996</v>
      </c>
      <c r="AA30" s="28">
        <v>8111583.3899999997</v>
      </c>
      <c r="AB30" s="28">
        <v>83.33</v>
      </c>
      <c r="AC30" s="28">
        <v>66.87</v>
      </c>
      <c r="AD30" s="22" t="s">
        <v>105</v>
      </c>
      <c r="AE30" s="22" t="s">
        <v>106</v>
      </c>
      <c r="AF30" s="22" t="s">
        <v>244</v>
      </c>
      <c r="AG30" s="22" t="s">
        <v>68</v>
      </c>
      <c r="AH30" s="22" t="s">
        <v>68</v>
      </c>
      <c r="AI30" s="23" t="s">
        <v>10</v>
      </c>
      <c r="AJ30" s="23">
        <v>7</v>
      </c>
      <c r="AK30" s="23" t="s">
        <v>245</v>
      </c>
      <c r="AL30" s="23" t="s">
        <v>246</v>
      </c>
      <c r="AM30" s="23"/>
      <c r="AN30" s="22" t="s">
        <v>247</v>
      </c>
      <c r="AO30" s="22" t="s">
        <v>248</v>
      </c>
      <c r="AP30" s="22"/>
      <c r="AQ30" s="22"/>
    </row>
    <row r="31" spans="1:43" ht="15.75" hidden="1" customHeight="1">
      <c r="A31" s="22" t="s">
        <v>73</v>
      </c>
      <c r="B31" s="23">
        <v>27</v>
      </c>
      <c r="C31" s="22" t="s">
        <v>249</v>
      </c>
      <c r="D31" s="22" t="s">
        <v>249</v>
      </c>
      <c r="E31" s="25" t="s">
        <v>68</v>
      </c>
      <c r="F31" s="23">
        <v>27</v>
      </c>
      <c r="G31" s="22" t="s">
        <v>250</v>
      </c>
      <c r="H31" s="23" t="s">
        <v>76</v>
      </c>
      <c r="I31" s="23"/>
      <c r="J31" s="23" t="s">
        <v>174</v>
      </c>
      <c r="K31" s="23" t="s">
        <v>251</v>
      </c>
      <c r="L31" s="23" t="s">
        <v>252</v>
      </c>
      <c r="M31" s="26">
        <v>40966</v>
      </c>
      <c r="N31" s="26"/>
      <c r="O31" s="27">
        <v>41122</v>
      </c>
      <c r="P31" s="27">
        <v>42459</v>
      </c>
      <c r="Q31" s="23" t="s">
        <v>80</v>
      </c>
      <c r="R31" s="28">
        <v>323000</v>
      </c>
      <c r="S31" s="28">
        <v>2532365.23</v>
      </c>
      <c r="T31" s="28">
        <v>2348610</v>
      </c>
      <c r="U31" s="28">
        <v>1174305</v>
      </c>
      <c r="V31" s="28">
        <v>610544</v>
      </c>
      <c r="W31" s="28">
        <v>0</v>
      </c>
      <c r="X31" s="28">
        <f>+'MATRIZ PROYECTOS  ORIGINAL'!$T31+'MATRIZ PROYECTOS  ORIGINAL'!$V31</f>
        <v>2959154</v>
      </c>
      <c r="Y31" s="28">
        <f>+'MATRIZ PROYECTOS  ORIGINAL'!$U31+'MATRIZ PROYECTOS  ORIGINAL'!$W31</f>
        <v>1174305</v>
      </c>
      <c r="Z31" s="28">
        <v>2557854.42</v>
      </c>
      <c r="AA31" s="28">
        <v>1042866.11</v>
      </c>
      <c r="AB31" s="28">
        <v>88.89</v>
      </c>
      <c r="AC31" s="28">
        <v>87.11</v>
      </c>
      <c r="AD31" s="22" t="s">
        <v>175</v>
      </c>
      <c r="AE31" s="22" t="s">
        <v>133</v>
      </c>
      <c r="AF31" s="22" t="s">
        <v>253</v>
      </c>
      <c r="AG31" s="22" t="s">
        <v>95</v>
      </c>
      <c r="AH31" s="22" t="s">
        <v>95</v>
      </c>
      <c r="AI31" s="29" t="s">
        <v>14</v>
      </c>
      <c r="AJ31" s="23"/>
      <c r="AK31" s="23"/>
      <c r="AL31" s="23"/>
      <c r="AM31" s="23"/>
      <c r="AN31" s="22" t="s">
        <v>254</v>
      </c>
      <c r="AO31" s="22"/>
      <c r="AP31" s="22"/>
      <c r="AQ31" s="22"/>
    </row>
    <row r="32" spans="1:43" ht="15.75" hidden="1" customHeight="1">
      <c r="A32" s="22" t="s">
        <v>97</v>
      </c>
      <c r="B32" s="23">
        <v>28</v>
      </c>
      <c r="C32" s="22" t="s">
        <v>255</v>
      </c>
      <c r="D32" s="22" t="s">
        <v>255</v>
      </c>
      <c r="E32" s="25" t="s">
        <v>68</v>
      </c>
      <c r="F32" s="23">
        <v>28</v>
      </c>
      <c r="G32" s="22" t="s">
        <v>256</v>
      </c>
      <c r="H32" s="23" t="s">
        <v>76</v>
      </c>
      <c r="I32" s="23"/>
      <c r="J32" s="23" t="s">
        <v>232</v>
      </c>
      <c r="K32" s="23" t="s">
        <v>257</v>
      </c>
      <c r="L32" s="23" t="s">
        <v>258</v>
      </c>
      <c r="M32" s="26">
        <v>41834</v>
      </c>
      <c r="N32" s="26"/>
      <c r="O32" s="27">
        <v>41957</v>
      </c>
      <c r="P32" s="27">
        <v>42688</v>
      </c>
      <c r="Q32" s="23" t="s">
        <v>80</v>
      </c>
      <c r="R32" s="28">
        <v>0</v>
      </c>
      <c r="S32" s="28">
        <v>0</v>
      </c>
      <c r="T32" s="28">
        <v>0</v>
      </c>
      <c r="U32" s="28">
        <v>0</v>
      </c>
      <c r="V32" s="28">
        <v>0</v>
      </c>
      <c r="W32" s="28">
        <v>0</v>
      </c>
      <c r="X32" s="28">
        <f>+'MATRIZ PROYECTOS  ORIGINAL'!$T32+'MATRIZ PROYECTOS  ORIGINAL'!$V32</f>
        <v>0</v>
      </c>
      <c r="Y32" s="28">
        <f>+'MATRIZ PROYECTOS  ORIGINAL'!$U32+'MATRIZ PROYECTOS  ORIGINAL'!$W32</f>
        <v>0</v>
      </c>
      <c r="Z32" s="28">
        <v>0</v>
      </c>
      <c r="AA32" s="28">
        <v>0</v>
      </c>
      <c r="AB32" s="28">
        <v>0</v>
      </c>
      <c r="AC32" s="28">
        <v>0</v>
      </c>
      <c r="AD32" s="22" t="s">
        <v>105</v>
      </c>
      <c r="AE32" s="22" t="s">
        <v>233</v>
      </c>
      <c r="AF32" s="22" t="s">
        <v>142</v>
      </c>
      <c r="AG32" s="22" t="s">
        <v>259</v>
      </c>
      <c r="AH32" s="22" t="s">
        <v>259</v>
      </c>
      <c r="AI32" s="29" t="s">
        <v>10</v>
      </c>
      <c r="AJ32" s="23"/>
      <c r="AK32" s="23"/>
      <c r="AL32" s="23"/>
      <c r="AM32" s="23"/>
      <c r="AN32" s="22" t="s">
        <v>260</v>
      </c>
      <c r="AO32" s="22"/>
      <c r="AP32" s="22"/>
      <c r="AQ32" s="22"/>
    </row>
    <row r="33" spans="1:43" ht="15.75" hidden="1" customHeight="1">
      <c r="A33" s="22" t="s">
        <v>128</v>
      </c>
      <c r="B33" s="23">
        <v>29</v>
      </c>
      <c r="C33" s="22" t="s">
        <v>261</v>
      </c>
      <c r="D33" s="22" t="s">
        <v>261</v>
      </c>
      <c r="E33" s="25" t="s">
        <v>68</v>
      </c>
      <c r="F33" s="23">
        <v>29</v>
      </c>
      <c r="G33" s="22" t="s">
        <v>262</v>
      </c>
      <c r="H33" s="23" t="s">
        <v>76</v>
      </c>
      <c r="I33" s="23"/>
      <c r="J33" s="23" t="s">
        <v>263</v>
      </c>
      <c r="K33" s="23" t="s">
        <v>264</v>
      </c>
      <c r="L33" s="23" t="s">
        <v>265</v>
      </c>
      <c r="M33" s="26">
        <v>39342</v>
      </c>
      <c r="N33" s="26"/>
      <c r="O33" s="27">
        <v>39462</v>
      </c>
      <c r="P33" s="27">
        <v>42004</v>
      </c>
      <c r="Q33" s="23" t="s">
        <v>266</v>
      </c>
      <c r="R33" s="28">
        <v>10000000</v>
      </c>
      <c r="S33" s="28">
        <v>10000000</v>
      </c>
      <c r="T33" s="28">
        <v>10000000</v>
      </c>
      <c r="U33" s="28">
        <v>0</v>
      </c>
      <c r="V33" s="28">
        <v>0</v>
      </c>
      <c r="W33" s="28">
        <v>0</v>
      </c>
      <c r="X33" s="28">
        <f>+'MATRIZ PROYECTOS  ORIGINAL'!$T33+'MATRIZ PROYECTOS  ORIGINAL'!$V33</f>
        <v>10000000</v>
      </c>
      <c r="Y33" s="28">
        <f>+'MATRIZ PROYECTOS  ORIGINAL'!$U33+'MATRIZ PROYECTOS  ORIGINAL'!$W33</f>
        <v>0</v>
      </c>
      <c r="Z33" s="28">
        <v>9521718.8499999996</v>
      </c>
      <c r="AA33" s="28">
        <v>0</v>
      </c>
      <c r="AB33" s="28">
        <v>99</v>
      </c>
      <c r="AC33" s="28">
        <v>95.21</v>
      </c>
      <c r="AD33" s="22" t="s">
        <v>105</v>
      </c>
      <c r="AE33" s="22" t="s">
        <v>133</v>
      </c>
      <c r="AF33" s="22" t="s">
        <v>267</v>
      </c>
      <c r="AG33" s="22" t="s">
        <v>68</v>
      </c>
      <c r="AH33" s="22" t="s">
        <v>68</v>
      </c>
      <c r="AI33" s="29" t="s">
        <v>11</v>
      </c>
      <c r="AJ33" s="23"/>
      <c r="AK33" s="23"/>
      <c r="AL33" s="23"/>
      <c r="AM33" s="23"/>
      <c r="AN33" s="22" t="s">
        <v>268</v>
      </c>
      <c r="AO33" s="22"/>
      <c r="AP33" s="22"/>
      <c r="AQ33" s="22"/>
    </row>
    <row r="34" spans="1:43" ht="15.75" hidden="1" customHeight="1">
      <c r="A34" s="22" t="s">
        <v>114</v>
      </c>
      <c r="B34" s="23">
        <v>30</v>
      </c>
      <c r="C34" s="22" t="s">
        <v>269</v>
      </c>
      <c r="D34" s="22" t="s">
        <v>269</v>
      </c>
      <c r="E34" s="25" t="s">
        <v>68</v>
      </c>
      <c r="F34" s="23">
        <v>30</v>
      </c>
      <c r="G34" s="22" t="s">
        <v>270</v>
      </c>
      <c r="H34" s="23" t="s">
        <v>138</v>
      </c>
      <c r="I34" s="23"/>
      <c r="J34" s="23" t="s">
        <v>223</v>
      </c>
      <c r="K34" s="23" t="s">
        <v>196</v>
      </c>
      <c r="L34" s="23" t="s">
        <v>197</v>
      </c>
      <c r="M34" s="26">
        <v>41211</v>
      </c>
      <c r="N34" s="26"/>
      <c r="O34" s="27">
        <v>41379</v>
      </c>
      <c r="P34" s="27">
        <v>42383</v>
      </c>
      <c r="Q34" s="23" t="s">
        <v>104</v>
      </c>
      <c r="R34" s="28">
        <v>470000</v>
      </c>
      <c r="S34" s="28">
        <v>4781071.37</v>
      </c>
      <c r="T34" s="28">
        <v>4781070.3</v>
      </c>
      <c r="U34" s="28">
        <v>0</v>
      </c>
      <c r="V34" s="28">
        <v>0</v>
      </c>
      <c r="W34" s="28">
        <v>0</v>
      </c>
      <c r="X34" s="28">
        <f>+'MATRIZ PROYECTOS  ORIGINAL'!$T34+'MATRIZ PROYECTOS  ORIGINAL'!$V34</f>
        <v>4781070.3</v>
      </c>
      <c r="Y34" s="28">
        <f>+'MATRIZ PROYECTOS  ORIGINAL'!$U34+'MATRIZ PROYECTOS  ORIGINAL'!$W34</f>
        <v>0</v>
      </c>
      <c r="Z34" s="28">
        <v>4781071.37</v>
      </c>
      <c r="AA34" s="28">
        <v>0</v>
      </c>
      <c r="AB34" s="28">
        <v>100</v>
      </c>
      <c r="AC34" s="28">
        <v>100</v>
      </c>
      <c r="AD34" s="22" t="s">
        <v>105</v>
      </c>
      <c r="AE34" s="22" t="s">
        <v>133</v>
      </c>
      <c r="AF34" s="22" t="s">
        <v>157</v>
      </c>
      <c r="AG34" s="22" t="s">
        <v>95</v>
      </c>
      <c r="AH34" s="22" t="s">
        <v>95</v>
      </c>
      <c r="AI34" s="23" t="s">
        <v>9</v>
      </c>
      <c r="AJ34" s="23">
        <v>6</v>
      </c>
      <c r="AK34" s="23" t="s">
        <v>225</v>
      </c>
      <c r="AL34" s="23" t="s">
        <v>123</v>
      </c>
      <c r="AM34" s="23"/>
      <c r="AN34" s="22" t="s">
        <v>270</v>
      </c>
      <c r="AO34" s="22" t="s">
        <v>271</v>
      </c>
      <c r="AP34" s="22" t="s">
        <v>272</v>
      </c>
      <c r="AQ34" s="22" t="s">
        <v>273</v>
      </c>
    </row>
    <row r="35" spans="1:43" ht="15.75" hidden="1" customHeight="1">
      <c r="A35" s="22" t="s">
        <v>73</v>
      </c>
      <c r="B35" s="23">
        <v>31</v>
      </c>
      <c r="C35" s="22" t="s">
        <v>274</v>
      </c>
      <c r="D35" s="22" t="s">
        <v>274</v>
      </c>
      <c r="E35" s="25" t="s">
        <v>68</v>
      </c>
      <c r="F35" s="23">
        <v>31</v>
      </c>
      <c r="G35" s="22" t="s">
        <v>275</v>
      </c>
      <c r="H35" s="23" t="s">
        <v>76</v>
      </c>
      <c r="I35" s="23"/>
      <c r="J35" s="23" t="s">
        <v>174</v>
      </c>
      <c r="K35" s="23" t="s">
        <v>102</v>
      </c>
      <c r="L35" s="23" t="s">
        <v>276</v>
      </c>
      <c r="M35" s="26">
        <v>39653</v>
      </c>
      <c r="N35" s="26"/>
      <c r="O35" s="27">
        <v>39948</v>
      </c>
      <c r="P35" s="27">
        <v>42728</v>
      </c>
      <c r="Q35" s="23" t="s">
        <v>104</v>
      </c>
      <c r="R35" s="28">
        <v>10820303.109999999</v>
      </c>
      <c r="S35" s="28">
        <v>114580395.95999999</v>
      </c>
      <c r="T35" s="28">
        <v>130435800</v>
      </c>
      <c r="U35" s="28">
        <v>23715600</v>
      </c>
      <c r="V35" s="28">
        <v>23715600</v>
      </c>
      <c r="W35" s="28">
        <v>4268808</v>
      </c>
      <c r="X35" s="28">
        <f>+'MATRIZ PROYECTOS  ORIGINAL'!$T35+'MATRIZ PROYECTOS  ORIGINAL'!$V35</f>
        <v>154151400</v>
      </c>
      <c r="Y35" s="28">
        <f>+'MATRIZ PROYECTOS  ORIGINAL'!$U35+'MATRIZ PROYECTOS  ORIGINAL'!$W35</f>
        <v>27984408</v>
      </c>
      <c r="Z35" s="28">
        <v>114580395.95999999</v>
      </c>
      <c r="AA35" s="28">
        <v>24097728.030000001</v>
      </c>
      <c r="AB35" s="28">
        <v>98.98</v>
      </c>
      <c r="AC35" s="28">
        <v>76.13</v>
      </c>
      <c r="AD35" s="22" t="s">
        <v>105</v>
      </c>
      <c r="AE35" s="22" t="s">
        <v>133</v>
      </c>
      <c r="AF35" s="22" t="s">
        <v>277</v>
      </c>
      <c r="AG35" s="22" t="s">
        <v>68</v>
      </c>
      <c r="AH35" s="22" t="s">
        <v>68</v>
      </c>
      <c r="AI35" s="29" t="s">
        <v>14</v>
      </c>
      <c r="AJ35" s="23"/>
      <c r="AK35" s="23"/>
      <c r="AL35" s="23"/>
      <c r="AM35" s="23"/>
      <c r="AN35" s="22" t="s">
        <v>278</v>
      </c>
      <c r="AO35" s="22"/>
      <c r="AP35" s="22"/>
      <c r="AQ35" s="22"/>
    </row>
    <row r="36" spans="1:43" ht="15.75" hidden="1" customHeight="1">
      <c r="A36" s="22" t="s">
        <v>128</v>
      </c>
      <c r="B36" s="23">
        <v>32</v>
      </c>
      <c r="C36" s="22" t="s">
        <v>279</v>
      </c>
      <c r="D36" s="22" t="s">
        <v>279</v>
      </c>
      <c r="E36" s="25" t="s">
        <v>68</v>
      </c>
      <c r="F36" s="23">
        <v>32</v>
      </c>
      <c r="G36" s="22" t="s">
        <v>280</v>
      </c>
      <c r="H36" s="23" t="s">
        <v>281</v>
      </c>
      <c r="I36" s="23"/>
      <c r="J36" s="23" t="s">
        <v>263</v>
      </c>
      <c r="K36" s="23" t="s">
        <v>264</v>
      </c>
      <c r="L36" s="23" t="s">
        <v>282</v>
      </c>
      <c r="M36" s="26">
        <v>41785</v>
      </c>
      <c r="N36" s="26"/>
      <c r="O36" s="27">
        <v>41789</v>
      </c>
      <c r="P36" s="27">
        <v>42154</v>
      </c>
      <c r="Q36" s="23" t="s">
        <v>266</v>
      </c>
      <c r="R36" s="28">
        <v>0</v>
      </c>
      <c r="S36" s="28">
        <v>0</v>
      </c>
      <c r="T36" s="28">
        <v>10088894.52</v>
      </c>
      <c r="U36" s="28">
        <v>0</v>
      </c>
      <c r="V36" s="28">
        <v>0</v>
      </c>
      <c r="W36" s="28">
        <v>0</v>
      </c>
      <c r="X36" s="28">
        <f>+'MATRIZ PROYECTOS  ORIGINAL'!$T36+'MATRIZ PROYECTOS  ORIGINAL'!$V36</f>
        <v>10088894.52</v>
      </c>
      <c r="Y36" s="28">
        <f>+'MATRIZ PROYECTOS  ORIGINAL'!$U36+'MATRIZ PROYECTOS  ORIGINAL'!$W36</f>
        <v>0</v>
      </c>
      <c r="Z36" s="28">
        <v>0</v>
      </c>
      <c r="AA36" s="28">
        <v>0</v>
      </c>
      <c r="AB36" s="28">
        <v>0</v>
      </c>
      <c r="AC36" s="28">
        <v>0</v>
      </c>
      <c r="AD36" s="22" t="s">
        <v>105</v>
      </c>
      <c r="AE36" s="22" t="s">
        <v>233</v>
      </c>
      <c r="AF36" s="22" t="s">
        <v>267</v>
      </c>
      <c r="AG36" s="22" t="s">
        <v>283</v>
      </c>
      <c r="AH36" s="22" t="s">
        <v>283</v>
      </c>
      <c r="AI36" s="23" t="s">
        <v>11</v>
      </c>
      <c r="AJ36" s="23">
        <v>10</v>
      </c>
      <c r="AK36" s="23" t="s">
        <v>225</v>
      </c>
      <c r="AL36" s="23" t="s">
        <v>123</v>
      </c>
      <c r="AM36" s="23"/>
      <c r="AN36" s="22" t="s">
        <v>284</v>
      </c>
      <c r="AO36" s="22" t="s">
        <v>285</v>
      </c>
      <c r="AP36" s="22"/>
      <c r="AQ36" s="22"/>
    </row>
    <row r="37" spans="1:43" ht="15.75" hidden="1" customHeight="1">
      <c r="A37" s="22" t="s">
        <v>128</v>
      </c>
      <c r="B37" s="23">
        <v>33</v>
      </c>
      <c r="C37" s="22" t="s">
        <v>286</v>
      </c>
      <c r="D37" s="22" t="s">
        <v>286</v>
      </c>
      <c r="E37" s="25" t="s">
        <v>68</v>
      </c>
      <c r="F37" s="23">
        <v>33</v>
      </c>
      <c r="G37" s="22" t="s">
        <v>287</v>
      </c>
      <c r="H37" s="23" t="s">
        <v>76</v>
      </c>
      <c r="I37" s="23"/>
      <c r="J37" s="23" t="s">
        <v>205</v>
      </c>
      <c r="K37" s="23" t="s">
        <v>78</v>
      </c>
      <c r="L37" s="23" t="s">
        <v>288</v>
      </c>
      <c r="M37" s="26">
        <v>41730</v>
      </c>
      <c r="N37" s="26"/>
      <c r="O37" s="27">
        <v>41944</v>
      </c>
      <c r="P37" s="27">
        <v>43405</v>
      </c>
      <c r="Q37" s="23" t="s">
        <v>80</v>
      </c>
      <c r="R37" s="28">
        <v>3414838.98</v>
      </c>
      <c r="S37" s="28">
        <v>25473357.859999999</v>
      </c>
      <c r="T37" s="28">
        <v>29355684</v>
      </c>
      <c r="U37" s="28">
        <v>0</v>
      </c>
      <c r="V37" s="28">
        <v>0</v>
      </c>
      <c r="W37" s="28">
        <v>0</v>
      </c>
      <c r="X37" s="28">
        <f>+'MATRIZ PROYECTOS  ORIGINAL'!$T37+'MATRIZ PROYECTOS  ORIGINAL'!$V37</f>
        <v>29355684</v>
      </c>
      <c r="Y37" s="28">
        <f>+'MATRIZ PROYECTOS  ORIGINAL'!$U37+'MATRIZ PROYECTOS  ORIGINAL'!$W37</f>
        <v>0</v>
      </c>
      <c r="Z37" s="28">
        <v>25473357.859999999</v>
      </c>
      <c r="AA37" s="28">
        <v>0</v>
      </c>
      <c r="AB37" s="28">
        <v>95.45</v>
      </c>
      <c r="AC37" s="28">
        <v>86.77</v>
      </c>
      <c r="AD37" s="22" t="s">
        <v>175</v>
      </c>
      <c r="AE37" s="22" t="s">
        <v>133</v>
      </c>
      <c r="AF37" s="22" t="s">
        <v>289</v>
      </c>
      <c r="AG37" s="22" t="s">
        <v>95</v>
      </c>
      <c r="AH37" s="22" t="s">
        <v>95</v>
      </c>
      <c r="AI37" s="23" t="s">
        <v>8</v>
      </c>
      <c r="AJ37" s="23"/>
      <c r="AK37" s="23"/>
      <c r="AL37" s="23"/>
      <c r="AM37" s="23"/>
      <c r="AN37" s="22" t="s">
        <v>290</v>
      </c>
      <c r="AO37" s="22"/>
      <c r="AP37" s="22"/>
      <c r="AQ37" s="22"/>
    </row>
    <row r="38" spans="1:43" ht="15.75" hidden="1" customHeight="1">
      <c r="A38" s="22" t="s">
        <v>97</v>
      </c>
      <c r="B38" s="23">
        <v>34</v>
      </c>
      <c r="C38" s="22" t="s">
        <v>291</v>
      </c>
      <c r="D38" s="22" t="s">
        <v>291</v>
      </c>
      <c r="E38" s="25" t="s">
        <v>68</v>
      </c>
      <c r="F38" s="23">
        <v>34</v>
      </c>
      <c r="G38" s="22" t="s">
        <v>292</v>
      </c>
      <c r="H38" s="23" t="s">
        <v>138</v>
      </c>
      <c r="I38" s="23"/>
      <c r="J38" s="23" t="s">
        <v>155</v>
      </c>
      <c r="K38" s="23" t="s">
        <v>180</v>
      </c>
      <c r="L38" s="23" t="s">
        <v>293</v>
      </c>
      <c r="M38" s="26">
        <v>40666</v>
      </c>
      <c r="N38" s="26"/>
      <c r="O38" s="27">
        <v>40634</v>
      </c>
      <c r="P38" s="27">
        <v>43465</v>
      </c>
      <c r="Q38" s="23" t="s">
        <v>80</v>
      </c>
      <c r="R38" s="28">
        <v>13318887.560000001</v>
      </c>
      <c r="S38" s="28">
        <v>100836673.31999999</v>
      </c>
      <c r="T38" s="28">
        <v>136522210.06</v>
      </c>
      <c r="U38" s="28">
        <v>0</v>
      </c>
      <c r="V38" s="28">
        <v>0</v>
      </c>
      <c r="W38" s="28">
        <v>0</v>
      </c>
      <c r="X38" s="28">
        <f>+'MATRIZ PROYECTOS  ORIGINAL'!$T38+'MATRIZ PROYECTOS  ORIGINAL'!$V38</f>
        <v>136522210.06</v>
      </c>
      <c r="Y38" s="28">
        <f>+'MATRIZ PROYECTOS  ORIGINAL'!$U38+'MATRIZ PROYECTOS  ORIGINAL'!$W38</f>
        <v>0</v>
      </c>
      <c r="Z38" s="28">
        <v>100795627.08</v>
      </c>
      <c r="AA38" s="28">
        <v>0</v>
      </c>
      <c r="AB38" s="28">
        <v>47.69</v>
      </c>
      <c r="AC38" s="28">
        <v>73.83</v>
      </c>
      <c r="AD38" s="22" t="s">
        <v>211</v>
      </c>
      <c r="AE38" s="22" t="s">
        <v>133</v>
      </c>
      <c r="AF38" s="22" t="s">
        <v>157</v>
      </c>
      <c r="AG38" s="22" t="s">
        <v>294</v>
      </c>
      <c r="AH38" s="22" t="s">
        <v>294</v>
      </c>
      <c r="AI38" s="23" t="s">
        <v>7</v>
      </c>
      <c r="AJ38" s="23">
        <v>3</v>
      </c>
      <c r="AK38" s="23" t="s">
        <v>182</v>
      </c>
      <c r="AL38" s="23" t="s">
        <v>123</v>
      </c>
      <c r="AM38" s="23"/>
      <c r="AN38" s="22" t="s">
        <v>295</v>
      </c>
      <c r="AO38" s="22" t="s">
        <v>296</v>
      </c>
      <c r="AP38" s="22" t="s">
        <v>297</v>
      </c>
      <c r="AQ38" s="22"/>
    </row>
    <row r="39" spans="1:43" ht="15.75" hidden="1" customHeight="1">
      <c r="A39" s="22" t="s">
        <v>73</v>
      </c>
      <c r="B39" s="23">
        <v>35</v>
      </c>
      <c r="C39" s="22" t="s">
        <v>298</v>
      </c>
      <c r="D39" s="22" t="s">
        <v>298</v>
      </c>
      <c r="E39" s="25" t="s">
        <v>68</v>
      </c>
      <c r="F39" s="23">
        <v>35</v>
      </c>
      <c r="G39" s="22" t="s">
        <v>299</v>
      </c>
      <c r="H39" s="23" t="s">
        <v>76</v>
      </c>
      <c r="I39" s="23"/>
      <c r="J39" s="23" t="s">
        <v>174</v>
      </c>
      <c r="K39" s="23" t="s">
        <v>78</v>
      </c>
      <c r="L39" s="23" t="s">
        <v>79</v>
      </c>
      <c r="M39" s="26">
        <v>41460</v>
      </c>
      <c r="N39" s="26"/>
      <c r="O39" s="27">
        <v>41557</v>
      </c>
      <c r="P39" s="27">
        <v>42921</v>
      </c>
      <c r="Q39" s="23" t="s">
        <v>80</v>
      </c>
      <c r="R39" s="28">
        <v>398419.46</v>
      </c>
      <c r="S39" s="28">
        <v>3038321.87</v>
      </c>
      <c r="T39" s="28">
        <v>3906745</v>
      </c>
      <c r="U39" s="28">
        <v>0</v>
      </c>
      <c r="V39" s="28">
        <v>0</v>
      </c>
      <c r="W39" s="28">
        <v>0</v>
      </c>
      <c r="X39" s="28">
        <f>+'MATRIZ PROYECTOS  ORIGINAL'!$T39+'MATRIZ PROYECTOS  ORIGINAL'!$V39</f>
        <v>3906745</v>
      </c>
      <c r="Y39" s="28">
        <f>+'MATRIZ PROYECTOS  ORIGINAL'!$U39+'MATRIZ PROYECTOS  ORIGINAL'!$W39</f>
        <v>0</v>
      </c>
      <c r="Z39" s="28">
        <v>3038321.87</v>
      </c>
      <c r="AA39" s="28">
        <v>0</v>
      </c>
      <c r="AB39" s="28">
        <v>73</v>
      </c>
      <c r="AC39" s="28">
        <v>77.77</v>
      </c>
      <c r="AD39" s="22" t="s">
        <v>175</v>
      </c>
      <c r="AE39" s="22" t="s">
        <v>133</v>
      </c>
      <c r="AF39" s="22" t="s">
        <v>300</v>
      </c>
      <c r="AG39" s="22" t="s">
        <v>95</v>
      </c>
      <c r="AH39" s="22" t="s">
        <v>95</v>
      </c>
      <c r="AI39" s="29" t="s">
        <v>14</v>
      </c>
      <c r="AJ39" s="23"/>
      <c r="AK39" s="23"/>
      <c r="AL39" s="23"/>
      <c r="AM39" s="23"/>
      <c r="AN39" s="22" t="s">
        <v>301</v>
      </c>
      <c r="AO39" s="22"/>
      <c r="AP39" s="22"/>
      <c r="AQ39" s="22"/>
    </row>
    <row r="40" spans="1:43" ht="15.75" hidden="1" customHeight="1">
      <c r="A40" s="22" t="s">
        <v>128</v>
      </c>
      <c r="B40" s="23">
        <v>36</v>
      </c>
      <c r="C40" s="22" t="s">
        <v>302</v>
      </c>
      <c r="D40" s="22" t="s">
        <v>302</v>
      </c>
      <c r="E40" s="25" t="s">
        <v>68</v>
      </c>
      <c r="F40" s="23">
        <v>36</v>
      </c>
      <c r="G40" s="22" t="s">
        <v>303</v>
      </c>
      <c r="H40" s="23" t="s">
        <v>138</v>
      </c>
      <c r="I40" s="23"/>
      <c r="J40" s="23" t="s">
        <v>263</v>
      </c>
      <c r="K40" s="23" t="s">
        <v>264</v>
      </c>
      <c r="L40" s="23" t="s">
        <v>282</v>
      </c>
      <c r="M40" s="26">
        <v>38519</v>
      </c>
      <c r="N40" s="26"/>
      <c r="O40" s="27">
        <v>38519</v>
      </c>
      <c r="P40" s="27">
        <v>42369</v>
      </c>
      <c r="Q40" s="23" t="s">
        <v>266</v>
      </c>
      <c r="R40" s="28">
        <v>5939140</v>
      </c>
      <c r="S40" s="28">
        <v>5939140</v>
      </c>
      <c r="T40" s="28">
        <v>5939140</v>
      </c>
      <c r="U40" s="28">
        <v>0</v>
      </c>
      <c r="V40" s="28">
        <v>0</v>
      </c>
      <c r="W40" s="28">
        <v>0</v>
      </c>
      <c r="X40" s="28">
        <f>+'MATRIZ PROYECTOS  ORIGINAL'!$T40+'MATRIZ PROYECTOS  ORIGINAL'!$V40</f>
        <v>5939140</v>
      </c>
      <c r="Y40" s="28">
        <f>+'MATRIZ PROYECTOS  ORIGINAL'!$U40+'MATRIZ PROYECTOS  ORIGINAL'!$W40</f>
        <v>0</v>
      </c>
      <c r="Z40" s="28">
        <v>5880164.3799999999</v>
      </c>
      <c r="AA40" s="28">
        <v>0</v>
      </c>
      <c r="AB40" s="28">
        <v>100</v>
      </c>
      <c r="AC40" s="28">
        <v>99</v>
      </c>
      <c r="AD40" s="22" t="s">
        <v>105</v>
      </c>
      <c r="AE40" s="22" t="s">
        <v>133</v>
      </c>
      <c r="AF40" s="22" t="s">
        <v>267</v>
      </c>
      <c r="AG40" s="22" t="s">
        <v>68</v>
      </c>
      <c r="AH40" s="22" t="s">
        <v>68</v>
      </c>
      <c r="AI40" s="23" t="s">
        <v>11</v>
      </c>
      <c r="AJ40" s="23">
        <v>10</v>
      </c>
      <c r="AK40" s="23"/>
      <c r="AL40" s="23" t="s">
        <v>123</v>
      </c>
      <c r="AM40" s="23"/>
      <c r="AN40" s="22" t="s">
        <v>304</v>
      </c>
      <c r="AO40" s="22" t="s">
        <v>305</v>
      </c>
      <c r="AP40" s="22" t="s">
        <v>306</v>
      </c>
      <c r="AQ40" s="22"/>
    </row>
    <row r="41" spans="1:43" ht="15.75" hidden="1" customHeight="1">
      <c r="A41" s="22" t="s">
        <v>114</v>
      </c>
      <c r="B41" s="23">
        <v>37</v>
      </c>
      <c r="C41" s="22" t="s">
        <v>307</v>
      </c>
      <c r="D41" s="22" t="s">
        <v>307</v>
      </c>
      <c r="E41" s="25" t="s">
        <v>68</v>
      </c>
      <c r="F41" s="23">
        <v>37</v>
      </c>
      <c r="G41" s="22" t="s">
        <v>308</v>
      </c>
      <c r="H41" s="23" t="s">
        <v>216</v>
      </c>
      <c r="I41" s="23"/>
      <c r="J41" s="23" t="s">
        <v>309</v>
      </c>
      <c r="K41" s="23" t="s">
        <v>196</v>
      </c>
      <c r="L41" s="23" t="s">
        <v>310</v>
      </c>
      <c r="M41" s="26">
        <v>39435</v>
      </c>
      <c r="N41" s="26"/>
      <c r="O41" s="27">
        <v>39533</v>
      </c>
      <c r="P41" s="27">
        <v>42515</v>
      </c>
      <c r="Q41" s="23" t="s">
        <v>104</v>
      </c>
      <c r="R41" s="28">
        <v>3170564.28</v>
      </c>
      <c r="S41" s="28">
        <v>37701264.539999999</v>
      </c>
      <c r="T41" s="28">
        <v>31929649.640000001</v>
      </c>
      <c r="U41" s="28">
        <v>0</v>
      </c>
      <c r="V41" s="28">
        <v>5771726.5899999999</v>
      </c>
      <c r="W41" s="28">
        <v>0</v>
      </c>
      <c r="X41" s="28">
        <f>+'MATRIZ PROYECTOS  ORIGINAL'!$T41+'MATRIZ PROYECTOS  ORIGINAL'!$V41</f>
        <v>37701376.230000004</v>
      </c>
      <c r="Y41" s="28">
        <f>+'MATRIZ PROYECTOS  ORIGINAL'!$U41+'MATRIZ PROYECTOS  ORIGINAL'!$W41</f>
        <v>0</v>
      </c>
      <c r="Z41" s="28">
        <v>37701266.259999998</v>
      </c>
      <c r="AA41" s="28">
        <v>0</v>
      </c>
      <c r="AB41" s="28">
        <v>97.85</v>
      </c>
      <c r="AC41" s="28">
        <v>99.99</v>
      </c>
      <c r="AD41" s="22" t="s">
        <v>105</v>
      </c>
      <c r="AE41" s="22" t="s">
        <v>133</v>
      </c>
      <c r="AF41" s="22" t="s">
        <v>311</v>
      </c>
      <c r="AG41" s="22" t="s">
        <v>199</v>
      </c>
      <c r="AH41" s="22" t="s">
        <v>312</v>
      </c>
      <c r="AI41" s="23" t="s">
        <v>5</v>
      </c>
      <c r="AJ41" s="23">
        <v>2</v>
      </c>
      <c r="AK41" s="23" t="s">
        <v>313</v>
      </c>
      <c r="AL41" s="23" t="s">
        <v>123</v>
      </c>
      <c r="AM41" s="23"/>
      <c r="AN41" s="22" t="s">
        <v>314</v>
      </c>
      <c r="AO41" s="22" t="s">
        <v>315</v>
      </c>
      <c r="AP41" s="22"/>
      <c r="AQ41" s="22"/>
    </row>
    <row r="42" spans="1:43" ht="15.75" hidden="1" customHeight="1">
      <c r="A42" s="22" t="s">
        <v>114</v>
      </c>
      <c r="B42" s="23">
        <v>38</v>
      </c>
      <c r="C42" s="22" t="s">
        <v>316</v>
      </c>
      <c r="D42" s="22" t="s">
        <v>316</v>
      </c>
      <c r="E42" s="25" t="s">
        <v>68</v>
      </c>
      <c r="F42" s="23">
        <v>38</v>
      </c>
      <c r="G42" s="22" t="s">
        <v>317</v>
      </c>
      <c r="H42" s="23" t="s">
        <v>138</v>
      </c>
      <c r="I42" s="23"/>
      <c r="J42" s="23" t="s">
        <v>318</v>
      </c>
      <c r="K42" s="23" t="s">
        <v>119</v>
      </c>
      <c r="L42" s="23" t="s">
        <v>120</v>
      </c>
      <c r="M42" s="26">
        <v>41802</v>
      </c>
      <c r="N42" s="26"/>
      <c r="O42" s="27">
        <v>42272</v>
      </c>
      <c r="P42" s="27">
        <v>44620</v>
      </c>
      <c r="Q42" s="23" t="s">
        <v>80</v>
      </c>
      <c r="R42" s="28">
        <v>50000000</v>
      </c>
      <c r="S42" s="28">
        <v>373252635.77999997</v>
      </c>
      <c r="T42" s="28">
        <v>390671000</v>
      </c>
      <c r="U42" s="28">
        <v>247413971.09999999</v>
      </c>
      <c r="V42" s="28">
        <v>0</v>
      </c>
      <c r="W42" s="28">
        <v>0</v>
      </c>
      <c r="X42" s="28">
        <f>+'MATRIZ PROYECTOS  ORIGINAL'!$T42+'MATRIZ PROYECTOS  ORIGINAL'!$V42</f>
        <v>390671000</v>
      </c>
      <c r="Y42" s="28">
        <f>+'MATRIZ PROYECTOS  ORIGINAL'!$U42+'MATRIZ PROYECTOS  ORIGINAL'!$W42</f>
        <v>247413971.09999999</v>
      </c>
      <c r="Z42" s="28">
        <v>357693342.58999997</v>
      </c>
      <c r="AA42" s="28">
        <v>43655677.200000003</v>
      </c>
      <c r="AB42" s="28">
        <v>32.06</v>
      </c>
      <c r="AC42" s="28">
        <v>62.89</v>
      </c>
      <c r="AD42" s="22" t="s">
        <v>105</v>
      </c>
      <c r="AE42" s="22" t="s">
        <v>233</v>
      </c>
      <c r="AF42" s="22" t="s">
        <v>234</v>
      </c>
      <c r="AG42" s="22" t="s">
        <v>283</v>
      </c>
      <c r="AH42" s="22" t="s">
        <v>319</v>
      </c>
      <c r="AI42" s="23" t="s">
        <v>5</v>
      </c>
      <c r="AJ42" s="23">
        <v>1</v>
      </c>
      <c r="AK42" s="23" t="s">
        <v>236</v>
      </c>
      <c r="AL42" s="23" t="s">
        <v>218</v>
      </c>
      <c r="AM42" s="23"/>
      <c r="AN42" s="22" t="s">
        <v>320</v>
      </c>
      <c r="AO42" s="22" t="s">
        <v>321</v>
      </c>
      <c r="AP42" s="22" t="s">
        <v>322</v>
      </c>
      <c r="AQ42" s="22" t="s">
        <v>323</v>
      </c>
    </row>
    <row r="43" spans="1:43" ht="15.75" hidden="1" customHeight="1">
      <c r="A43" s="22" t="s">
        <v>114</v>
      </c>
      <c r="B43" s="23">
        <v>39</v>
      </c>
      <c r="C43" s="22" t="s">
        <v>324</v>
      </c>
      <c r="D43" s="22" t="s">
        <v>324</v>
      </c>
      <c r="E43" s="25" t="s">
        <v>68</v>
      </c>
      <c r="F43" s="23">
        <v>39</v>
      </c>
      <c r="G43" s="22" t="s">
        <v>325</v>
      </c>
      <c r="H43" s="23" t="s">
        <v>76</v>
      </c>
      <c r="I43" s="23"/>
      <c r="J43" s="23" t="s">
        <v>326</v>
      </c>
      <c r="K43" s="23" t="s">
        <v>78</v>
      </c>
      <c r="L43" s="23" t="s">
        <v>327</v>
      </c>
      <c r="M43" s="26">
        <v>41900</v>
      </c>
      <c r="N43" s="26"/>
      <c r="O43" s="27">
        <v>41900</v>
      </c>
      <c r="P43" s="27">
        <v>42265</v>
      </c>
      <c r="Q43" s="23" t="s">
        <v>80</v>
      </c>
      <c r="R43" s="28">
        <v>200000</v>
      </c>
      <c r="S43" s="28">
        <v>1531296</v>
      </c>
      <c r="T43" s="28">
        <v>1564000</v>
      </c>
      <c r="U43" s="28">
        <v>0</v>
      </c>
      <c r="V43" s="28">
        <v>0</v>
      </c>
      <c r="W43" s="28">
        <v>0</v>
      </c>
      <c r="X43" s="28">
        <f>+'MATRIZ PROYECTOS  ORIGINAL'!$T43+'MATRIZ PROYECTOS  ORIGINAL'!$V43</f>
        <v>1564000</v>
      </c>
      <c r="Y43" s="28">
        <f>+'MATRIZ PROYECTOS  ORIGINAL'!$U43+'MATRIZ PROYECTOS  ORIGINAL'!$W43</f>
        <v>0</v>
      </c>
      <c r="Z43" s="28">
        <v>1473552.2</v>
      </c>
      <c r="AA43" s="28">
        <v>0</v>
      </c>
      <c r="AB43" s="28">
        <v>100</v>
      </c>
      <c r="AC43" s="28">
        <v>94.21</v>
      </c>
      <c r="AD43" s="22" t="s">
        <v>175</v>
      </c>
      <c r="AE43" s="22" t="s">
        <v>133</v>
      </c>
      <c r="AF43" s="22" t="s">
        <v>157</v>
      </c>
      <c r="AG43" s="22" t="s">
        <v>199</v>
      </c>
      <c r="AH43" s="22" t="s">
        <v>199</v>
      </c>
      <c r="AI43" s="29" t="s">
        <v>10</v>
      </c>
      <c r="AJ43" s="23"/>
      <c r="AK43" s="23"/>
      <c r="AL43" s="23"/>
      <c r="AM43" s="23"/>
      <c r="AN43" s="22" t="s">
        <v>328</v>
      </c>
      <c r="AO43" s="22"/>
      <c r="AP43" s="22"/>
      <c r="AQ43" s="22"/>
    </row>
    <row r="44" spans="1:43" ht="15.75" hidden="1" customHeight="1">
      <c r="A44" s="22" t="s">
        <v>66</v>
      </c>
      <c r="B44" s="23">
        <v>40</v>
      </c>
      <c r="C44" s="22" t="s">
        <v>329</v>
      </c>
      <c r="D44" s="22" t="s">
        <v>329</v>
      </c>
      <c r="E44" s="25" t="s">
        <v>68</v>
      </c>
      <c r="F44" s="23">
        <v>40</v>
      </c>
      <c r="G44" s="22" t="s">
        <v>330</v>
      </c>
      <c r="H44" s="23" t="s">
        <v>76</v>
      </c>
      <c r="I44" s="23"/>
      <c r="J44" s="23" t="s">
        <v>331</v>
      </c>
      <c r="K44" s="23" t="s">
        <v>78</v>
      </c>
      <c r="L44" s="23" t="s">
        <v>332</v>
      </c>
      <c r="M44" s="26">
        <v>41712</v>
      </c>
      <c r="N44" s="26"/>
      <c r="O44" s="27">
        <v>41712</v>
      </c>
      <c r="P44" s="27">
        <v>42749</v>
      </c>
      <c r="Q44" s="23" t="s">
        <v>80</v>
      </c>
      <c r="R44" s="28">
        <v>397950</v>
      </c>
      <c r="S44" s="28">
        <v>3063227.34</v>
      </c>
      <c r="T44" s="28">
        <v>3088000</v>
      </c>
      <c r="U44" s="28">
        <v>386000</v>
      </c>
      <c r="V44" s="28">
        <v>0</v>
      </c>
      <c r="W44" s="28">
        <v>0</v>
      </c>
      <c r="X44" s="28">
        <f>+'MATRIZ PROYECTOS  ORIGINAL'!$T44+'MATRIZ PROYECTOS  ORIGINAL'!$V44</f>
        <v>3088000</v>
      </c>
      <c r="Y44" s="28">
        <f>+'MATRIZ PROYECTOS  ORIGINAL'!$U44+'MATRIZ PROYECTOS  ORIGINAL'!$W44</f>
        <v>386000</v>
      </c>
      <c r="Z44" s="28">
        <v>3063227.34</v>
      </c>
      <c r="AA44" s="28">
        <v>386000</v>
      </c>
      <c r="AB44" s="28">
        <v>100</v>
      </c>
      <c r="AC44" s="28">
        <v>99.28</v>
      </c>
      <c r="AD44" s="22" t="s">
        <v>175</v>
      </c>
      <c r="AE44" s="22" t="s">
        <v>133</v>
      </c>
      <c r="AF44" s="22" t="s">
        <v>83</v>
      </c>
      <c r="AG44" s="22" t="s">
        <v>95</v>
      </c>
      <c r="AH44" s="22" t="s">
        <v>95</v>
      </c>
      <c r="AI44" s="29" t="s">
        <v>12</v>
      </c>
      <c r="AJ44" s="23"/>
      <c r="AK44" s="23"/>
      <c r="AL44" s="23"/>
      <c r="AM44" s="23"/>
      <c r="AN44" s="22" t="s">
        <v>333</v>
      </c>
      <c r="AO44" s="22"/>
      <c r="AP44" s="22"/>
      <c r="AQ44" s="22"/>
    </row>
    <row r="45" spans="1:43" ht="15.75" hidden="1" customHeight="1">
      <c r="A45" s="22" t="s">
        <v>114</v>
      </c>
      <c r="B45" s="23">
        <v>41</v>
      </c>
      <c r="C45" s="22" t="s">
        <v>334</v>
      </c>
      <c r="D45" s="22" t="s">
        <v>334</v>
      </c>
      <c r="E45" s="25" t="s">
        <v>68</v>
      </c>
      <c r="F45" s="23">
        <v>41</v>
      </c>
      <c r="G45" s="22" t="s">
        <v>335</v>
      </c>
      <c r="H45" s="23" t="s">
        <v>76</v>
      </c>
      <c r="I45" s="23"/>
      <c r="J45" s="23" t="s">
        <v>336</v>
      </c>
      <c r="K45" s="23" t="s">
        <v>337</v>
      </c>
      <c r="L45" s="23" t="s">
        <v>338</v>
      </c>
      <c r="M45" s="26">
        <v>41075</v>
      </c>
      <c r="N45" s="26"/>
      <c r="O45" s="27">
        <v>41114</v>
      </c>
      <c r="P45" s="27">
        <v>42460</v>
      </c>
      <c r="Q45" s="23" t="s">
        <v>80</v>
      </c>
      <c r="R45" s="28">
        <v>961781.37</v>
      </c>
      <c r="S45" s="28">
        <v>7511368.7599999998</v>
      </c>
      <c r="T45" s="28">
        <v>7869140</v>
      </c>
      <c r="U45" s="28">
        <v>0</v>
      </c>
      <c r="V45" s="28">
        <v>0</v>
      </c>
      <c r="W45" s="28">
        <v>0</v>
      </c>
      <c r="X45" s="28">
        <f>+'MATRIZ PROYECTOS  ORIGINAL'!$T45+'MATRIZ PROYECTOS  ORIGINAL'!$V45</f>
        <v>7869140</v>
      </c>
      <c r="Y45" s="28">
        <f>+'MATRIZ PROYECTOS  ORIGINAL'!$U45+'MATRIZ PROYECTOS  ORIGINAL'!$W45</f>
        <v>0</v>
      </c>
      <c r="Z45" s="28">
        <v>7511368.7599999998</v>
      </c>
      <c r="AA45" s="28">
        <v>0</v>
      </c>
      <c r="AB45" s="28">
        <v>91.33</v>
      </c>
      <c r="AC45" s="28">
        <v>95.45</v>
      </c>
      <c r="AD45" s="22" t="s">
        <v>105</v>
      </c>
      <c r="AE45" s="22" t="s">
        <v>133</v>
      </c>
      <c r="AF45" s="22" t="s">
        <v>339</v>
      </c>
      <c r="AG45" s="22" t="s">
        <v>95</v>
      </c>
      <c r="AH45" s="22" t="s">
        <v>95</v>
      </c>
      <c r="AI45" s="29" t="s">
        <v>12</v>
      </c>
      <c r="AJ45" s="23"/>
      <c r="AK45" s="23"/>
      <c r="AL45" s="23"/>
      <c r="AM45" s="23"/>
      <c r="AN45" s="22" t="s">
        <v>340</v>
      </c>
      <c r="AO45" s="22"/>
      <c r="AP45" s="22"/>
      <c r="AQ45" s="22"/>
    </row>
    <row r="46" spans="1:43" ht="15.75" hidden="1" customHeight="1">
      <c r="A46" s="15" t="s">
        <v>66</v>
      </c>
      <c r="B46" s="16">
        <v>42</v>
      </c>
      <c r="C46" s="15" t="s">
        <v>341</v>
      </c>
      <c r="D46" s="15"/>
      <c r="E46" s="18" t="s">
        <v>68</v>
      </c>
      <c r="F46" s="16"/>
      <c r="G46" s="15" t="s">
        <v>69</v>
      </c>
      <c r="H46" s="16"/>
      <c r="I46" s="16"/>
      <c r="J46" s="16"/>
      <c r="K46" s="16"/>
      <c r="L46" s="16"/>
      <c r="M46" s="19"/>
      <c r="N46" s="19"/>
      <c r="O46" s="20"/>
      <c r="P46" s="20"/>
      <c r="Q46" s="16"/>
      <c r="R46" s="21"/>
      <c r="S46" s="21"/>
      <c r="T46" s="21"/>
      <c r="U46" s="21"/>
      <c r="V46" s="21"/>
      <c r="W46" s="21"/>
      <c r="X46" s="21">
        <f>+'MATRIZ PROYECTOS  ORIGINAL'!$T46+'MATRIZ PROYECTOS  ORIGINAL'!$V46</f>
        <v>0</v>
      </c>
      <c r="Y46" s="21">
        <f>+'MATRIZ PROYECTOS  ORIGINAL'!$U46+'MATRIZ PROYECTOS  ORIGINAL'!$W46</f>
        <v>0</v>
      </c>
      <c r="Z46" s="21"/>
      <c r="AA46" s="21"/>
      <c r="AB46" s="21"/>
      <c r="AC46" s="21"/>
      <c r="AD46" s="15"/>
      <c r="AE46" s="15"/>
      <c r="AF46" s="15"/>
      <c r="AG46" s="15"/>
      <c r="AH46" s="15"/>
      <c r="AI46" s="16"/>
      <c r="AJ46" s="16"/>
      <c r="AK46" s="16"/>
      <c r="AL46" s="16"/>
      <c r="AM46" s="16"/>
      <c r="AN46" s="15"/>
      <c r="AO46" s="15"/>
      <c r="AP46" s="15"/>
      <c r="AQ46" s="15"/>
    </row>
    <row r="47" spans="1:43" ht="15.75" hidden="1" customHeight="1">
      <c r="A47" s="22" t="s">
        <v>114</v>
      </c>
      <c r="B47" s="23">
        <v>43</v>
      </c>
      <c r="C47" s="22" t="s">
        <v>342</v>
      </c>
      <c r="D47" s="22" t="s">
        <v>342</v>
      </c>
      <c r="E47" s="25" t="s">
        <v>68</v>
      </c>
      <c r="F47" s="23">
        <v>43</v>
      </c>
      <c r="G47" s="22" t="s">
        <v>343</v>
      </c>
      <c r="H47" s="23" t="s">
        <v>138</v>
      </c>
      <c r="I47" s="23"/>
      <c r="J47" s="23" t="s">
        <v>223</v>
      </c>
      <c r="K47" s="23" t="s">
        <v>196</v>
      </c>
      <c r="L47" s="23" t="s">
        <v>197</v>
      </c>
      <c r="M47" s="26">
        <v>41822</v>
      </c>
      <c r="N47" s="26"/>
      <c r="O47" s="27">
        <v>41926</v>
      </c>
      <c r="P47" s="27">
        <v>43203</v>
      </c>
      <c r="Q47" s="23" t="s">
        <v>104</v>
      </c>
      <c r="R47" s="28">
        <v>300000</v>
      </c>
      <c r="S47" s="28">
        <v>2902257</v>
      </c>
      <c r="T47" s="28">
        <v>2902257</v>
      </c>
      <c r="U47" s="28">
        <v>0</v>
      </c>
      <c r="V47" s="28">
        <v>0</v>
      </c>
      <c r="W47" s="28">
        <v>0</v>
      </c>
      <c r="X47" s="28">
        <f>+'MATRIZ PROYECTOS  ORIGINAL'!$T47+'MATRIZ PROYECTOS  ORIGINAL'!$V47</f>
        <v>2902257</v>
      </c>
      <c r="Y47" s="28">
        <f>+'MATRIZ PROYECTOS  ORIGINAL'!$U47+'MATRIZ PROYECTOS  ORIGINAL'!$W47</f>
        <v>0</v>
      </c>
      <c r="Z47" s="28">
        <v>2902256.99</v>
      </c>
      <c r="AA47" s="28">
        <v>0</v>
      </c>
      <c r="AB47" s="28">
        <v>100</v>
      </c>
      <c r="AC47" s="28">
        <v>99.99</v>
      </c>
      <c r="AD47" s="22" t="s">
        <v>105</v>
      </c>
      <c r="AE47" s="22" t="s">
        <v>133</v>
      </c>
      <c r="AF47" s="22" t="s">
        <v>157</v>
      </c>
      <c r="AG47" s="22" t="s">
        <v>95</v>
      </c>
      <c r="AH47" s="22" t="s">
        <v>95</v>
      </c>
      <c r="AI47" s="23" t="s">
        <v>9</v>
      </c>
      <c r="AJ47" s="23">
        <v>6</v>
      </c>
      <c r="AK47" s="23" t="s">
        <v>225</v>
      </c>
      <c r="AL47" s="23" t="s">
        <v>123</v>
      </c>
      <c r="AM47" s="23"/>
      <c r="AN47" s="22" t="s">
        <v>344</v>
      </c>
      <c r="AO47" s="22" t="s">
        <v>345</v>
      </c>
      <c r="AP47" s="22"/>
      <c r="AQ47" s="22"/>
    </row>
    <row r="48" spans="1:43" ht="15.75" hidden="1" customHeight="1">
      <c r="A48" s="22" t="s">
        <v>128</v>
      </c>
      <c r="B48" s="23">
        <v>44</v>
      </c>
      <c r="C48" s="22" t="s">
        <v>346</v>
      </c>
      <c r="D48" s="22" t="s">
        <v>346</v>
      </c>
      <c r="E48" s="25" t="s">
        <v>68</v>
      </c>
      <c r="F48" s="23">
        <v>44</v>
      </c>
      <c r="G48" s="22" t="s">
        <v>347</v>
      </c>
      <c r="H48" s="23" t="s">
        <v>138</v>
      </c>
      <c r="I48" s="23"/>
      <c r="J48" s="23" t="s">
        <v>263</v>
      </c>
      <c r="K48" s="23" t="s">
        <v>119</v>
      </c>
      <c r="L48" s="23" t="s">
        <v>120</v>
      </c>
      <c r="M48" s="26">
        <v>41655</v>
      </c>
      <c r="N48" s="26"/>
      <c r="O48" s="27">
        <v>42048</v>
      </c>
      <c r="P48" s="27">
        <v>44561</v>
      </c>
      <c r="Q48" s="23" t="s">
        <v>80</v>
      </c>
      <c r="R48" s="28">
        <v>1492408.7</v>
      </c>
      <c r="S48" s="28">
        <v>7447493.0700000003</v>
      </c>
      <c r="T48" s="28">
        <v>22482678.41</v>
      </c>
      <c r="U48" s="28">
        <v>0</v>
      </c>
      <c r="V48" s="28">
        <v>0</v>
      </c>
      <c r="W48" s="28">
        <v>0</v>
      </c>
      <c r="X48" s="28">
        <f>+'MATRIZ PROYECTOS  ORIGINAL'!$T48+'MATRIZ PROYECTOS  ORIGINAL'!$V48</f>
        <v>22482678.41</v>
      </c>
      <c r="Y48" s="28">
        <f>+'MATRIZ PROYECTOS  ORIGINAL'!$U48+'MATRIZ PROYECTOS  ORIGINAL'!$W48</f>
        <v>0</v>
      </c>
      <c r="Z48" s="28">
        <v>14453452.68</v>
      </c>
      <c r="AA48" s="28">
        <v>0</v>
      </c>
      <c r="AB48" s="28">
        <v>100</v>
      </c>
      <c r="AC48" s="28">
        <v>64.28</v>
      </c>
      <c r="AD48" s="22" t="s">
        <v>105</v>
      </c>
      <c r="AE48" s="22" t="s">
        <v>133</v>
      </c>
      <c r="AF48" s="22" t="s">
        <v>348</v>
      </c>
      <c r="AG48" s="22" t="s">
        <v>68</v>
      </c>
      <c r="AH48" s="22" t="s">
        <v>68</v>
      </c>
      <c r="AI48" s="23" t="s">
        <v>11</v>
      </c>
      <c r="AJ48" s="23">
        <v>10</v>
      </c>
      <c r="AK48" s="23"/>
      <c r="AL48" s="23" t="s">
        <v>167</v>
      </c>
      <c r="AM48" s="23"/>
      <c r="AN48" s="22" t="s">
        <v>349</v>
      </c>
      <c r="AO48" s="22" t="s">
        <v>350</v>
      </c>
      <c r="AP48" s="22" t="s">
        <v>351</v>
      </c>
      <c r="AQ48" s="22" t="s">
        <v>352</v>
      </c>
    </row>
    <row r="49" spans="1:43" ht="15.75" hidden="1" customHeight="1">
      <c r="A49" s="22" t="s">
        <v>128</v>
      </c>
      <c r="B49" s="23">
        <v>45</v>
      </c>
      <c r="C49" s="22" t="s">
        <v>353</v>
      </c>
      <c r="D49" s="22" t="s">
        <v>353</v>
      </c>
      <c r="E49" s="25" t="s">
        <v>68</v>
      </c>
      <c r="F49" s="23">
        <v>45</v>
      </c>
      <c r="G49" s="22" t="s">
        <v>354</v>
      </c>
      <c r="H49" s="23" t="s">
        <v>216</v>
      </c>
      <c r="I49" s="23"/>
      <c r="J49" s="23" t="s">
        <v>263</v>
      </c>
      <c r="K49" s="23" t="s">
        <v>196</v>
      </c>
      <c r="L49" s="23" t="s">
        <v>310</v>
      </c>
      <c r="M49" s="26">
        <v>40263</v>
      </c>
      <c r="N49" s="26"/>
      <c r="O49" s="27">
        <v>40414</v>
      </c>
      <c r="P49" s="27">
        <v>42674</v>
      </c>
      <c r="Q49" s="23" t="s">
        <v>104</v>
      </c>
      <c r="R49" s="28">
        <v>3313915.86</v>
      </c>
      <c r="S49" s="28">
        <v>38091995.899999999</v>
      </c>
      <c r="T49" s="28">
        <v>32948868.75</v>
      </c>
      <c r="U49" s="28">
        <v>0</v>
      </c>
      <c r="V49" s="28">
        <v>3937853.21</v>
      </c>
      <c r="W49" s="28">
        <v>0</v>
      </c>
      <c r="X49" s="28">
        <f>+'MATRIZ PROYECTOS  ORIGINAL'!$T49+'MATRIZ PROYECTOS  ORIGINAL'!$V49</f>
        <v>36886721.960000001</v>
      </c>
      <c r="Y49" s="28">
        <f>+'MATRIZ PROYECTOS  ORIGINAL'!$U49+'MATRIZ PROYECTOS  ORIGINAL'!$W49</f>
        <v>0</v>
      </c>
      <c r="Z49" s="28">
        <v>35392251.969999999</v>
      </c>
      <c r="AA49" s="28">
        <v>0</v>
      </c>
      <c r="AB49" s="28">
        <v>129.44999999999999</v>
      </c>
      <c r="AC49" s="28">
        <v>95.94</v>
      </c>
      <c r="AD49" s="22" t="s">
        <v>105</v>
      </c>
      <c r="AE49" s="22" t="s">
        <v>133</v>
      </c>
      <c r="AF49" s="22" t="s">
        <v>355</v>
      </c>
      <c r="AG49" s="22" t="s">
        <v>356</v>
      </c>
      <c r="AH49" s="22" t="s">
        <v>356</v>
      </c>
      <c r="AI49" s="23" t="s">
        <v>9</v>
      </c>
      <c r="AJ49" s="23">
        <v>6</v>
      </c>
      <c r="AK49" s="23" t="s">
        <v>225</v>
      </c>
      <c r="AL49" s="23" t="s">
        <v>123</v>
      </c>
      <c r="AM49" s="23"/>
      <c r="AN49" s="22" t="s">
        <v>357</v>
      </c>
      <c r="AO49" s="22" t="s">
        <v>358</v>
      </c>
      <c r="AP49" s="22" t="s">
        <v>359</v>
      </c>
      <c r="AQ49" s="22" t="s">
        <v>360</v>
      </c>
    </row>
    <row r="50" spans="1:43" ht="15.75" hidden="1" customHeight="1">
      <c r="A50" s="15"/>
      <c r="B50" s="16">
        <v>46</v>
      </c>
      <c r="C50" s="15" t="s">
        <v>361</v>
      </c>
      <c r="D50" s="15"/>
      <c r="E50" s="18" t="s">
        <v>68</v>
      </c>
      <c r="F50" s="16"/>
      <c r="G50" s="15" t="s">
        <v>69</v>
      </c>
      <c r="H50" s="16"/>
      <c r="I50" s="16"/>
      <c r="J50" s="16"/>
      <c r="K50" s="16"/>
      <c r="L50" s="16"/>
      <c r="M50" s="19"/>
      <c r="N50" s="19"/>
      <c r="O50" s="20"/>
      <c r="P50" s="20"/>
      <c r="Q50" s="16"/>
      <c r="R50" s="21"/>
      <c r="S50" s="21"/>
      <c r="T50" s="21"/>
      <c r="U50" s="21"/>
      <c r="V50" s="21"/>
      <c r="W50" s="21"/>
      <c r="X50" s="21">
        <f>+'MATRIZ PROYECTOS  ORIGINAL'!$T50+'MATRIZ PROYECTOS  ORIGINAL'!$V50</f>
        <v>0</v>
      </c>
      <c r="Y50" s="21">
        <f>+'MATRIZ PROYECTOS  ORIGINAL'!$U50+'MATRIZ PROYECTOS  ORIGINAL'!$W50</f>
        <v>0</v>
      </c>
      <c r="Z50" s="21"/>
      <c r="AA50" s="21"/>
      <c r="AB50" s="21"/>
      <c r="AC50" s="21"/>
      <c r="AD50" s="15"/>
      <c r="AE50" s="15"/>
      <c r="AF50" s="15"/>
      <c r="AG50" s="15"/>
      <c r="AH50" s="15"/>
      <c r="AI50" s="16"/>
      <c r="AJ50" s="16"/>
      <c r="AK50" s="16"/>
      <c r="AL50" s="16"/>
      <c r="AM50" s="16"/>
      <c r="AN50" s="15"/>
      <c r="AO50" s="15"/>
      <c r="AP50" s="15"/>
      <c r="AQ50" s="15"/>
    </row>
    <row r="51" spans="1:43" ht="15.75" hidden="1" customHeight="1">
      <c r="A51" s="22" t="s">
        <v>128</v>
      </c>
      <c r="B51" s="23">
        <v>47</v>
      </c>
      <c r="C51" s="22" t="s">
        <v>362</v>
      </c>
      <c r="D51" s="22" t="s">
        <v>362</v>
      </c>
      <c r="E51" s="25" t="s">
        <v>68</v>
      </c>
      <c r="F51" s="23">
        <v>47</v>
      </c>
      <c r="G51" s="22" t="s">
        <v>363</v>
      </c>
      <c r="H51" s="23" t="s">
        <v>138</v>
      </c>
      <c r="I51" s="23"/>
      <c r="J51" s="23" t="s">
        <v>263</v>
      </c>
      <c r="K51" s="23" t="s">
        <v>102</v>
      </c>
      <c r="L51" s="23" t="s">
        <v>103</v>
      </c>
      <c r="M51" s="26">
        <v>41985</v>
      </c>
      <c r="N51" s="26"/>
      <c r="O51" s="27">
        <v>42727</v>
      </c>
      <c r="P51" s="27">
        <v>44146</v>
      </c>
      <c r="Q51" s="23" t="s">
        <v>104</v>
      </c>
      <c r="R51" s="28">
        <v>22626629.699999999</v>
      </c>
      <c r="S51" s="28">
        <v>183584697.84</v>
      </c>
      <c r="T51" s="28">
        <v>146859600</v>
      </c>
      <c r="U51" s="28">
        <v>0</v>
      </c>
      <c r="V51" s="28">
        <v>0</v>
      </c>
      <c r="W51" s="28">
        <v>0</v>
      </c>
      <c r="X51" s="28">
        <f>+'MATRIZ PROYECTOS  ORIGINAL'!$T51+'MATRIZ PROYECTOS  ORIGINAL'!$V51</f>
        <v>146859600</v>
      </c>
      <c r="Y51" s="28">
        <f>+'MATRIZ PROYECTOS  ORIGINAL'!$U51+'MATRIZ PROYECTOS  ORIGINAL'!$W51</f>
        <v>0</v>
      </c>
      <c r="Z51" s="28">
        <v>135988022.22999999</v>
      </c>
      <c r="AA51" s="28">
        <v>0</v>
      </c>
      <c r="AB51" s="28">
        <v>100</v>
      </c>
      <c r="AC51" s="28">
        <v>92.59</v>
      </c>
      <c r="AD51" s="22" t="s">
        <v>105</v>
      </c>
      <c r="AE51" s="22" t="s">
        <v>133</v>
      </c>
      <c r="AF51" s="22" t="s">
        <v>355</v>
      </c>
      <c r="AG51" s="22" t="s">
        <v>364</v>
      </c>
      <c r="AH51" s="22" t="s">
        <v>364</v>
      </c>
      <c r="AI51" s="23" t="s">
        <v>5</v>
      </c>
      <c r="AJ51" s="23">
        <v>1</v>
      </c>
      <c r="AK51" s="23"/>
      <c r="AL51" s="23" t="s">
        <v>123</v>
      </c>
      <c r="AM51" s="23"/>
      <c r="AN51" s="22" t="s">
        <v>365</v>
      </c>
      <c r="AO51" s="22" t="s">
        <v>366</v>
      </c>
      <c r="AP51" s="22" t="s">
        <v>367</v>
      </c>
      <c r="AQ51" s="22"/>
    </row>
    <row r="52" spans="1:43" ht="15.75" hidden="1" customHeight="1">
      <c r="A52" s="15" t="s">
        <v>66</v>
      </c>
      <c r="B52" s="16">
        <v>48</v>
      </c>
      <c r="C52" s="15" t="s">
        <v>368</v>
      </c>
      <c r="D52" s="15"/>
      <c r="E52" s="18" t="s">
        <v>68</v>
      </c>
      <c r="F52" s="16"/>
      <c r="G52" s="15" t="s">
        <v>69</v>
      </c>
      <c r="H52" s="16"/>
      <c r="I52" s="16"/>
      <c r="J52" s="16"/>
      <c r="K52" s="16"/>
      <c r="L52" s="16"/>
      <c r="M52" s="19"/>
      <c r="N52" s="19"/>
      <c r="O52" s="20"/>
      <c r="P52" s="20"/>
      <c r="Q52" s="16"/>
      <c r="R52" s="21"/>
      <c r="S52" s="21"/>
      <c r="T52" s="21"/>
      <c r="U52" s="21"/>
      <c r="V52" s="21"/>
      <c r="W52" s="21"/>
      <c r="X52" s="21">
        <f>+'MATRIZ PROYECTOS  ORIGINAL'!$T52+'MATRIZ PROYECTOS  ORIGINAL'!$V52</f>
        <v>0</v>
      </c>
      <c r="Y52" s="21">
        <f>+'MATRIZ PROYECTOS  ORIGINAL'!$U52+'MATRIZ PROYECTOS  ORIGINAL'!$W52</f>
        <v>0</v>
      </c>
      <c r="Z52" s="21"/>
      <c r="AA52" s="21"/>
      <c r="AB52" s="21"/>
      <c r="AC52" s="21"/>
      <c r="AD52" s="15"/>
      <c r="AE52" s="15"/>
      <c r="AF52" s="15"/>
      <c r="AG52" s="15"/>
      <c r="AH52" s="15"/>
      <c r="AI52" s="16"/>
      <c r="AJ52" s="16"/>
      <c r="AK52" s="16"/>
      <c r="AL52" s="16"/>
      <c r="AM52" s="16"/>
      <c r="AN52" s="15"/>
      <c r="AO52" s="15"/>
      <c r="AP52" s="15"/>
      <c r="AQ52" s="15"/>
    </row>
    <row r="53" spans="1:43" ht="15.75" hidden="1" customHeight="1">
      <c r="A53" s="22" t="s">
        <v>128</v>
      </c>
      <c r="B53" s="23">
        <v>49</v>
      </c>
      <c r="C53" s="22" t="s">
        <v>369</v>
      </c>
      <c r="D53" s="22" t="s">
        <v>369</v>
      </c>
      <c r="E53" s="25" t="s">
        <v>68</v>
      </c>
      <c r="F53" s="23">
        <v>49</v>
      </c>
      <c r="G53" s="22" t="s">
        <v>370</v>
      </c>
      <c r="H53" s="23" t="s">
        <v>216</v>
      </c>
      <c r="I53" s="23"/>
      <c r="J53" s="23" t="s">
        <v>263</v>
      </c>
      <c r="K53" s="23" t="s">
        <v>371</v>
      </c>
      <c r="L53" s="23" t="s">
        <v>372</v>
      </c>
      <c r="M53" s="26">
        <v>40890</v>
      </c>
      <c r="N53" s="26"/>
      <c r="O53" s="27">
        <v>40935</v>
      </c>
      <c r="P53" s="27">
        <v>43738</v>
      </c>
      <c r="Q53" s="23" t="s">
        <v>80</v>
      </c>
      <c r="R53" s="28">
        <v>501325.67</v>
      </c>
      <c r="S53" s="28">
        <v>2049829.09</v>
      </c>
      <c r="T53" s="28">
        <v>3460500</v>
      </c>
      <c r="U53" s="28">
        <v>2936180.42</v>
      </c>
      <c r="V53" s="28">
        <v>0</v>
      </c>
      <c r="W53" s="28">
        <v>0</v>
      </c>
      <c r="X53" s="28">
        <f>+'MATRIZ PROYECTOS  ORIGINAL'!$T53+'MATRIZ PROYECTOS  ORIGINAL'!$V53</f>
        <v>3460500</v>
      </c>
      <c r="Y53" s="28">
        <f>+'MATRIZ PROYECTOS  ORIGINAL'!$U53+'MATRIZ PROYECTOS  ORIGINAL'!$W53</f>
        <v>2936180.42</v>
      </c>
      <c r="Z53" s="28">
        <v>3085859.08</v>
      </c>
      <c r="AA53" s="28">
        <v>948030</v>
      </c>
      <c r="AB53" s="28">
        <v>99.64</v>
      </c>
      <c r="AC53" s="28">
        <v>63.06</v>
      </c>
      <c r="AD53" s="22" t="s">
        <v>105</v>
      </c>
      <c r="AE53" s="22" t="s">
        <v>233</v>
      </c>
      <c r="AF53" s="22" t="s">
        <v>244</v>
      </c>
      <c r="AG53" s="22" t="s">
        <v>235</v>
      </c>
      <c r="AH53" s="22" t="s">
        <v>373</v>
      </c>
      <c r="AI53" s="23" t="s">
        <v>5</v>
      </c>
      <c r="AJ53" s="23">
        <v>1</v>
      </c>
      <c r="AK53" s="23"/>
      <c r="AL53" s="23" t="s">
        <v>123</v>
      </c>
      <c r="AM53" s="23"/>
      <c r="AN53" s="22" t="s">
        <v>374</v>
      </c>
      <c r="AO53" s="22" t="s">
        <v>375</v>
      </c>
      <c r="AP53" s="22" t="s">
        <v>376</v>
      </c>
      <c r="AQ53" s="22" t="s">
        <v>377</v>
      </c>
    </row>
    <row r="54" spans="1:43" ht="15.75" hidden="1" customHeight="1">
      <c r="A54" s="22" t="s">
        <v>128</v>
      </c>
      <c r="B54" s="23">
        <v>50</v>
      </c>
      <c r="C54" s="22" t="s">
        <v>378</v>
      </c>
      <c r="D54" s="22" t="s">
        <v>378</v>
      </c>
      <c r="E54" s="25" t="s">
        <v>68</v>
      </c>
      <c r="F54" s="23">
        <v>50</v>
      </c>
      <c r="G54" s="22" t="s">
        <v>379</v>
      </c>
      <c r="H54" s="23" t="s">
        <v>138</v>
      </c>
      <c r="I54" s="23"/>
      <c r="J54" s="23" t="s">
        <v>380</v>
      </c>
      <c r="K54" s="23" t="s">
        <v>78</v>
      </c>
      <c r="L54" s="23" t="s">
        <v>381</v>
      </c>
      <c r="M54" s="26">
        <v>40207</v>
      </c>
      <c r="N54" s="26"/>
      <c r="O54" s="27">
        <v>40490</v>
      </c>
      <c r="P54" s="27">
        <v>45230</v>
      </c>
      <c r="Q54" s="23" t="s">
        <v>80</v>
      </c>
      <c r="R54" s="28">
        <v>42000000</v>
      </c>
      <c r="S54" s="28">
        <v>321683956.25</v>
      </c>
      <c r="T54" s="28">
        <v>416764000</v>
      </c>
      <c r="U54" s="28">
        <v>391197000</v>
      </c>
      <c r="V54" s="28">
        <v>0</v>
      </c>
      <c r="W54" s="28">
        <v>0</v>
      </c>
      <c r="X54" s="28">
        <f>+'MATRIZ PROYECTOS  ORIGINAL'!$T54+'MATRIZ PROYECTOS  ORIGINAL'!$V54</f>
        <v>416764000</v>
      </c>
      <c r="Y54" s="28">
        <f>+'MATRIZ PROYECTOS  ORIGINAL'!$U54+'MATRIZ PROYECTOS  ORIGINAL'!$W54</f>
        <v>391197000</v>
      </c>
      <c r="Z54" s="28">
        <v>324590947.64999998</v>
      </c>
      <c r="AA54" s="28">
        <v>364190891.77999997</v>
      </c>
      <c r="AB54" s="28">
        <v>30.88</v>
      </c>
      <c r="AC54" s="28">
        <v>85.24</v>
      </c>
      <c r="AD54" s="22" t="s">
        <v>105</v>
      </c>
      <c r="AE54" s="22" t="s">
        <v>133</v>
      </c>
      <c r="AF54" s="22" t="s">
        <v>382</v>
      </c>
      <c r="AG54" s="22" t="s">
        <v>199</v>
      </c>
      <c r="AH54" s="22" t="s">
        <v>199</v>
      </c>
      <c r="AI54" s="23" t="s">
        <v>8</v>
      </c>
      <c r="AJ54" s="23">
        <v>5</v>
      </c>
      <c r="AK54" s="23" t="s">
        <v>166</v>
      </c>
      <c r="AL54" s="23" t="s">
        <v>167</v>
      </c>
      <c r="AM54" s="23"/>
      <c r="AN54" s="22" t="s">
        <v>383</v>
      </c>
      <c r="AO54" s="22" t="s">
        <v>384</v>
      </c>
      <c r="AP54" s="22" t="s">
        <v>385</v>
      </c>
      <c r="AQ54" s="22" t="s">
        <v>386</v>
      </c>
    </row>
    <row r="55" spans="1:43" ht="15.75" hidden="1" customHeight="1">
      <c r="A55" s="22" t="s">
        <v>73</v>
      </c>
      <c r="B55" s="23">
        <v>51</v>
      </c>
      <c r="C55" s="22" t="s">
        <v>387</v>
      </c>
      <c r="D55" s="22" t="s">
        <v>387</v>
      </c>
      <c r="E55" s="25" t="s">
        <v>68</v>
      </c>
      <c r="F55" s="23">
        <v>51</v>
      </c>
      <c r="G55" s="22" t="s">
        <v>388</v>
      </c>
      <c r="H55" s="23" t="s">
        <v>138</v>
      </c>
      <c r="I55" s="23"/>
      <c r="J55" s="23" t="s">
        <v>195</v>
      </c>
      <c r="K55" s="23" t="s">
        <v>102</v>
      </c>
      <c r="L55" s="23" t="s">
        <v>103</v>
      </c>
      <c r="M55" s="26">
        <v>40843</v>
      </c>
      <c r="N55" s="26"/>
      <c r="O55" s="27">
        <v>41122</v>
      </c>
      <c r="P55" s="27">
        <v>44075</v>
      </c>
      <c r="Q55" s="23" t="s">
        <v>104</v>
      </c>
      <c r="R55" s="28">
        <v>17260051.609999999</v>
      </c>
      <c r="S55" s="28">
        <v>149964926.38999999</v>
      </c>
      <c r="T55" s="28">
        <v>198498600</v>
      </c>
      <c r="U55" s="28">
        <v>19849860</v>
      </c>
      <c r="V55" s="28">
        <v>0</v>
      </c>
      <c r="W55" s="28">
        <v>3267450</v>
      </c>
      <c r="X55" s="28">
        <f>+'MATRIZ PROYECTOS  ORIGINAL'!$T55+'MATRIZ PROYECTOS  ORIGINAL'!$V55</f>
        <v>198498600</v>
      </c>
      <c r="Y55" s="28">
        <f>+'MATRIZ PROYECTOS  ORIGINAL'!$U55+'MATRIZ PROYECTOS  ORIGINAL'!$W55</f>
        <v>23117310</v>
      </c>
      <c r="Z55" s="28">
        <v>149962521.08000001</v>
      </c>
      <c r="AA55" s="28">
        <v>22059848.460000001</v>
      </c>
      <c r="AB55" s="28">
        <v>100</v>
      </c>
      <c r="AC55" s="28">
        <v>77.62</v>
      </c>
      <c r="AD55" s="22" t="s">
        <v>105</v>
      </c>
      <c r="AE55" s="22" t="s">
        <v>106</v>
      </c>
      <c r="AF55" s="22" t="s">
        <v>217</v>
      </c>
      <c r="AG55" s="22" t="s">
        <v>95</v>
      </c>
      <c r="AH55" s="22" t="s">
        <v>95</v>
      </c>
      <c r="AI55" s="23" t="s">
        <v>12</v>
      </c>
      <c r="AJ55" s="23">
        <v>12</v>
      </c>
      <c r="AK55" s="23" t="s">
        <v>122</v>
      </c>
      <c r="AL55" s="23" t="s">
        <v>123</v>
      </c>
      <c r="AM55" s="23"/>
      <c r="AN55" s="22" t="s">
        <v>389</v>
      </c>
      <c r="AO55" s="22" t="s">
        <v>390</v>
      </c>
      <c r="AP55" s="22"/>
      <c r="AQ55" s="22"/>
    </row>
    <row r="56" spans="1:43" ht="15.75" hidden="1" customHeight="1">
      <c r="A56" s="22" t="s">
        <v>66</v>
      </c>
      <c r="B56" s="23">
        <v>52</v>
      </c>
      <c r="C56" s="22" t="s">
        <v>391</v>
      </c>
      <c r="D56" s="22" t="s">
        <v>391</v>
      </c>
      <c r="E56" s="25" t="s">
        <v>68</v>
      </c>
      <c r="F56" s="23">
        <v>52</v>
      </c>
      <c r="G56" s="22" t="s">
        <v>392</v>
      </c>
      <c r="H56" s="23" t="s">
        <v>76</v>
      </c>
      <c r="I56" s="23"/>
      <c r="J56" s="23" t="s">
        <v>393</v>
      </c>
      <c r="K56" s="23" t="s">
        <v>78</v>
      </c>
      <c r="L56" s="23" t="s">
        <v>394</v>
      </c>
      <c r="M56" s="26">
        <v>41100</v>
      </c>
      <c r="N56" s="26"/>
      <c r="O56" s="27">
        <v>41100</v>
      </c>
      <c r="P56" s="27">
        <v>42379</v>
      </c>
      <c r="Q56" s="23" t="s">
        <v>80</v>
      </c>
      <c r="R56" s="28">
        <v>115000</v>
      </c>
      <c r="S56" s="28">
        <v>900732.33</v>
      </c>
      <c r="T56" s="28">
        <v>938065.2</v>
      </c>
      <c r="U56" s="28">
        <v>325977.65999999997</v>
      </c>
      <c r="V56" s="28">
        <v>0</v>
      </c>
      <c r="W56" s="28">
        <v>0</v>
      </c>
      <c r="X56" s="28">
        <f>+'MATRIZ PROYECTOS  ORIGINAL'!$T56+'MATRIZ PROYECTOS  ORIGINAL'!$V56</f>
        <v>938065.2</v>
      </c>
      <c r="Y56" s="28">
        <f>+'MATRIZ PROYECTOS  ORIGINAL'!$U56+'MATRIZ PROYECTOS  ORIGINAL'!$W56</f>
        <v>325977.65999999997</v>
      </c>
      <c r="Z56" s="28">
        <v>891763.08</v>
      </c>
      <c r="AA56" s="28">
        <v>517482.91</v>
      </c>
      <c r="AB56" s="28">
        <v>75</v>
      </c>
      <c r="AC56" s="28">
        <v>111.48</v>
      </c>
      <c r="AD56" s="22" t="s">
        <v>175</v>
      </c>
      <c r="AE56" s="22" t="s">
        <v>133</v>
      </c>
      <c r="AF56" s="22" t="s">
        <v>176</v>
      </c>
      <c r="AG56" s="22" t="s">
        <v>95</v>
      </c>
      <c r="AH56" s="22" t="s">
        <v>95</v>
      </c>
      <c r="AI56" s="29" t="s">
        <v>12</v>
      </c>
      <c r="AJ56" s="23"/>
      <c r="AK56" s="23"/>
      <c r="AL56" s="23"/>
      <c r="AM56" s="23"/>
      <c r="AN56" s="22" t="s">
        <v>395</v>
      </c>
      <c r="AO56" s="22"/>
      <c r="AP56" s="22"/>
      <c r="AQ56" s="22"/>
    </row>
    <row r="57" spans="1:43" ht="15.75" hidden="1" customHeight="1">
      <c r="A57" s="22" t="s">
        <v>114</v>
      </c>
      <c r="B57" s="23">
        <v>53</v>
      </c>
      <c r="C57" s="22" t="s">
        <v>396</v>
      </c>
      <c r="D57" s="22" t="s">
        <v>397</v>
      </c>
      <c r="E57" s="25" t="s">
        <v>68</v>
      </c>
      <c r="F57" s="23">
        <v>54</v>
      </c>
      <c r="G57" s="22" t="s">
        <v>398</v>
      </c>
      <c r="H57" s="23" t="s">
        <v>138</v>
      </c>
      <c r="I57" s="23"/>
      <c r="J57" s="23" t="s">
        <v>399</v>
      </c>
      <c r="K57" s="23" t="s">
        <v>196</v>
      </c>
      <c r="L57" s="23" t="s">
        <v>400</v>
      </c>
      <c r="M57" s="26"/>
      <c r="N57" s="26"/>
      <c r="O57" s="27">
        <v>39727</v>
      </c>
      <c r="P57" s="27">
        <v>42283</v>
      </c>
      <c r="Q57" s="23" t="s">
        <v>104</v>
      </c>
      <c r="R57" s="28">
        <v>170000</v>
      </c>
      <c r="S57" s="28">
        <v>1767940</v>
      </c>
      <c r="T57" s="28">
        <v>4145120</v>
      </c>
      <c r="U57" s="28">
        <v>0</v>
      </c>
      <c r="V57" s="28">
        <v>0</v>
      </c>
      <c r="W57" s="28">
        <v>0</v>
      </c>
      <c r="X57" s="28">
        <f>+'MATRIZ PROYECTOS  ORIGINAL'!$T57+'MATRIZ PROYECTOS  ORIGINAL'!$V57</f>
        <v>4145120</v>
      </c>
      <c r="Y57" s="28">
        <f>+'MATRIZ PROYECTOS  ORIGINAL'!$U57+'MATRIZ PROYECTOS  ORIGINAL'!$W57</f>
        <v>0</v>
      </c>
      <c r="Z57" s="28">
        <v>704867.51</v>
      </c>
      <c r="AA57" s="28">
        <v>0</v>
      </c>
      <c r="AB57" s="28">
        <v>0</v>
      </c>
      <c r="AC57" s="28">
        <v>17</v>
      </c>
      <c r="AD57" s="22" t="s">
        <v>105</v>
      </c>
      <c r="AE57" s="22" t="s">
        <v>133</v>
      </c>
      <c r="AF57" s="22" t="s">
        <v>401</v>
      </c>
      <c r="AG57" s="22" t="s">
        <v>95</v>
      </c>
      <c r="AH57" s="22" t="s">
        <v>95</v>
      </c>
      <c r="AI57" s="23" t="s">
        <v>6</v>
      </c>
      <c r="AJ57" s="23">
        <v>16</v>
      </c>
      <c r="AK57" s="23" t="s">
        <v>402</v>
      </c>
      <c r="AL57" s="23" t="s">
        <v>123</v>
      </c>
      <c r="AM57" s="23"/>
      <c r="AN57" s="22" t="s">
        <v>403</v>
      </c>
      <c r="AO57" s="22" t="s">
        <v>404</v>
      </c>
      <c r="AP57" s="22" t="s">
        <v>405</v>
      </c>
      <c r="AQ57" s="22" t="s">
        <v>406</v>
      </c>
    </row>
    <row r="58" spans="1:43" ht="15.75" hidden="1" customHeight="1">
      <c r="A58" s="22" t="s">
        <v>114</v>
      </c>
      <c r="B58" s="23">
        <v>54</v>
      </c>
      <c r="C58" s="22" t="s">
        <v>397</v>
      </c>
      <c r="D58" s="22" t="s">
        <v>407</v>
      </c>
      <c r="E58" s="25" t="s">
        <v>68</v>
      </c>
      <c r="F58" s="23">
        <v>55</v>
      </c>
      <c r="G58" s="22" t="s">
        <v>408</v>
      </c>
      <c r="H58" s="23" t="s">
        <v>76</v>
      </c>
      <c r="I58" s="23"/>
      <c r="J58" s="23" t="s">
        <v>399</v>
      </c>
      <c r="K58" s="23" t="s">
        <v>409</v>
      </c>
      <c r="L58" s="23" t="s">
        <v>410</v>
      </c>
      <c r="M58" s="26">
        <v>39727</v>
      </c>
      <c r="N58" s="26"/>
      <c r="O58" s="27">
        <v>40269</v>
      </c>
      <c r="P58" s="27">
        <v>42735</v>
      </c>
      <c r="Q58" s="23" t="s">
        <v>80</v>
      </c>
      <c r="R58" s="28">
        <v>2558666.35</v>
      </c>
      <c r="S58" s="28">
        <v>19829664.210000001</v>
      </c>
      <c r="T58" s="28">
        <v>20290148.440000001</v>
      </c>
      <c r="U58" s="28">
        <v>0</v>
      </c>
      <c r="V58" s="28">
        <v>0</v>
      </c>
      <c r="W58" s="28">
        <v>0</v>
      </c>
      <c r="X58" s="28">
        <f>+'MATRIZ PROYECTOS  ORIGINAL'!$T58+'MATRIZ PROYECTOS  ORIGINAL'!$V58</f>
        <v>20290148.440000001</v>
      </c>
      <c r="Y58" s="28">
        <f>+'MATRIZ PROYECTOS  ORIGINAL'!$U58+'MATRIZ PROYECTOS  ORIGINAL'!$W58</f>
        <v>0</v>
      </c>
      <c r="Z58" s="28">
        <v>19829664.18</v>
      </c>
      <c r="AA58" s="28">
        <v>0</v>
      </c>
      <c r="AB58" s="28">
        <v>100</v>
      </c>
      <c r="AC58" s="28">
        <v>97.73</v>
      </c>
      <c r="AD58" s="22" t="s">
        <v>105</v>
      </c>
      <c r="AE58" s="22" t="s">
        <v>233</v>
      </c>
      <c r="AF58" s="22" t="s">
        <v>401</v>
      </c>
      <c r="AG58" s="22" t="s">
        <v>95</v>
      </c>
      <c r="AH58" s="22" t="s">
        <v>95</v>
      </c>
      <c r="AI58" s="23" t="s">
        <v>12</v>
      </c>
      <c r="AJ58" s="23">
        <v>12</v>
      </c>
      <c r="AK58" s="23" t="s">
        <v>144</v>
      </c>
      <c r="AL58" s="23" t="s">
        <v>123</v>
      </c>
      <c r="AM58" s="23"/>
      <c r="AN58" s="22" t="s">
        <v>411</v>
      </c>
      <c r="AO58" s="22"/>
      <c r="AP58" s="22"/>
      <c r="AQ58" s="22"/>
    </row>
    <row r="59" spans="1:43" ht="15.75" hidden="1" customHeight="1">
      <c r="A59" s="22" t="s">
        <v>114</v>
      </c>
      <c r="B59" s="23">
        <v>55</v>
      </c>
      <c r="C59" s="22" t="s">
        <v>407</v>
      </c>
      <c r="D59" s="22" t="s">
        <v>412</v>
      </c>
      <c r="E59" s="25" t="s">
        <v>68</v>
      </c>
      <c r="F59" s="23">
        <v>56</v>
      </c>
      <c r="G59" s="22" t="s">
        <v>413</v>
      </c>
      <c r="H59" s="23" t="s">
        <v>138</v>
      </c>
      <c r="I59" s="23"/>
      <c r="J59" s="23" t="s">
        <v>399</v>
      </c>
      <c r="K59" s="23" t="s">
        <v>196</v>
      </c>
      <c r="L59" s="23" t="s">
        <v>197</v>
      </c>
      <c r="M59" s="26">
        <v>40269</v>
      </c>
      <c r="N59" s="26"/>
      <c r="O59" s="27">
        <v>41821</v>
      </c>
      <c r="P59" s="27">
        <v>42459</v>
      </c>
      <c r="Q59" s="23" t="s">
        <v>104</v>
      </c>
      <c r="R59" s="28">
        <v>90640.44</v>
      </c>
      <c r="S59" s="28">
        <v>693122.91</v>
      </c>
      <c r="T59" s="28">
        <v>790335.2</v>
      </c>
      <c r="U59" s="28">
        <v>480000</v>
      </c>
      <c r="V59" s="28">
        <v>0</v>
      </c>
      <c r="W59" s="28">
        <v>0</v>
      </c>
      <c r="X59" s="28">
        <f>+'MATRIZ PROYECTOS  ORIGINAL'!$T59+'MATRIZ PROYECTOS  ORIGINAL'!$V59</f>
        <v>790335.2</v>
      </c>
      <c r="Y59" s="28">
        <f>+'MATRIZ PROYECTOS  ORIGINAL'!$U59+'MATRIZ PROYECTOS  ORIGINAL'!$W59</f>
        <v>480000</v>
      </c>
      <c r="Z59" s="28">
        <v>693033.95</v>
      </c>
      <c r="AA59" s="28">
        <v>80000</v>
      </c>
      <c r="AB59" s="28">
        <v>80</v>
      </c>
      <c r="AC59" s="28">
        <v>60.85</v>
      </c>
      <c r="AD59" s="22" t="s">
        <v>105</v>
      </c>
      <c r="AE59" s="22" t="s">
        <v>133</v>
      </c>
      <c r="AF59" s="22" t="s">
        <v>142</v>
      </c>
      <c r="AG59" s="22" t="s">
        <v>95</v>
      </c>
      <c r="AH59" s="22" t="s">
        <v>95</v>
      </c>
      <c r="AI59" s="23" t="s">
        <v>5</v>
      </c>
      <c r="AJ59" s="23">
        <v>1</v>
      </c>
      <c r="AK59" s="23" t="s">
        <v>245</v>
      </c>
      <c r="AL59" s="23" t="s">
        <v>123</v>
      </c>
      <c r="AM59" s="23"/>
      <c r="AN59" s="22" t="s">
        <v>414</v>
      </c>
      <c r="AO59" s="22" t="s">
        <v>415</v>
      </c>
      <c r="AP59" s="22" t="s">
        <v>416</v>
      </c>
      <c r="AQ59" s="22" t="s">
        <v>417</v>
      </c>
    </row>
    <row r="60" spans="1:43" ht="15.75" hidden="1" customHeight="1">
      <c r="A60" s="15" t="s">
        <v>66</v>
      </c>
      <c r="B60" s="16">
        <v>56</v>
      </c>
      <c r="C60" s="15" t="s">
        <v>412</v>
      </c>
      <c r="D60" s="15"/>
      <c r="E60" s="18" t="s">
        <v>68</v>
      </c>
      <c r="F60" s="16"/>
      <c r="G60" s="15" t="s">
        <v>69</v>
      </c>
      <c r="H60" s="16"/>
      <c r="I60" s="16"/>
      <c r="J60" s="16"/>
      <c r="K60" s="16"/>
      <c r="L60" s="16"/>
      <c r="M60" s="19">
        <v>41814</v>
      </c>
      <c r="N60" s="19"/>
      <c r="O60" s="20"/>
      <c r="P60" s="20"/>
      <c r="Q60" s="16"/>
      <c r="R60" s="21"/>
      <c r="S60" s="21"/>
      <c r="T60" s="21"/>
      <c r="U60" s="21"/>
      <c r="V60" s="21"/>
      <c r="W60" s="21"/>
      <c r="X60" s="21">
        <f>+'MATRIZ PROYECTOS  ORIGINAL'!$T60+'MATRIZ PROYECTOS  ORIGINAL'!$V60</f>
        <v>0</v>
      </c>
      <c r="Y60" s="21">
        <f>+'MATRIZ PROYECTOS  ORIGINAL'!$U60+'MATRIZ PROYECTOS  ORIGINAL'!$W60</f>
        <v>0</v>
      </c>
      <c r="Z60" s="21"/>
      <c r="AA60" s="21"/>
      <c r="AB60" s="21"/>
      <c r="AC60" s="21"/>
      <c r="AD60" s="15"/>
      <c r="AE60" s="15"/>
      <c r="AF60" s="15"/>
      <c r="AG60" s="15"/>
      <c r="AH60" s="15"/>
      <c r="AI60" s="16"/>
      <c r="AJ60" s="16"/>
      <c r="AK60" s="16"/>
      <c r="AL60" s="16"/>
      <c r="AM60" s="16"/>
      <c r="AN60" s="15"/>
      <c r="AO60" s="15"/>
      <c r="AP60" s="15"/>
      <c r="AQ60" s="15"/>
    </row>
    <row r="61" spans="1:43" ht="15.75" hidden="1" customHeight="1">
      <c r="A61" s="22" t="s">
        <v>128</v>
      </c>
      <c r="B61" s="23">
        <v>57</v>
      </c>
      <c r="C61" s="22" t="s">
        <v>418</v>
      </c>
      <c r="D61" s="22" t="s">
        <v>418</v>
      </c>
      <c r="E61" s="25" t="s">
        <v>68</v>
      </c>
      <c r="F61" s="23">
        <v>57</v>
      </c>
      <c r="G61" s="22" t="s">
        <v>419</v>
      </c>
      <c r="H61" s="23" t="s">
        <v>117</v>
      </c>
      <c r="I61" s="23"/>
      <c r="J61" s="23" t="s">
        <v>420</v>
      </c>
      <c r="K61" s="23" t="s">
        <v>264</v>
      </c>
      <c r="L61" s="23" t="s">
        <v>265</v>
      </c>
      <c r="M61" s="26">
        <v>40204</v>
      </c>
      <c r="N61" s="26"/>
      <c r="O61" s="27">
        <v>40631</v>
      </c>
      <c r="P61" s="27">
        <v>42735</v>
      </c>
      <c r="Q61" s="23" t="s">
        <v>421</v>
      </c>
      <c r="R61" s="28">
        <v>1003000000</v>
      </c>
      <c r="S61" s="28">
        <v>90814877.739999995</v>
      </c>
      <c r="T61" s="28">
        <v>90814877.739999995</v>
      </c>
      <c r="U61" s="28">
        <v>11356000</v>
      </c>
      <c r="V61" s="28">
        <v>0</v>
      </c>
      <c r="W61" s="28">
        <v>0</v>
      </c>
      <c r="X61" s="28">
        <f>+'MATRIZ PROYECTOS  ORIGINAL'!$T61+'MATRIZ PROYECTOS  ORIGINAL'!$V61</f>
        <v>90814877.739999995</v>
      </c>
      <c r="Y61" s="28">
        <f>+'MATRIZ PROYECTOS  ORIGINAL'!$U61+'MATRIZ PROYECTOS  ORIGINAL'!$W61</f>
        <v>11356000</v>
      </c>
      <c r="Z61" s="28">
        <v>91725195.060000002</v>
      </c>
      <c r="AA61" s="28">
        <v>11072100</v>
      </c>
      <c r="AB61" s="28">
        <v>91.5</v>
      </c>
      <c r="AC61" s="28">
        <v>100.61</v>
      </c>
      <c r="AD61" s="22" t="s">
        <v>105</v>
      </c>
      <c r="AE61" s="22" t="s">
        <v>422</v>
      </c>
      <c r="AF61" s="22" t="s">
        <v>423</v>
      </c>
      <c r="AG61" s="22" t="s">
        <v>364</v>
      </c>
      <c r="AH61" s="22" t="s">
        <v>424</v>
      </c>
      <c r="AI61" s="23" t="s">
        <v>11</v>
      </c>
      <c r="AJ61" s="23">
        <v>10</v>
      </c>
      <c r="AK61" s="23"/>
      <c r="AL61" s="23" t="s">
        <v>167</v>
      </c>
      <c r="AM61" s="23"/>
      <c r="AN61" s="22" t="s">
        <v>425</v>
      </c>
      <c r="AO61" s="22" t="s">
        <v>426</v>
      </c>
      <c r="AP61" s="22" t="s">
        <v>427</v>
      </c>
      <c r="AQ61" s="22"/>
    </row>
    <row r="62" spans="1:43" ht="15.75" hidden="1" customHeight="1">
      <c r="A62" s="22" t="s">
        <v>73</v>
      </c>
      <c r="B62" s="23">
        <v>58</v>
      </c>
      <c r="C62" s="22" t="s">
        <v>428</v>
      </c>
      <c r="D62" s="22" t="s">
        <v>428</v>
      </c>
      <c r="E62" s="25" t="s">
        <v>68</v>
      </c>
      <c r="F62" s="23">
        <v>58</v>
      </c>
      <c r="G62" s="22" t="s">
        <v>429</v>
      </c>
      <c r="H62" s="23" t="s">
        <v>76</v>
      </c>
      <c r="I62" s="23"/>
      <c r="J62" s="23" t="s">
        <v>430</v>
      </c>
      <c r="K62" s="23" t="s">
        <v>431</v>
      </c>
      <c r="L62" s="23" t="s">
        <v>432</v>
      </c>
      <c r="M62" s="26">
        <v>42090</v>
      </c>
      <c r="N62" s="26"/>
      <c r="O62" s="27">
        <v>42090</v>
      </c>
      <c r="P62" s="27">
        <v>43830</v>
      </c>
      <c r="Q62" s="23" t="s">
        <v>80</v>
      </c>
      <c r="R62" s="28">
        <v>241003.4</v>
      </c>
      <c r="S62" s="28">
        <v>1846685.69</v>
      </c>
      <c r="T62" s="28">
        <v>1693723.75</v>
      </c>
      <c r="U62" s="28">
        <v>0</v>
      </c>
      <c r="V62" s="28">
        <v>1100617.79</v>
      </c>
      <c r="W62" s="28">
        <v>0</v>
      </c>
      <c r="X62" s="28">
        <f>+'MATRIZ PROYECTOS  ORIGINAL'!$T62+'MATRIZ PROYECTOS  ORIGINAL'!$V62</f>
        <v>2794341.54</v>
      </c>
      <c r="Y62" s="28">
        <f>+'MATRIZ PROYECTOS  ORIGINAL'!$U62+'MATRIZ PROYECTOS  ORIGINAL'!$W62</f>
        <v>0</v>
      </c>
      <c r="Z62" s="28">
        <v>1846685.7</v>
      </c>
      <c r="AA62" s="28">
        <v>0</v>
      </c>
      <c r="AB62" s="28">
        <v>88.35</v>
      </c>
      <c r="AC62" s="28">
        <v>66.08</v>
      </c>
      <c r="AD62" s="22" t="s">
        <v>175</v>
      </c>
      <c r="AE62" s="22" t="s">
        <v>233</v>
      </c>
      <c r="AF62" s="22" t="s">
        <v>157</v>
      </c>
      <c r="AG62" s="22" t="s">
        <v>364</v>
      </c>
      <c r="AH62" s="22" t="s">
        <v>364</v>
      </c>
      <c r="AI62" s="29" t="s">
        <v>12</v>
      </c>
      <c r="AJ62" s="23"/>
      <c r="AK62" s="23"/>
      <c r="AL62" s="23"/>
      <c r="AM62" s="23"/>
      <c r="AN62" s="22" t="s">
        <v>433</v>
      </c>
      <c r="AO62" s="22" t="s">
        <v>434</v>
      </c>
      <c r="AP62" s="22" t="s">
        <v>435</v>
      </c>
      <c r="AQ62" s="22" t="s">
        <v>436</v>
      </c>
    </row>
    <row r="63" spans="1:43" ht="15.75" hidden="1" customHeight="1">
      <c r="A63" s="22" t="s">
        <v>128</v>
      </c>
      <c r="B63" s="23">
        <v>59</v>
      </c>
      <c r="C63" s="22" t="s">
        <v>437</v>
      </c>
      <c r="D63" s="22" t="s">
        <v>437</v>
      </c>
      <c r="E63" s="25" t="s">
        <v>68</v>
      </c>
      <c r="F63" s="23">
        <v>59</v>
      </c>
      <c r="G63" s="22" t="s">
        <v>438</v>
      </c>
      <c r="H63" s="23" t="s">
        <v>76</v>
      </c>
      <c r="I63" s="23"/>
      <c r="J63" s="23" t="s">
        <v>131</v>
      </c>
      <c r="K63" s="23" t="s">
        <v>431</v>
      </c>
      <c r="L63" s="23" t="s">
        <v>432</v>
      </c>
      <c r="M63" s="26">
        <v>42128</v>
      </c>
      <c r="N63" s="26"/>
      <c r="O63" s="27">
        <v>42130</v>
      </c>
      <c r="P63" s="27">
        <v>43830</v>
      </c>
      <c r="Q63" s="23" t="s">
        <v>80</v>
      </c>
      <c r="R63" s="28">
        <v>95912.69</v>
      </c>
      <c r="S63" s="28">
        <v>727638.75</v>
      </c>
      <c r="T63" s="28">
        <v>2294250</v>
      </c>
      <c r="U63" s="28">
        <v>0</v>
      </c>
      <c r="V63" s="28">
        <v>0</v>
      </c>
      <c r="W63" s="28">
        <v>0</v>
      </c>
      <c r="X63" s="28">
        <f>+'MATRIZ PROYECTOS  ORIGINAL'!$T63+'MATRIZ PROYECTOS  ORIGINAL'!$V63</f>
        <v>2294250</v>
      </c>
      <c r="Y63" s="28">
        <f>+'MATRIZ PROYECTOS  ORIGINAL'!$U63+'MATRIZ PROYECTOS  ORIGINAL'!$W63</f>
        <v>0</v>
      </c>
      <c r="Z63" s="28">
        <v>727638.69</v>
      </c>
      <c r="AA63" s="28">
        <v>0</v>
      </c>
      <c r="AB63" s="28">
        <v>78.33</v>
      </c>
      <c r="AC63" s="28">
        <v>31.71</v>
      </c>
      <c r="AD63" s="22" t="s">
        <v>105</v>
      </c>
      <c r="AE63" s="22" t="s">
        <v>233</v>
      </c>
      <c r="AF63" s="22" t="s">
        <v>157</v>
      </c>
      <c r="AG63" s="22" t="s">
        <v>68</v>
      </c>
      <c r="AH63" s="22" t="s">
        <v>68</v>
      </c>
      <c r="AI63" s="23" t="s">
        <v>12</v>
      </c>
      <c r="AJ63" s="23">
        <v>12</v>
      </c>
      <c r="AK63" s="23"/>
      <c r="AL63" s="23" t="s">
        <v>123</v>
      </c>
      <c r="AM63" s="23"/>
      <c r="AN63" s="22" t="s">
        <v>439</v>
      </c>
      <c r="AO63" s="22" t="s">
        <v>440</v>
      </c>
      <c r="AP63" s="22" t="s">
        <v>441</v>
      </c>
      <c r="AQ63" s="22" t="s">
        <v>442</v>
      </c>
    </row>
    <row r="64" spans="1:43" ht="15.75" hidden="1" customHeight="1">
      <c r="A64" s="22" t="s">
        <v>128</v>
      </c>
      <c r="B64" s="23">
        <v>60</v>
      </c>
      <c r="C64" s="22" t="s">
        <v>443</v>
      </c>
      <c r="D64" s="22" t="s">
        <v>443</v>
      </c>
      <c r="E64" s="25" t="s">
        <v>68</v>
      </c>
      <c r="F64" s="23">
        <v>60</v>
      </c>
      <c r="G64" s="22" t="s">
        <v>444</v>
      </c>
      <c r="H64" s="23" t="s">
        <v>138</v>
      </c>
      <c r="I64" s="23"/>
      <c r="J64" s="23" t="s">
        <v>131</v>
      </c>
      <c r="K64" s="23" t="s">
        <v>409</v>
      </c>
      <c r="L64" s="23" t="s">
        <v>445</v>
      </c>
      <c r="M64" s="26">
        <v>41554</v>
      </c>
      <c r="N64" s="26"/>
      <c r="O64" s="27">
        <v>41562</v>
      </c>
      <c r="P64" s="27">
        <v>43100</v>
      </c>
      <c r="Q64" s="23" t="s">
        <v>80</v>
      </c>
      <c r="R64" s="28">
        <v>1771934.7</v>
      </c>
      <c r="S64" s="28">
        <v>13476691.390000001</v>
      </c>
      <c r="T64" s="28">
        <v>7543000</v>
      </c>
      <c r="U64" s="28">
        <v>7940000</v>
      </c>
      <c r="V64" s="28">
        <v>0</v>
      </c>
      <c r="W64" s="28">
        <v>0</v>
      </c>
      <c r="X64" s="28">
        <f>+'MATRIZ PROYECTOS  ORIGINAL'!$T64+'MATRIZ PROYECTOS  ORIGINAL'!$V64</f>
        <v>7543000</v>
      </c>
      <c r="Y64" s="28">
        <f>+'MATRIZ PROYECTOS  ORIGINAL'!$U64+'MATRIZ PROYECTOS  ORIGINAL'!$W64</f>
        <v>7940000</v>
      </c>
      <c r="Z64" s="28">
        <v>5927520.1600000001</v>
      </c>
      <c r="AA64" s="28">
        <v>7549171.2300000004</v>
      </c>
      <c r="AB64" s="28">
        <v>100</v>
      </c>
      <c r="AC64" s="28">
        <v>87.04</v>
      </c>
      <c r="AD64" s="22" t="s">
        <v>81</v>
      </c>
      <c r="AE64" s="22" t="s">
        <v>233</v>
      </c>
      <c r="AF64" s="22" t="s">
        <v>134</v>
      </c>
      <c r="AG64" s="22" t="s">
        <v>95</v>
      </c>
      <c r="AH64" s="22" t="s">
        <v>95</v>
      </c>
      <c r="AI64" s="23" t="s">
        <v>11</v>
      </c>
      <c r="AJ64" s="23">
        <v>10</v>
      </c>
      <c r="AK64" s="23"/>
      <c r="AL64" s="23" t="s">
        <v>167</v>
      </c>
      <c r="AM64" s="23"/>
      <c r="AN64" s="22" t="s">
        <v>446</v>
      </c>
      <c r="AO64" s="22" t="s">
        <v>447</v>
      </c>
      <c r="AP64" s="22" t="s">
        <v>448</v>
      </c>
      <c r="AQ64" s="22" t="s">
        <v>449</v>
      </c>
    </row>
    <row r="65" spans="1:43" ht="15.75" hidden="1" customHeight="1">
      <c r="A65" s="22" t="s">
        <v>128</v>
      </c>
      <c r="B65" s="23">
        <v>61</v>
      </c>
      <c r="C65" s="22" t="s">
        <v>450</v>
      </c>
      <c r="D65" s="22" t="s">
        <v>450</v>
      </c>
      <c r="E65" s="25" t="s">
        <v>68</v>
      </c>
      <c r="F65" s="23">
        <v>61</v>
      </c>
      <c r="G65" s="22" t="s">
        <v>451</v>
      </c>
      <c r="H65" s="23" t="s">
        <v>216</v>
      </c>
      <c r="I65" s="23"/>
      <c r="J65" s="23" t="s">
        <v>131</v>
      </c>
      <c r="K65" s="23" t="s">
        <v>409</v>
      </c>
      <c r="L65" s="23" t="s">
        <v>410</v>
      </c>
      <c r="M65" s="26">
        <v>39295</v>
      </c>
      <c r="N65" s="26"/>
      <c r="O65" s="27">
        <v>39753</v>
      </c>
      <c r="P65" s="27">
        <v>42124</v>
      </c>
      <c r="Q65" s="23" t="s">
        <v>80</v>
      </c>
      <c r="R65" s="28">
        <v>1317707.77</v>
      </c>
      <c r="S65" s="28">
        <v>10141903.550000001</v>
      </c>
      <c r="T65" s="28">
        <v>9974464.5</v>
      </c>
      <c r="U65" s="28">
        <v>169991.16</v>
      </c>
      <c r="V65" s="28">
        <v>174415.86</v>
      </c>
      <c r="W65" s="28">
        <v>-169991.16</v>
      </c>
      <c r="X65" s="28">
        <f>+'MATRIZ PROYECTOS  ORIGINAL'!$T65+'MATRIZ PROYECTOS  ORIGINAL'!$V65</f>
        <v>10148880.359999999</v>
      </c>
      <c r="Y65" s="28">
        <f>+'MATRIZ PROYECTOS  ORIGINAL'!$U65+'MATRIZ PROYECTOS  ORIGINAL'!$W65</f>
        <v>0</v>
      </c>
      <c r="Z65" s="28">
        <v>10141903.550000001</v>
      </c>
      <c r="AA65" s="28">
        <v>0</v>
      </c>
      <c r="AB65" s="28">
        <v>100</v>
      </c>
      <c r="AC65" s="28">
        <v>99.93</v>
      </c>
      <c r="AD65" s="22" t="s">
        <v>105</v>
      </c>
      <c r="AE65" s="22" t="s">
        <v>233</v>
      </c>
      <c r="AF65" s="22" t="s">
        <v>176</v>
      </c>
      <c r="AG65" s="22" t="s">
        <v>95</v>
      </c>
      <c r="AH65" s="22" t="s">
        <v>95</v>
      </c>
      <c r="AI65" s="23" t="s">
        <v>5</v>
      </c>
      <c r="AJ65" s="23">
        <v>1</v>
      </c>
      <c r="AK65" s="23"/>
      <c r="AL65" s="23" t="s">
        <v>123</v>
      </c>
      <c r="AM65" s="23"/>
      <c r="AN65" s="22" t="s">
        <v>452</v>
      </c>
      <c r="AO65" s="22" t="s">
        <v>453</v>
      </c>
      <c r="AP65" s="22" t="s">
        <v>454</v>
      </c>
      <c r="AQ65" s="22" t="s">
        <v>455</v>
      </c>
    </row>
    <row r="66" spans="1:43" ht="15.75" hidden="1" customHeight="1">
      <c r="A66" s="22" t="s">
        <v>73</v>
      </c>
      <c r="B66" s="23">
        <v>62</v>
      </c>
      <c r="C66" s="22" t="s">
        <v>456</v>
      </c>
      <c r="D66" s="22" t="s">
        <v>456</v>
      </c>
      <c r="E66" s="25" t="s">
        <v>68</v>
      </c>
      <c r="F66" s="23">
        <v>62</v>
      </c>
      <c r="G66" s="22" t="s">
        <v>457</v>
      </c>
      <c r="H66" s="23" t="s">
        <v>76</v>
      </c>
      <c r="I66" s="23"/>
      <c r="J66" s="23" t="s">
        <v>77</v>
      </c>
      <c r="K66" s="23" t="s">
        <v>90</v>
      </c>
      <c r="L66" s="23" t="s">
        <v>91</v>
      </c>
      <c r="M66" s="26">
        <v>42041</v>
      </c>
      <c r="N66" s="26"/>
      <c r="O66" s="27">
        <v>42041</v>
      </c>
      <c r="P66" s="27">
        <v>42947</v>
      </c>
      <c r="Q66" s="23" t="s">
        <v>92</v>
      </c>
      <c r="R66" s="28">
        <v>2501186.83</v>
      </c>
      <c r="S66" s="28">
        <v>2326527.0499999998</v>
      </c>
      <c r="T66" s="28">
        <v>4384262.3499999996</v>
      </c>
      <c r="U66" s="28">
        <v>0</v>
      </c>
      <c r="V66" s="28">
        <v>0</v>
      </c>
      <c r="W66" s="28">
        <v>0</v>
      </c>
      <c r="X66" s="28">
        <f>+'MATRIZ PROYECTOS  ORIGINAL'!$T66+'MATRIZ PROYECTOS  ORIGINAL'!$V66</f>
        <v>4384262.3499999996</v>
      </c>
      <c r="Y66" s="28">
        <f>+'MATRIZ PROYECTOS  ORIGINAL'!$U66+'MATRIZ PROYECTOS  ORIGINAL'!$W66</f>
        <v>0</v>
      </c>
      <c r="Z66" s="28">
        <v>2326527.0499999998</v>
      </c>
      <c r="AA66" s="28">
        <v>0</v>
      </c>
      <c r="AB66" s="28">
        <v>85</v>
      </c>
      <c r="AC66" s="28">
        <v>53.06</v>
      </c>
      <c r="AD66" s="22" t="s">
        <v>175</v>
      </c>
      <c r="AE66" s="22" t="s">
        <v>106</v>
      </c>
      <c r="AF66" s="22" t="s">
        <v>401</v>
      </c>
      <c r="AG66" s="22" t="s">
        <v>95</v>
      </c>
      <c r="AH66" s="22" t="s">
        <v>95</v>
      </c>
      <c r="AI66" s="29" t="s">
        <v>12</v>
      </c>
      <c r="AJ66" s="23"/>
      <c r="AK66" s="23"/>
      <c r="AL66" s="23"/>
      <c r="AM66" s="23"/>
      <c r="AN66" s="22" t="s">
        <v>458</v>
      </c>
      <c r="AO66" s="22"/>
      <c r="AP66" s="22"/>
      <c r="AQ66" s="22"/>
    </row>
    <row r="67" spans="1:43" ht="15.75" hidden="1" customHeight="1">
      <c r="A67" s="22" t="s">
        <v>73</v>
      </c>
      <c r="B67" s="23">
        <v>63</v>
      </c>
      <c r="C67" s="22" t="s">
        <v>459</v>
      </c>
      <c r="D67" s="22" t="s">
        <v>459</v>
      </c>
      <c r="E67" s="25" t="s">
        <v>68</v>
      </c>
      <c r="F67" s="23">
        <v>63</v>
      </c>
      <c r="G67" s="22" t="s">
        <v>460</v>
      </c>
      <c r="H67" s="23" t="s">
        <v>76</v>
      </c>
      <c r="I67" s="23"/>
      <c r="J67" s="23" t="s">
        <v>77</v>
      </c>
      <c r="K67" s="23" t="s">
        <v>431</v>
      </c>
      <c r="L67" s="23" t="s">
        <v>432</v>
      </c>
      <c r="M67" s="26">
        <v>42102</v>
      </c>
      <c r="N67" s="26"/>
      <c r="O67" s="27">
        <v>42102</v>
      </c>
      <c r="P67" s="27">
        <v>44561</v>
      </c>
      <c r="Q67" s="23" t="s">
        <v>80</v>
      </c>
      <c r="R67" s="28">
        <v>322362.96999999997</v>
      </c>
      <c r="S67" s="28">
        <v>2485799.62</v>
      </c>
      <c r="T67" s="28">
        <v>4055221.57</v>
      </c>
      <c r="U67" s="28">
        <v>0</v>
      </c>
      <c r="V67" s="28">
        <v>0</v>
      </c>
      <c r="W67" s="28">
        <v>0</v>
      </c>
      <c r="X67" s="28">
        <f>+'MATRIZ PROYECTOS  ORIGINAL'!$T67+'MATRIZ PROYECTOS  ORIGINAL'!$V67</f>
        <v>4055221.57</v>
      </c>
      <c r="Y67" s="28">
        <f>+'MATRIZ PROYECTOS  ORIGINAL'!$U67+'MATRIZ PROYECTOS  ORIGINAL'!$W67</f>
        <v>0</v>
      </c>
      <c r="Z67" s="28">
        <v>2485799.62</v>
      </c>
      <c r="AA67" s="28">
        <v>0</v>
      </c>
      <c r="AB67" s="28">
        <v>100</v>
      </c>
      <c r="AC67" s="28">
        <v>61.29</v>
      </c>
      <c r="AD67" s="22" t="s">
        <v>175</v>
      </c>
      <c r="AE67" s="22" t="s">
        <v>233</v>
      </c>
      <c r="AF67" s="22" t="s">
        <v>401</v>
      </c>
      <c r="AG67" s="22" t="s">
        <v>95</v>
      </c>
      <c r="AH67" s="22" t="s">
        <v>95</v>
      </c>
      <c r="AI67" s="23" t="s">
        <v>12</v>
      </c>
      <c r="AJ67" s="23">
        <v>12</v>
      </c>
      <c r="AK67" s="23" t="s">
        <v>122</v>
      </c>
      <c r="AL67" s="23" t="s">
        <v>218</v>
      </c>
      <c r="AM67" s="23"/>
      <c r="AN67" s="22" t="s">
        <v>461</v>
      </c>
      <c r="AO67" s="22" t="s">
        <v>462</v>
      </c>
      <c r="AP67" s="22" t="s">
        <v>463</v>
      </c>
      <c r="AQ67" s="22" t="s">
        <v>464</v>
      </c>
    </row>
    <row r="68" spans="1:43" ht="15.75" hidden="1" customHeight="1">
      <c r="A68" s="22" t="s">
        <v>128</v>
      </c>
      <c r="B68" s="23">
        <v>64</v>
      </c>
      <c r="C68" s="22" t="s">
        <v>465</v>
      </c>
      <c r="D68" s="22" t="s">
        <v>465</v>
      </c>
      <c r="E68" s="25" t="s">
        <v>68</v>
      </c>
      <c r="F68" s="23">
        <v>64</v>
      </c>
      <c r="G68" s="22" t="s">
        <v>466</v>
      </c>
      <c r="H68" s="23" t="s">
        <v>76</v>
      </c>
      <c r="I68" s="23"/>
      <c r="J68" s="23" t="s">
        <v>263</v>
      </c>
      <c r="K68" s="23" t="s">
        <v>371</v>
      </c>
      <c r="L68" s="23" t="s">
        <v>372</v>
      </c>
      <c r="M68" s="26">
        <v>41960</v>
      </c>
      <c r="N68" s="26"/>
      <c r="O68" s="27">
        <v>41960</v>
      </c>
      <c r="P68" s="27">
        <v>43281</v>
      </c>
      <c r="Q68" s="23" t="s">
        <v>80</v>
      </c>
      <c r="R68" s="28">
        <v>450000</v>
      </c>
      <c r="S68" s="28">
        <v>3436015.5</v>
      </c>
      <c r="T68" s="28">
        <v>3906555</v>
      </c>
      <c r="U68" s="28">
        <v>513086.93</v>
      </c>
      <c r="V68" s="28">
        <v>0</v>
      </c>
      <c r="W68" s="28">
        <v>0</v>
      </c>
      <c r="X68" s="28">
        <f>+'MATRIZ PROYECTOS  ORIGINAL'!$T68+'MATRIZ PROYECTOS  ORIGINAL'!$V68</f>
        <v>3906555</v>
      </c>
      <c r="Y68" s="28">
        <f>+'MATRIZ PROYECTOS  ORIGINAL'!$U68+'MATRIZ PROYECTOS  ORIGINAL'!$W68</f>
        <v>513086.93</v>
      </c>
      <c r="Z68" s="28">
        <v>2408524.96</v>
      </c>
      <c r="AA68" s="28">
        <v>244741.45</v>
      </c>
      <c r="AB68" s="28">
        <v>59.95</v>
      </c>
      <c r="AC68" s="28">
        <v>60.03</v>
      </c>
      <c r="AD68" s="22" t="s">
        <v>105</v>
      </c>
      <c r="AE68" s="22" t="s">
        <v>133</v>
      </c>
      <c r="AF68" s="22" t="s">
        <v>267</v>
      </c>
      <c r="AG68" s="22" t="s">
        <v>95</v>
      </c>
      <c r="AH68" s="22" t="s">
        <v>95</v>
      </c>
      <c r="AI68" s="29" t="s">
        <v>5</v>
      </c>
      <c r="AJ68" s="23"/>
      <c r="AK68" s="23"/>
      <c r="AL68" s="23"/>
      <c r="AM68" s="23"/>
      <c r="AN68" s="22" t="s">
        <v>467</v>
      </c>
      <c r="AO68" s="22" t="s">
        <v>468</v>
      </c>
      <c r="AP68" s="22" t="s">
        <v>469</v>
      </c>
      <c r="AQ68" s="22"/>
    </row>
    <row r="69" spans="1:43" ht="15.75" hidden="1" customHeight="1">
      <c r="A69" s="22" t="s">
        <v>128</v>
      </c>
      <c r="B69" s="23">
        <v>65</v>
      </c>
      <c r="C69" s="22" t="s">
        <v>470</v>
      </c>
      <c r="D69" s="22" t="s">
        <v>470</v>
      </c>
      <c r="E69" s="25" t="s">
        <v>68</v>
      </c>
      <c r="F69" s="23">
        <v>65</v>
      </c>
      <c r="G69" s="22" t="s">
        <v>471</v>
      </c>
      <c r="H69" s="23" t="s">
        <v>138</v>
      </c>
      <c r="I69" s="23"/>
      <c r="J69" s="23" t="s">
        <v>263</v>
      </c>
      <c r="K69" s="23" t="s">
        <v>119</v>
      </c>
      <c r="L69" s="23" t="s">
        <v>120</v>
      </c>
      <c r="M69" s="26">
        <v>42311</v>
      </c>
      <c r="N69" s="26"/>
      <c r="O69" s="27">
        <v>42369</v>
      </c>
      <c r="P69" s="27">
        <v>42613</v>
      </c>
      <c r="Q69" s="23" t="s">
        <v>80</v>
      </c>
      <c r="R69" s="28">
        <v>0</v>
      </c>
      <c r="S69" s="28">
        <v>0</v>
      </c>
      <c r="T69" s="28">
        <v>3812925</v>
      </c>
      <c r="U69" s="28">
        <v>0</v>
      </c>
      <c r="V69" s="28">
        <v>0</v>
      </c>
      <c r="W69" s="28">
        <v>0</v>
      </c>
      <c r="X69" s="28">
        <f>+'MATRIZ PROYECTOS  ORIGINAL'!$T69+'MATRIZ PROYECTOS  ORIGINAL'!$V69</f>
        <v>3812925</v>
      </c>
      <c r="Y69" s="28">
        <f>+'MATRIZ PROYECTOS  ORIGINAL'!$U69+'MATRIZ PROYECTOS  ORIGINAL'!$W69</f>
        <v>0</v>
      </c>
      <c r="Z69" s="28">
        <v>3812925</v>
      </c>
      <c r="AA69" s="28">
        <v>0</v>
      </c>
      <c r="AB69" s="28">
        <v>100</v>
      </c>
      <c r="AC69" s="28">
        <v>99.99</v>
      </c>
      <c r="AD69" s="22" t="s">
        <v>105</v>
      </c>
      <c r="AE69" s="22" t="s">
        <v>133</v>
      </c>
      <c r="AF69" s="22" t="s">
        <v>157</v>
      </c>
      <c r="AG69" s="22" t="s">
        <v>472</v>
      </c>
      <c r="AH69" s="22" t="s">
        <v>473</v>
      </c>
      <c r="AI69" s="23" t="s">
        <v>9</v>
      </c>
      <c r="AJ69" s="23">
        <v>6</v>
      </c>
      <c r="AK69" s="23" t="s">
        <v>225</v>
      </c>
      <c r="AL69" s="23" t="s">
        <v>123</v>
      </c>
      <c r="AM69" s="23"/>
      <c r="AN69" s="22" t="s">
        <v>474</v>
      </c>
      <c r="AO69" s="22" t="s">
        <v>475</v>
      </c>
      <c r="AP69" s="22"/>
      <c r="AQ69" s="22"/>
    </row>
    <row r="70" spans="1:43" ht="15.75" hidden="1" customHeight="1">
      <c r="A70" s="22" t="s">
        <v>128</v>
      </c>
      <c r="B70" s="23">
        <v>66</v>
      </c>
      <c r="C70" s="22" t="s">
        <v>476</v>
      </c>
      <c r="D70" s="22" t="s">
        <v>476</v>
      </c>
      <c r="E70" s="25" t="s">
        <v>68</v>
      </c>
      <c r="F70" s="23">
        <v>66</v>
      </c>
      <c r="G70" s="22" t="s">
        <v>477</v>
      </c>
      <c r="H70" s="23" t="s">
        <v>138</v>
      </c>
      <c r="I70" s="23"/>
      <c r="J70" s="23" t="s">
        <v>263</v>
      </c>
      <c r="K70" s="23" t="s">
        <v>337</v>
      </c>
      <c r="L70" s="23" t="s">
        <v>338</v>
      </c>
      <c r="M70" s="26">
        <v>42382</v>
      </c>
      <c r="N70" s="26"/>
      <c r="O70" s="27">
        <v>42433</v>
      </c>
      <c r="P70" s="27">
        <v>42735</v>
      </c>
      <c r="Q70" s="23" t="s">
        <v>80</v>
      </c>
      <c r="R70" s="28">
        <v>250000</v>
      </c>
      <c r="S70" s="28">
        <v>1919172.5</v>
      </c>
      <c r="T70" s="28">
        <v>1919172.5</v>
      </c>
      <c r="U70" s="28">
        <v>0</v>
      </c>
      <c r="V70" s="28">
        <v>0</v>
      </c>
      <c r="W70" s="28">
        <v>0</v>
      </c>
      <c r="X70" s="28">
        <f>+'MATRIZ PROYECTOS  ORIGINAL'!$T70+'MATRIZ PROYECTOS  ORIGINAL'!$V70</f>
        <v>1919172.5</v>
      </c>
      <c r="Y70" s="28">
        <f>+'MATRIZ PROYECTOS  ORIGINAL'!$U70+'MATRIZ PROYECTOS  ORIGINAL'!$W70</f>
        <v>0</v>
      </c>
      <c r="Z70" s="28">
        <v>1919172.5</v>
      </c>
      <c r="AA70" s="28">
        <v>0</v>
      </c>
      <c r="AB70" s="28">
        <v>100</v>
      </c>
      <c r="AC70" s="28">
        <v>99.99</v>
      </c>
      <c r="AD70" s="22" t="s">
        <v>105</v>
      </c>
      <c r="AE70" s="22" t="s">
        <v>133</v>
      </c>
      <c r="AF70" s="22" t="s">
        <v>157</v>
      </c>
      <c r="AG70" s="22" t="s">
        <v>472</v>
      </c>
      <c r="AH70" s="22" t="s">
        <v>478</v>
      </c>
      <c r="AI70" s="23" t="s">
        <v>11</v>
      </c>
      <c r="AJ70" s="23">
        <v>10</v>
      </c>
      <c r="AK70" s="23"/>
      <c r="AL70" s="23" t="s">
        <v>167</v>
      </c>
      <c r="AM70" s="23"/>
      <c r="AN70" s="22" t="s">
        <v>479</v>
      </c>
      <c r="AO70" s="22" t="s">
        <v>480</v>
      </c>
      <c r="AP70" s="22"/>
      <c r="AQ70" s="22"/>
    </row>
    <row r="71" spans="1:43" ht="15.75" hidden="1" customHeight="1">
      <c r="A71" s="22" t="s">
        <v>97</v>
      </c>
      <c r="B71" s="23">
        <v>67</v>
      </c>
      <c r="C71" s="22" t="s">
        <v>481</v>
      </c>
      <c r="D71" s="22" t="s">
        <v>481</v>
      </c>
      <c r="E71" s="25" t="s">
        <v>68</v>
      </c>
      <c r="F71" s="23">
        <v>67</v>
      </c>
      <c r="G71" s="22" t="s">
        <v>482</v>
      </c>
      <c r="H71" s="23" t="s">
        <v>76</v>
      </c>
      <c r="I71" s="23"/>
      <c r="J71" s="23" t="s">
        <v>483</v>
      </c>
      <c r="K71" s="23" t="s">
        <v>78</v>
      </c>
      <c r="L71" s="23" t="s">
        <v>484</v>
      </c>
      <c r="M71" s="26">
        <v>42139</v>
      </c>
      <c r="N71" s="26"/>
      <c r="O71" s="27">
        <v>42139</v>
      </c>
      <c r="P71" s="27">
        <v>43240</v>
      </c>
      <c r="Q71" s="23" t="s">
        <v>80</v>
      </c>
      <c r="R71" s="28">
        <v>146494.85</v>
      </c>
      <c r="S71" s="28">
        <v>1105478.51</v>
      </c>
      <c r="T71" s="28">
        <v>1255920.6499999999</v>
      </c>
      <c r="U71" s="28">
        <v>0</v>
      </c>
      <c r="V71" s="28">
        <v>0</v>
      </c>
      <c r="W71" s="28">
        <v>0</v>
      </c>
      <c r="X71" s="28">
        <f>+'MATRIZ PROYECTOS  ORIGINAL'!$T71+'MATRIZ PROYECTOS  ORIGINAL'!$V71</f>
        <v>1255920.6499999999</v>
      </c>
      <c r="Y71" s="28">
        <f>+'MATRIZ PROYECTOS  ORIGINAL'!$U71+'MATRIZ PROYECTOS  ORIGINAL'!$W71</f>
        <v>0</v>
      </c>
      <c r="Z71" s="28">
        <v>1105478.51</v>
      </c>
      <c r="AA71" s="28">
        <v>0</v>
      </c>
      <c r="AB71" s="28">
        <v>100</v>
      </c>
      <c r="AC71" s="28">
        <v>88.02</v>
      </c>
      <c r="AD71" s="22" t="s">
        <v>175</v>
      </c>
      <c r="AE71" s="22" t="s">
        <v>133</v>
      </c>
      <c r="AF71" s="22" t="s">
        <v>94</v>
      </c>
      <c r="AG71" s="22" t="s">
        <v>364</v>
      </c>
      <c r="AH71" s="22" t="s">
        <v>364</v>
      </c>
      <c r="AI71" s="29" t="s">
        <v>12</v>
      </c>
      <c r="AJ71" s="23"/>
      <c r="AK71" s="23"/>
      <c r="AL71" s="23"/>
      <c r="AM71" s="23"/>
      <c r="AN71" s="22" t="s">
        <v>485</v>
      </c>
      <c r="AO71" s="22"/>
      <c r="AP71" s="22"/>
      <c r="AQ71" s="22"/>
    </row>
    <row r="72" spans="1:43" ht="15.75" hidden="1" customHeight="1">
      <c r="A72" s="22" t="s">
        <v>97</v>
      </c>
      <c r="B72" s="23">
        <v>68</v>
      </c>
      <c r="C72" s="22" t="s">
        <v>486</v>
      </c>
      <c r="D72" s="22" t="s">
        <v>486</v>
      </c>
      <c r="E72" s="25" t="s">
        <v>68</v>
      </c>
      <c r="F72" s="23">
        <v>68</v>
      </c>
      <c r="G72" s="22" t="s">
        <v>487</v>
      </c>
      <c r="H72" s="23" t="s">
        <v>76</v>
      </c>
      <c r="I72" s="23"/>
      <c r="J72" s="23" t="s">
        <v>243</v>
      </c>
      <c r="K72" s="23" t="s">
        <v>488</v>
      </c>
      <c r="L72" s="23" t="s">
        <v>489</v>
      </c>
      <c r="M72" s="26">
        <v>42102</v>
      </c>
      <c r="N72" s="26"/>
      <c r="O72" s="27">
        <v>42516</v>
      </c>
      <c r="P72" s="27">
        <v>44561</v>
      </c>
      <c r="Q72" s="23" t="s">
        <v>80</v>
      </c>
      <c r="R72" s="28">
        <v>27451153.859999999</v>
      </c>
      <c r="S72" s="28">
        <v>209882956.52000001</v>
      </c>
      <c r="T72" s="28">
        <v>213915520</v>
      </c>
      <c r="U72" s="28">
        <v>0</v>
      </c>
      <c r="V72" s="28">
        <v>0</v>
      </c>
      <c r="W72" s="28">
        <v>0</v>
      </c>
      <c r="X72" s="28">
        <f>+'MATRIZ PROYECTOS  ORIGINAL'!$T72+'MATRIZ PROYECTOS  ORIGINAL'!$V72</f>
        <v>213915520</v>
      </c>
      <c r="Y72" s="28">
        <f>+'MATRIZ PROYECTOS  ORIGINAL'!$U72+'MATRIZ PROYECTOS  ORIGINAL'!$W72</f>
        <v>0</v>
      </c>
      <c r="Z72" s="28">
        <v>209882956.52000001</v>
      </c>
      <c r="AA72" s="28">
        <v>0</v>
      </c>
      <c r="AB72" s="28">
        <v>98.21</v>
      </c>
      <c r="AC72" s="28">
        <v>98.11</v>
      </c>
      <c r="AD72" s="22" t="s">
        <v>105</v>
      </c>
      <c r="AE72" s="22" t="s">
        <v>233</v>
      </c>
      <c r="AF72" s="22" t="s">
        <v>490</v>
      </c>
      <c r="AG72" s="22" t="s">
        <v>95</v>
      </c>
      <c r="AH72" s="22" t="s">
        <v>95</v>
      </c>
      <c r="AI72" s="23" t="s">
        <v>13</v>
      </c>
      <c r="AJ72" s="23">
        <v>13</v>
      </c>
      <c r="AK72" s="23" t="s">
        <v>491</v>
      </c>
      <c r="AL72" s="23" t="s">
        <v>246</v>
      </c>
      <c r="AM72" s="23"/>
      <c r="AN72" s="22" t="s">
        <v>492</v>
      </c>
      <c r="AO72" s="22" t="s">
        <v>493</v>
      </c>
      <c r="AP72" s="22" t="s">
        <v>494</v>
      </c>
      <c r="AQ72" s="22"/>
    </row>
    <row r="73" spans="1:43" ht="15.75" hidden="1" customHeight="1">
      <c r="A73" s="15" t="s">
        <v>66</v>
      </c>
      <c r="B73" s="16">
        <v>69</v>
      </c>
      <c r="C73" s="15" t="s">
        <v>495</v>
      </c>
      <c r="D73" s="15"/>
      <c r="E73" s="18" t="s">
        <v>68</v>
      </c>
      <c r="F73" s="16"/>
      <c r="G73" s="15" t="s">
        <v>69</v>
      </c>
      <c r="H73" s="16"/>
      <c r="I73" s="16"/>
      <c r="J73" s="16"/>
      <c r="K73" s="16"/>
      <c r="L73" s="16"/>
      <c r="M73" s="19"/>
      <c r="N73" s="19"/>
      <c r="O73" s="20"/>
      <c r="P73" s="20"/>
      <c r="Q73" s="16"/>
      <c r="R73" s="21"/>
      <c r="S73" s="21"/>
      <c r="T73" s="21"/>
      <c r="U73" s="21"/>
      <c r="V73" s="21"/>
      <c r="W73" s="21"/>
      <c r="X73" s="21">
        <f>+'MATRIZ PROYECTOS  ORIGINAL'!$T73+'MATRIZ PROYECTOS  ORIGINAL'!$V73</f>
        <v>0</v>
      </c>
      <c r="Y73" s="21">
        <f>+'MATRIZ PROYECTOS  ORIGINAL'!$U73+'MATRIZ PROYECTOS  ORIGINAL'!$W73</f>
        <v>0</v>
      </c>
      <c r="Z73" s="21"/>
      <c r="AA73" s="21"/>
      <c r="AB73" s="21"/>
      <c r="AC73" s="21"/>
      <c r="AD73" s="15"/>
      <c r="AE73" s="15"/>
      <c r="AF73" s="15"/>
      <c r="AG73" s="15"/>
      <c r="AH73" s="15"/>
      <c r="AI73" s="16"/>
      <c r="AJ73" s="16"/>
      <c r="AK73" s="16"/>
      <c r="AL73" s="16"/>
      <c r="AM73" s="16"/>
      <c r="AN73" s="15"/>
      <c r="AO73" s="15"/>
      <c r="AP73" s="15"/>
      <c r="AQ73" s="15"/>
    </row>
    <row r="74" spans="1:43" ht="15.75" hidden="1" customHeight="1">
      <c r="A74" s="22" t="s">
        <v>73</v>
      </c>
      <c r="B74" s="23">
        <v>70</v>
      </c>
      <c r="C74" s="22" t="s">
        <v>496</v>
      </c>
      <c r="D74" s="22" t="s">
        <v>496</v>
      </c>
      <c r="E74" s="25" t="s">
        <v>68</v>
      </c>
      <c r="F74" s="23">
        <v>70</v>
      </c>
      <c r="G74" s="22" t="s">
        <v>497</v>
      </c>
      <c r="H74" s="23" t="s">
        <v>100</v>
      </c>
      <c r="I74" s="23"/>
      <c r="J74" s="23" t="s">
        <v>195</v>
      </c>
      <c r="K74" s="23" t="s">
        <v>196</v>
      </c>
      <c r="L74" s="23" t="s">
        <v>197</v>
      </c>
      <c r="M74" s="26">
        <v>42269</v>
      </c>
      <c r="N74" s="26"/>
      <c r="O74" s="27">
        <v>42390</v>
      </c>
      <c r="P74" s="27">
        <v>43120</v>
      </c>
      <c r="Q74" s="23" t="s">
        <v>104</v>
      </c>
      <c r="R74" s="28">
        <v>473000</v>
      </c>
      <c r="S74" s="28">
        <v>3930646.65</v>
      </c>
      <c r="T74" s="28">
        <v>3930646.65</v>
      </c>
      <c r="U74" s="28">
        <v>0</v>
      </c>
      <c r="V74" s="28">
        <v>0</v>
      </c>
      <c r="W74" s="28">
        <v>0</v>
      </c>
      <c r="X74" s="28">
        <f>+'MATRIZ PROYECTOS  ORIGINAL'!$T74+'MATRIZ PROYECTOS  ORIGINAL'!$V74</f>
        <v>3930646.65</v>
      </c>
      <c r="Y74" s="28">
        <f>+'MATRIZ PROYECTOS  ORIGINAL'!$U74+'MATRIZ PROYECTOS  ORIGINAL'!$W74</f>
        <v>0</v>
      </c>
      <c r="Z74" s="28">
        <v>3930646.63</v>
      </c>
      <c r="AA74" s="28">
        <v>0</v>
      </c>
      <c r="AB74" s="28">
        <v>100</v>
      </c>
      <c r="AC74" s="28">
        <v>99.99</v>
      </c>
      <c r="AD74" s="22" t="s">
        <v>105</v>
      </c>
      <c r="AE74" s="22" t="s">
        <v>133</v>
      </c>
      <c r="AF74" s="22" t="s">
        <v>83</v>
      </c>
      <c r="AG74" s="22" t="s">
        <v>95</v>
      </c>
      <c r="AH74" s="22" t="s">
        <v>95</v>
      </c>
      <c r="AI74" s="23" t="s">
        <v>12</v>
      </c>
      <c r="AJ74" s="23">
        <v>12</v>
      </c>
      <c r="AK74" s="23" t="s">
        <v>122</v>
      </c>
      <c r="AL74" s="23" t="s">
        <v>123</v>
      </c>
      <c r="AM74" s="23"/>
      <c r="AN74" s="22" t="s">
        <v>498</v>
      </c>
      <c r="AO74" s="22" t="s">
        <v>499</v>
      </c>
      <c r="AP74" s="22"/>
      <c r="AQ74" s="22"/>
    </row>
    <row r="75" spans="1:43" ht="15.75" hidden="1" customHeight="1">
      <c r="A75" s="22" t="s">
        <v>128</v>
      </c>
      <c r="B75" s="23">
        <v>71</v>
      </c>
      <c r="C75" s="22" t="s">
        <v>500</v>
      </c>
      <c r="D75" s="22" t="s">
        <v>500</v>
      </c>
      <c r="E75" s="25" t="s">
        <v>68</v>
      </c>
      <c r="F75" s="23">
        <v>71</v>
      </c>
      <c r="G75" s="22" t="s">
        <v>501</v>
      </c>
      <c r="H75" s="23" t="s">
        <v>100</v>
      </c>
      <c r="I75" s="23"/>
      <c r="J75" s="23" t="s">
        <v>165</v>
      </c>
      <c r="K75" s="23" t="s">
        <v>409</v>
      </c>
      <c r="L75" s="23" t="s">
        <v>410</v>
      </c>
      <c r="M75" s="26">
        <v>40934</v>
      </c>
      <c r="N75" s="26"/>
      <c r="O75" s="27">
        <v>41152</v>
      </c>
      <c r="P75" s="27">
        <v>43039</v>
      </c>
      <c r="Q75" s="23" t="s">
        <v>80</v>
      </c>
      <c r="R75" s="28">
        <v>1279818.68</v>
      </c>
      <c r="S75" s="28">
        <v>9768970.6400000006</v>
      </c>
      <c r="T75" s="28">
        <v>10104549</v>
      </c>
      <c r="U75" s="28">
        <v>0</v>
      </c>
      <c r="V75" s="28">
        <v>0</v>
      </c>
      <c r="W75" s="28">
        <v>0</v>
      </c>
      <c r="X75" s="28">
        <f>+'MATRIZ PROYECTOS  ORIGINAL'!$T75+'MATRIZ PROYECTOS  ORIGINAL'!$V75</f>
        <v>10104549</v>
      </c>
      <c r="Y75" s="28">
        <f>+'MATRIZ PROYECTOS  ORIGINAL'!$U75+'MATRIZ PROYECTOS  ORIGINAL'!$W75</f>
        <v>0</v>
      </c>
      <c r="Z75" s="28">
        <v>9444967.9900000002</v>
      </c>
      <c r="AA75" s="28">
        <v>0</v>
      </c>
      <c r="AB75" s="28">
        <v>95</v>
      </c>
      <c r="AC75" s="28">
        <v>93.47</v>
      </c>
      <c r="AD75" s="22" t="s">
        <v>105</v>
      </c>
      <c r="AE75" s="22" t="s">
        <v>233</v>
      </c>
      <c r="AF75" s="22" t="s">
        <v>502</v>
      </c>
      <c r="AG75" s="22" t="s">
        <v>224</v>
      </c>
      <c r="AH75" s="22" t="s">
        <v>224</v>
      </c>
      <c r="AI75" s="23" t="s">
        <v>11</v>
      </c>
      <c r="AJ75" s="23">
        <v>10</v>
      </c>
      <c r="AK75" s="23"/>
      <c r="AL75" s="23" t="s">
        <v>167</v>
      </c>
      <c r="AM75" s="23"/>
      <c r="AN75" s="22" t="s">
        <v>503</v>
      </c>
      <c r="AO75" s="22" t="s">
        <v>504</v>
      </c>
      <c r="AP75" s="22" t="s">
        <v>505</v>
      </c>
      <c r="AQ75" s="22"/>
    </row>
    <row r="76" spans="1:43" ht="15.75" hidden="1" customHeight="1">
      <c r="A76" s="22" t="s">
        <v>97</v>
      </c>
      <c r="B76" s="23">
        <v>72</v>
      </c>
      <c r="C76" s="22" t="s">
        <v>506</v>
      </c>
      <c r="D76" s="22" t="s">
        <v>506</v>
      </c>
      <c r="E76" s="25" t="s">
        <v>68</v>
      </c>
      <c r="F76" s="23">
        <v>72</v>
      </c>
      <c r="G76" s="22" t="s">
        <v>507</v>
      </c>
      <c r="H76" s="23" t="s">
        <v>76</v>
      </c>
      <c r="I76" s="23"/>
      <c r="J76" s="23" t="s">
        <v>155</v>
      </c>
      <c r="K76" s="23" t="s">
        <v>78</v>
      </c>
      <c r="L76" s="23" t="s">
        <v>156</v>
      </c>
      <c r="M76" s="26">
        <v>42444</v>
      </c>
      <c r="N76" s="26"/>
      <c r="O76" s="27">
        <v>42444</v>
      </c>
      <c r="P76" s="27">
        <v>43357</v>
      </c>
      <c r="Q76" s="23" t="s">
        <v>80</v>
      </c>
      <c r="R76" s="28">
        <v>3806866.42</v>
      </c>
      <c r="S76" s="28">
        <v>28978816.449999999</v>
      </c>
      <c r="T76" s="28">
        <v>40191424</v>
      </c>
      <c r="U76" s="28">
        <v>26794277.510000002</v>
      </c>
      <c r="V76" s="28">
        <v>0</v>
      </c>
      <c r="W76" s="28">
        <v>0</v>
      </c>
      <c r="X76" s="28">
        <f>+'MATRIZ PROYECTOS  ORIGINAL'!$T76+'MATRIZ PROYECTOS  ORIGINAL'!$V76</f>
        <v>40191424</v>
      </c>
      <c r="Y76" s="28">
        <f>+'MATRIZ PROYECTOS  ORIGINAL'!$U76+'MATRIZ PROYECTOS  ORIGINAL'!$W76</f>
        <v>26794277.510000002</v>
      </c>
      <c r="Z76" s="28">
        <v>28978816.449999999</v>
      </c>
      <c r="AA76" s="28">
        <v>26794277.489999998</v>
      </c>
      <c r="AB76" s="28">
        <v>100</v>
      </c>
      <c r="AC76" s="28">
        <v>83.26</v>
      </c>
      <c r="AD76" s="22" t="s">
        <v>81</v>
      </c>
      <c r="AE76" s="22" t="s">
        <v>133</v>
      </c>
      <c r="AF76" s="22" t="s">
        <v>157</v>
      </c>
      <c r="AG76" s="22" t="s">
        <v>259</v>
      </c>
      <c r="AH76" s="22" t="s">
        <v>508</v>
      </c>
      <c r="AI76" s="23" t="s">
        <v>7</v>
      </c>
      <c r="AJ76" s="23">
        <v>3</v>
      </c>
      <c r="AK76" s="23" t="s">
        <v>182</v>
      </c>
      <c r="AL76" s="23" t="s">
        <v>123</v>
      </c>
      <c r="AM76" s="23"/>
      <c r="AN76" s="22" t="s">
        <v>509</v>
      </c>
      <c r="AO76" s="22" t="s">
        <v>510</v>
      </c>
      <c r="AP76" s="22"/>
      <c r="AQ76" s="22"/>
    </row>
    <row r="77" spans="1:43" ht="15.75" hidden="1" customHeight="1">
      <c r="A77" s="15" t="s">
        <v>66</v>
      </c>
      <c r="B77" s="16">
        <v>73</v>
      </c>
      <c r="C77" s="15" t="s">
        <v>511</v>
      </c>
      <c r="D77" s="15"/>
      <c r="E77" s="18" t="s">
        <v>68</v>
      </c>
      <c r="F77" s="16"/>
      <c r="G77" s="15" t="s">
        <v>69</v>
      </c>
      <c r="H77" s="16"/>
      <c r="I77" s="16"/>
      <c r="J77" s="16"/>
      <c r="K77" s="16"/>
      <c r="L77" s="16"/>
      <c r="M77" s="19">
        <v>42444</v>
      </c>
      <c r="N77" s="19"/>
      <c r="O77" s="20"/>
      <c r="P77" s="20"/>
      <c r="Q77" s="16"/>
      <c r="R77" s="21"/>
      <c r="S77" s="21"/>
      <c r="T77" s="21"/>
      <c r="U77" s="21"/>
      <c r="V77" s="21"/>
      <c r="W77" s="21"/>
      <c r="X77" s="21">
        <f>+'MATRIZ PROYECTOS  ORIGINAL'!$T77+'MATRIZ PROYECTOS  ORIGINAL'!$V77</f>
        <v>0</v>
      </c>
      <c r="Y77" s="21">
        <f>+'MATRIZ PROYECTOS  ORIGINAL'!$U77+'MATRIZ PROYECTOS  ORIGINAL'!$W77</f>
        <v>0</v>
      </c>
      <c r="Z77" s="21"/>
      <c r="AA77" s="21"/>
      <c r="AB77" s="21"/>
      <c r="AC77" s="21"/>
      <c r="AD77" s="15"/>
      <c r="AE77" s="15"/>
      <c r="AF77" s="15"/>
      <c r="AG77" s="15"/>
      <c r="AH77" s="15"/>
      <c r="AI77" s="16"/>
      <c r="AJ77" s="16"/>
      <c r="AK77" s="16"/>
      <c r="AL77" s="16"/>
      <c r="AM77" s="16"/>
      <c r="AN77" s="15"/>
      <c r="AO77" s="15"/>
      <c r="AP77" s="15"/>
      <c r="AQ77" s="15"/>
    </row>
    <row r="78" spans="1:43" ht="15.75" hidden="1" customHeight="1">
      <c r="A78" s="22" t="s">
        <v>97</v>
      </c>
      <c r="B78" s="23">
        <v>74</v>
      </c>
      <c r="C78" s="22" t="s">
        <v>512</v>
      </c>
      <c r="D78" s="22" t="s">
        <v>512</v>
      </c>
      <c r="E78" s="25" t="s">
        <v>68</v>
      </c>
      <c r="F78" s="23">
        <v>74</v>
      </c>
      <c r="G78" s="22" t="s">
        <v>513</v>
      </c>
      <c r="H78" s="23" t="s">
        <v>76</v>
      </c>
      <c r="I78" s="23"/>
      <c r="J78" s="23" t="s">
        <v>514</v>
      </c>
      <c r="K78" s="23" t="s">
        <v>78</v>
      </c>
      <c r="L78" s="23" t="s">
        <v>515</v>
      </c>
      <c r="M78" s="26">
        <v>42433</v>
      </c>
      <c r="N78" s="26"/>
      <c r="O78" s="27">
        <v>42433</v>
      </c>
      <c r="P78" s="27">
        <v>43619</v>
      </c>
      <c r="Q78" s="23" t="s">
        <v>80</v>
      </c>
      <c r="R78" s="28">
        <v>478015.86</v>
      </c>
      <c r="S78" s="28">
        <v>3598694.59</v>
      </c>
      <c r="T78" s="28">
        <v>3838345</v>
      </c>
      <c r="U78" s="28">
        <v>0</v>
      </c>
      <c r="V78" s="28">
        <v>0</v>
      </c>
      <c r="W78" s="28">
        <v>0</v>
      </c>
      <c r="X78" s="28">
        <f>+'MATRIZ PROYECTOS  ORIGINAL'!$T78+'MATRIZ PROYECTOS  ORIGINAL'!$V78</f>
        <v>3838345</v>
      </c>
      <c r="Y78" s="28">
        <f>+'MATRIZ PROYECTOS  ORIGINAL'!$U78+'MATRIZ PROYECTOS  ORIGINAL'!$W78</f>
        <v>0</v>
      </c>
      <c r="Z78" s="28">
        <v>3598694.59</v>
      </c>
      <c r="AA78" s="28">
        <v>0</v>
      </c>
      <c r="AB78" s="28">
        <v>75</v>
      </c>
      <c r="AC78" s="28">
        <v>93.75</v>
      </c>
      <c r="AD78" s="22" t="s">
        <v>175</v>
      </c>
      <c r="AE78" s="22" t="s">
        <v>133</v>
      </c>
      <c r="AF78" s="22" t="s">
        <v>502</v>
      </c>
      <c r="AG78" s="22" t="s">
        <v>212</v>
      </c>
      <c r="AH78" s="22" t="s">
        <v>212</v>
      </c>
      <c r="AI78" s="23" t="s">
        <v>10</v>
      </c>
      <c r="AJ78" s="23">
        <v>8</v>
      </c>
      <c r="AK78" s="23"/>
      <c r="AL78" s="23" t="s">
        <v>246</v>
      </c>
      <c r="AM78" s="23"/>
      <c r="AN78" s="22" t="s">
        <v>516</v>
      </c>
      <c r="AO78" s="22" t="s">
        <v>517</v>
      </c>
      <c r="AP78" s="22" t="s">
        <v>518</v>
      </c>
      <c r="AQ78" s="22"/>
    </row>
    <row r="79" spans="1:43" ht="15.75" hidden="1" customHeight="1">
      <c r="A79" s="22" t="s">
        <v>73</v>
      </c>
      <c r="B79" s="23">
        <v>75</v>
      </c>
      <c r="C79" s="22" t="s">
        <v>519</v>
      </c>
      <c r="D79" s="22" t="s">
        <v>519</v>
      </c>
      <c r="E79" s="25" t="s">
        <v>68</v>
      </c>
      <c r="F79" s="23">
        <v>75</v>
      </c>
      <c r="G79" s="22" t="s">
        <v>520</v>
      </c>
      <c r="H79" s="23" t="s">
        <v>100</v>
      </c>
      <c r="I79" s="23"/>
      <c r="J79" s="23" t="s">
        <v>174</v>
      </c>
      <c r="K79" s="23" t="s">
        <v>337</v>
      </c>
      <c r="L79" s="23" t="s">
        <v>338</v>
      </c>
      <c r="M79" s="26">
        <v>42545</v>
      </c>
      <c r="N79" s="26"/>
      <c r="O79" s="27">
        <v>42545</v>
      </c>
      <c r="P79" s="27">
        <v>43885</v>
      </c>
      <c r="Q79" s="23" t="s">
        <v>80</v>
      </c>
      <c r="R79" s="28">
        <v>935000</v>
      </c>
      <c r="S79" s="28">
        <v>7071288.5999999996</v>
      </c>
      <c r="T79" s="28">
        <v>7643570</v>
      </c>
      <c r="U79" s="28">
        <v>0</v>
      </c>
      <c r="V79" s="28">
        <v>0</v>
      </c>
      <c r="W79" s="28">
        <v>0</v>
      </c>
      <c r="X79" s="28">
        <f>+'MATRIZ PROYECTOS  ORIGINAL'!$T79+'MATRIZ PROYECTOS  ORIGINAL'!$V79</f>
        <v>7643570</v>
      </c>
      <c r="Y79" s="28">
        <f>+'MATRIZ PROYECTOS  ORIGINAL'!$U79+'MATRIZ PROYECTOS  ORIGINAL'!$W79</f>
        <v>0</v>
      </c>
      <c r="Z79" s="28">
        <v>6792766.1600000001</v>
      </c>
      <c r="AA79" s="28">
        <v>0</v>
      </c>
      <c r="AB79" s="28">
        <v>95.31</v>
      </c>
      <c r="AC79" s="28">
        <v>88.86</v>
      </c>
      <c r="AD79" s="22" t="s">
        <v>105</v>
      </c>
      <c r="AE79" s="22" t="s">
        <v>133</v>
      </c>
      <c r="AF79" s="22" t="s">
        <v>83</v>
      </c>
      <c r="AG79" s="22" t="s">
        <v>95</v>
      </c>
      <c r="AH79" s="22" t="s">
        <v>95</v>
      </c>
      <c r="AI79" s="23" t="s">
        <v>12</v>
      </c>
      <c r="AJ79" s="23">
        <v>12</v>
      </c>
      <c r="AK79" s="23" t="s">
        <v>122</v>
      </c>
      <c r="AL79" s="23" t="s">
        <v>123</v>
      </c>
      <c r="AM79" s="23"/>
      <c r="AN79" s="22" t="s">
        <v>521</v>
      </c>
      <c r="AO79" s="22" t="s">
        <v>522</v>
      </c>
      <c r="AP79" s="22" t="s">
        <v>523</v>
      </c>
      <c r="AQ79" s="22" t="s">
        <v>524</v>
      </c>
    </row>
    <row r="80" spans="1:43" ht="15.75" hidden="1" customHeight="1">
      <c r="A80" s="22" t="s">
        <v>97</v>
      </c>
      <c r="B80" s="23">
        <v>76</v>
      </c>
      <c r="C80" s="22" t="s">
        <v>525</v>
      </c>
      <c r="D80" s="22" t="s">
        <v>525</v>
      </c>
      <c r="E80" s="25" t="s">
        <v>68</v>
      </c>
      <c r="F80" s="23">
        <v>76</v>
      </c>
      <c r="G80" s="22" t="s">
        <v>526</v>
      </c>
      <c r="H80" s="23" t="s">
        <v>138</v>
      </c>
      <c r="I80" s="23"/>
      <c r="J80" s="23" t="s">
        <v>155</v>
      </c>
      <c r="K80" s="23" t="s">
        <v>180</v>
      </c>
      <c r="L80" s="23" t="s">
        <v>181</v>
      </c>
      <c r="M80" s="26">
        <v>42499</v>
      </c>
      <c r="N80" s="26"/>
      <c r="O80" s="27">
        <v>42552</v>
      </c>
      <c r="P80" s="27">
        <v>43828</v>
      </c>
      <c r="Q80" s="23" t="s">
        <v>80</v>
      </c>
      <c r="R80" s="28">
        <v>4041441.49</v>
      </c>
      <c r="S80" s="28">
        <v>30622510.699999999</v>
      </c>
      <c r="T80" s="28">
        <v>50034189.5</v>
      </c>
      <c r="U80" s="28">
        <v>0</v>
      </c>
      <c r="V80" s="28">
        <v>0</v>
      </c>
      <c r="W80" s="28">
        <v>0</v>
      </c>
      <c r="X80" s="28">
        <f>+'MATRIZ PROYECTOS  ORIGINAL'!$T80+'MATRIZ PROYECTOS  ORIGINAL'!$V80</f>
        <v>50034189.5</v>
      </c>
      <c r="Y80" s="28">
        <f>+'MATRIZ PROYECTOS  ORIGINAL'!$U80+'MATRIZ PROYECTOS  ORIGINAL'!$W80</f>
        <v>0</v>
      </c>
      <c r="Z80" s="28">
        <v>23283557.989999998</v>
      </c>
      <c r="AA80" s="28">
        <v>0</v>
      </c>
      <c r="AB80" s="28">
        <v>55.77</v>
      </c>
      <c r="AC80" s="28">
        <v>46.53</v>
      </c>
      <c r="AD80" s="22" t="s">
        <v>105</v>
      </c>
      <c r="AE80" s="22" t="s">
        <v>133</v>
      </c>
      <c r="AF80" s="22" t="s">
        <v>157</v>
      </c>
      <c r="AG80" s="22" t="s">
        <v>527</v>
      </c>
      <c r="AH80" s="22" t="s">
        <v>527</v>
      </c>
      <c r="AI80" s="23" t="s">
        <v>7</v>
      </c>
      <c r="AJ80" s="23">
        <v>3</v>
      </c>
      <c r="AK80" s="23" t="s">
        <v>182</v>
      </c>
      <c r="AL80" s="23" t="s">
        <v>123</v>
      </c>
      <c r="AM80" s="23"/>
      <c r="AN80" s="22" t="s">
        <v>528</v>
      </c>
      <c r="AO80" s="22" t="s">
        <v>529</v>
      </c>
      <c r="AP80" s="22" t="s">
        <v>530</v>
      </c>
      <c r="AQ80" s="22" t="s">
        <v>531</v>
      </c>
    </row>
    <row r="81" spans="1:43" ht="15.75" hidden="1" customHeight="1">
      <c r="A81" s="22" t="s">
        <v>114</v>
      </c>
      <c r="B81" s="23">
        <v>77</v>
      </c>
      <c r="C81" s="22" t="s">
        <v>532</v>
      </c>
      <c r="D81" s="22" t="s">
        <v>532</v>
      </c>
      <c r="E81" s="25" t="s">
        <v>68</v>
      </c>
      <c r="F81" s="23">
        <v>77</v>
      </c>
      <c r="G81" s="22" t="s">
        <v>533</v>
      </c>
      <c r="H81" s="23" t="s">
        <v>138</v>
      </c>
      <c r="I81" s="23"/>
      <c r="J81" s="23" t="s">
        <v>399</v>
      </c>
      <c r="K81" s="23" t="s">
        <v>140</v>
      </c>
      <c r="L81" s="23" t="s">
        <v>141</v>
      </c>
      <c r="M81" s="26">
        <v>41919</v>
      </c>
      <c r="N81" s="26"/>
      <c r="O81" s="27">
        <v>42380</v>
      </c>
      <c r="P81" s="27">
        <v>44926</v>
      </c>
      <c r="Q81" s="23" t="s">
        <v>104</v>
      </c>
      <c r="R81" s="28">
        <v>5837144.9500000002</v>
      </c>
      <c r="S81" s="28">
        <v>51163900.479999997</v>
      </c>
      <c r="T81" s="28">
        <v>87390000</v>
      </c>
      <c r="U81" s="28">
        <v>58260000</v>
      </c>
      <c r="V81" s="28">
        <v>0</v>
      </c>
      <c r="W81" s="28">
        <v>0</v>
      </c>
      <c r="X81" s="28">
        <f>+'MATRIZ PROYECTOS  ORIGINAL'!$T81+'MATRIZ PROYECTOS  ORIGINAL'!$V81</f>
        <v>87390000</v>
      </c>
      <c r="Y81" s="28">
        <f>+'MATRIZ PROYECTOS  ORIGINAL'!$U81+'MATRIZ PROYECTOS  ORIGINAL'!$W81</f>
        <v>58260000</v>
      </c>
      <c r="Z81" s="28">
        <v>62088395.090000004</v>
      </c>
      <c r="AA81" s="28">
        <v>40667524.520000003</v>
      </c>
      <c r="AB81" s="28">
        <v>96.09</v>
      </c>
      <c r="AC81" s="28">
        <v>70.540000000000006</v>
      </c>
      <c r="AD81" s="22" t="s">
        <v>105</v>
      </c>
      <c r="AE81" s="22" t="s">
        <v>106</v>
      </c>
      <c r="AF81" s="22" t="s">
        <v>534</v>
      </c>
      <c r="AG81" s="22" t="s">
        <v>95</v>
      </c>
      <c r="AH81" s="22" t="s">
        <v>95</v>
      </c>
      <c r="AI81" s="23" t="s">
        <v>5</v>
      </c>
      <c r="AJ81" s="23">
        <v>1</v>
      </c>
      <c r="AK81" s="23" t="s">
        <v>144</v>
      </c>
      <c r="AL81" s="23" t="s">
        <v>246</v>
      </c>
      <c r="AM81" s="23"/>
      <c r="AN81" s="22" t="s">
        <v>535</v>
      </c>
      <c r="AO81" s="22" t="s">
        <v>536</v>
      </c>
      <c r="AP81" s="22" t="s">
        <v>537</v>
      </c>
      <c r="AQ81" s="22" t="s">
        <v>538</v>
      </c>
    </row>
    <row r="82" spans="1:43" ht="15.75" hidden="1" customHeight="1">
      <c r="A82" s="22" t="s">
        <v>73</v>
      </c>
      <c r="B82" s="23">
        <v>78</v>
      </c>
      <c r="C82" s="22" t="s">
        <v>539</v>
      </c>
      <c r="D82" s="22" t="s">
        <v>539</v>
      </c>
      <c r="E82" s="25" t="s">
        <v>68</v>
      </c>
      <c r="F82" s="23">
        <v>78</v>
      </c>
      <c r="G82" s="22" t="s">
        <v>540</v>
      </c>
      <c r="H82" s="23" t="s">
        <v>76</v>
      </c>
      <c r="I82" s="23"/>
      <c r="J82" s="23" t="s">
        <v>541</v>
      </c>
      <c r="K82" s="23" t="s">
        <v>431</v>
      </c>
      <c r="L82" s="23" t="s">
        <v>432</v>
      </c>
      <c r="M82" s="26">
        <v>42226</v>
      </c>
      <c r="N82" s="26"/>
      <c r="O82" s="27">
        <v>42226</v>
      </c>
      <c r="P82" s="27">
        <v>43100</v>
      </c>
      <c r="Q82" s="23" t="s">
        <v>80</v>
      </c>
      <c r="R82" s="28">
        <v>55112</v>
      </c>
      <c r="S82" s="28">
        <v>416407.39</v>
      </c>
      <c r="T82" s="28">
        <v>478770.88</v>
      </c>
      <c r="U82" s="28">
        <v>0</v>
      </c>
      <c r="V82" s="28">
        <v>-40288.21</v>
      </c>
      <c r="W82" s="28">
        <v>0</v>
      </c>
      <c r="X82" s="28">
        <f>+'MATRIZ PROYECTOS  ORIGINAL'!$T82+'MATRIZ PROYECTOS  ORIGINAL'!$V82</f>
        <v>438482.67</v>
      </c>
      <c r="Y82" s="28">
        <f>+'MATRIZ PROYECTOS  ORIGINAL'!$U82+'MATRIZ PROYECTOS  ORIGINAL'!$W82</f>
        <v>0</v>
      </c>
      <c r="Z82" s="28">
        <v>416407.39</v>
      </c>
      <c r="AA82" s="28">
        <v>0</v>
      </c>
      <c r="AB82" s="28">
        <v>94.58</v>
      </c>
      <c r="AC82" s="28">
        <v>94.96</v>
      </c>
      <c r="AD82" s="22" t="s">
        <v>175</v>
      </c>
      <c r="AE82" s="22" t="s">
        <v>233</v>
      </c>
      <c r="AF82" s="22" t="s">
        <v>83</v>
      </c>
      <c r="AG82" s="22" t="s">
        <v>472</v>
      </c>
      <c r="AH82" s="22" t="s">
        <v>472</v>
      </c>
      <c r="AI82" s="23" t="s">
        <v>12</v>
      </c>
      <c r="AJ82" s="23">
        <v>12</v>
      </c>
      <c r="AK82" s="23" t="s">
        <v>122</v>
      </c>
      <c r="AL82" s="23" t="s">
        <v>123</v>
      </c>
      <c r="AM82" s="23"/>
      <c r="AN82" s="22" t="s">
        <v>542</v>
      </c>
      <c r="AO82" s="22" t="s">
        <v>543</v>
      </c>
      <c r="AP82" s="22" t="s">
        <v>544</v>
      </c>
      <c r="AQ82" s="22"/>
    </row>
    <row r="83" spans="1:43" ht="15.75" hidden="1" customHeight="1">
      <c r="A83" s="22" t="s">
        <v>128</v>
      </c>
      <c r="B83" s="23">
        <v>79</v>
      </c>
      <c r="C83" s="22" t="s">
        <v>545</v>
      </c>
      <c r="D83" s="22" t="s">
        <v>545</v>
      </c>
      <c r="E83" s="25" t="s">
        <v>68</v>
      </c>
      <c r="F83" s="23">
        <v>79</v>
      </c>
      <c r="G83" s="22" t="s">
        <v>546</v>
      </c>
      <c r="H83" s="23" t="s">
        <v>216</v>
      </c>
      <c r="I83" s="23"/>
      <c r="J83" s="23" t="s">
        <v>131</v>
      </c>
      <c r="K83" s="23" t="s">
        <v>409</v>
      </c>
      <c r="L83" s="23" t="s">
        <v>547</v>
      </c>
      <c r="M83" s="26">
        <v>39295</v>
      </c>
      <c r="N83" s="26"/>
      <c r="O83" s="27">
        <v>39753</v>
      </c>
      <c r="P83" s="27">
        <v>42124</v>
      </c>
      <c r="Q83" s="23" t="s">
        <v>80</v>
      </c>
      <c r="R83" s="28">
        <v>495659.85</v>
      </c>
      <c r="S83" s="28">
        <v>3822092.42</v>
      </c>
      <c r="T83" s="28">
        <v>3816580.85</v>
      </c>
      <c r="U83" s="28">
        <v>0</v>
      </c>
      <c r="V83" s="28">
        <v>0</v>
      </c>
      <c r="W83" s="28">
        <v>0</v>
      </c>
      <c r="X83" s="28">
        <f>+'MATRIZ PROYECTOS  ORIGINAL'!$T83+'MATRIZ PROYECTOS  ORIGINAL'!$V83</f>
        <v>3816580.85</v>
      </c>
      <c r="Y83" s="28">
        <f>+'MATRIZ PROYECTOS  ORIGINAL'!$U83+'MATRIZ PROYECTOS  ORIGINAL'!$W83</f>
        <v>0</v>
      </c>
      <c r="Z83" s="28">
        <v>3816580.84</v>
      </c>
      <c r="AA83" s="28">
        <v>0</v>
      </c>
      <c r="AB83" s="28">
        <v>100</v>
      </c>
      <c r="AC83" s="28">
        <v>99.99</v>
      </c>
      <c r="AD83" s="22" t="s">
        <v>175</v>
      </c>
      <c r="AE83" s="22" t="s">
        <v>233</v>
      </c>
      <c r="AF83" s="22" t="s">
        <v>355</v>
      </c>
      <c r="AG83" s="22" t="s">
        <v>235</v>
      </c>
      <c r="AH83" s="22" t="s">
        <v>235</v>
      </c>
      <c r="AI83" s="23" t="s">
        <v>11</v>
      </c>
      <c r="AJ83" s="23">
        <v>10</v>
      </c>
      <c r="AK83" s="23"/>
      <c r="AL83" s="23" t="s">
        <v>167</v>
      </c>
      <c r="AM83" s="23"/>
      <c r="AN83" s="22" t="s">
        <v>548</v>
      </c>
      <c r="AO83" s="22" t="s">
        <v>549</v>
      </c>
      <c r="AP83" s="22" t="s">
        <v>454</v>
      </c>
      <c r="AQ83" s="22" t="s">
        <v>455</v>
      </c>
    </row>
    <row r="84" spans="1:43" ht="15.75" hidden="1" customHeight="1">
      <c r="A84" s="22" t="s">
        <v>128</v>
      </c>
      <c r="B84" s="23">
        <v>80</v>
      </c>
      <c r="C84" s="22" t="s">
        <v>550</v>
      </c>
      <c r="D84" s="22" t="s">
        <v>550</v>
      </c>
      <c r="E84" s="25" t="s">
        <v>68</v>
      </c>
      <c r="F84" s="23">
        <v>80</v>
      </c>
      <c r="G84" s="22" t="s">
        <v>551</v>
      </c>
      <c r="H84" s="23" t="s">
        <v>138</v>
      </c>
      <c r="I84" s="23"/>
      <c r="J84" s="23" t="s">
        <v>263</v>
      </c>
      <c r="K84" s="23" t="s">
        <v>552</v>
      </c>
      <c r="L84" s="23" t="s">
        <v>553</v>
      </c>
      <c r="M84" s="26">
        <v>38134</v>
      </c>
      <c r="N84" s="26"/>
      <c r="O84" s="27">
        <v>38134</v>
      </c>
      <c r="P84" s="27">
        <v>44196</v>
      </c>
      <c r="Q84" s="23" t="s">
        <v>266</v>
      </c>
      <c r="R84" s="28">
        <v>991888</v>
      </c>
      <c r="S84" s="28">
        <v>991888</v>
      </c>
      <c r="T84" s="28">
        <v>991888</v>
      </c>
      <c r="U84" s="28">
        <v>0</v>
      </c>
      <c r="V84" s="28">
        <v>0</v>
      </c>
      <c r="W84" s="28">
        <v>0</v>
      </c>
      <c r="X84" s="28">
        <f>+'MATRIZ PROYECTOS  ORIGINAL'!$T84+'MATRIZ PROYECTOS  ORIGINAL'!$V84</f>
        <v>991888</v>
      </c>
      <c r="Y84" s="28">
        <f>+'MATRIZ PROYECTOS  ORIGINAL'!$U84+'MATRIZ PROYECTOS  ORIGINAL'!$W84</f>
        <v>0</v>
      </c>
      <c r="Z84" s="28">
        <v>446629</v>
      </c>
      <c r="AA84" s="28">
        <v>0</v>
      </c>
      <c r="AB84" s="28">
        <v>33.33</v>
      </c>
      <c r="AC84" s="28">
        <v>45.02</v>
      </c>
      <c r="AD84" s="22" t="s">
        <v>105</v>
      </c>
      <c r="AE84" s="22" t="s">
        <v>82</v>
      </c>
      <c r="AF84" s="22" t="s">
        <v>134</v>
      </c>
      <c r="AG84" s="22" t="s">
        <v>259</v>
      </c>
      <c r="AH84" s="22" t="s">
        <v>259</v>
      </c>
      <c r="AI84" s="23" t="s">
        <v>11</v>
      </c>
      <c r="AJ84" s="23">
        <v>10</v>
      </c>
      <c r="AK84" s="23"/>
      <c r="AL84" s="23" t="s">
        <v>167</v>
      </c>
      <c r="AM84" s="23"/>
      <c r="AN84" s="22" t="s">
        <v>554</v>
      </c>
      <c r="AO84" s="22" t="s">
        <v>555</v>
      </c>
      <c r="AP84" s="22" t="s">
        <v>556</v>
      </c>
      <c r="AQ84" s="22" t="s">
        <v>557</v>
      </c>
    </row>
    <row r="85" spans="1:43" ht="15.75" hidden="1" customHeight="1">
      <c r="A85" s="22" t="s">
        <v>128</v>
      </c>
      <c r="B85" s="23">
        <v>81</v>
      </c>
      <c r="C85" s="22" t="s">
        <v>558</v>
      </c>
      <c r="D85" s="22" t="s">
        <v>558</v>
      </c>
      <c r="E85" s="25" t="s">
        <v>68</v>
      </c>
      <c r="F85" s="23">
        <v>81</v>
      </c>
      <c r="G85" s="22" t="s">
        <v>559</v>
      </c>
      <c r="H85" s="23" t="s">
        <v>76</v>
      </c>
      <c r="I85" s="23"/>
      <c r="J85" s="23" t="s">
        <v>205</v>
      </c>
      <c r="K85" s="23" t="s">
        <v>409</v>
      </c>
      <c r="L85" s="23" t="s">
        <v>560</v>
      </c>
      <c r="M85" s="26">
        <v>41992</v>
      </c>
      <c r="N85" s="26"/>
      <c r="O85" s="27">
        <v>42186</v>
      </c>
      <c r="P85" s="27">
        <v>43646</v>
      </c>
      <c r="Q85" s="23" t="s">
        <v>80</v>
      </c>
      <c r="R85" s="28">
        <v>0</v>
      </c>
      <c r="S85" s="28">
        <v>0</v>
      </c>
      <c r="T85" s="28">
        <v>38110000</v>
      </c>
      <c r="U85" s="28">
        <v>0</v>
      </c>
      <c r="V85" s="28">
        <v>0</v>
      </c>
      <c r="W85" s="28">
        <v>0</v>
      </c>
      <c r="X85" s="28">
        <f>+'MATRIZ PROYECTOS  ORIGINAL'!$T85+'MATRIZ PROYECTOS  ORIGINAL'!$V85</f>
        <v>38110000</v>
      </c>
      <c r="Y85" s="28">
        <f>+'MATRIZ PROYECTOS  ORIGINAL'!$U85+'MATRIZ PROYECTOS  ORIGINAL'!$W85</f>
        <v>0</v>
      </c>
      <c r="Z85" s="28">
        <v>37596895.780000001</v>
      </c>
      <c r="AA85" s="28">
        <v>0</v>
      </c>
      <c r="AB85" s="28">
        <v>98.82</v>
      </c>
      <c r="AC85" s="28">
        <v>98.65</v>
      </c>
      <c r="AD85" s="22" t="s">
        <v>81</v>
      </c>
      <c r="AE85" s="22" t="s">
        <v>133</v>
      </c>
      <c r="AF85" s="22" t="s">
        <v>134</v>
      </c>
      <c r="AG85" s="22" t="s">
        <v>527</v>
      </c>
      <c r="AH85" s="22" t="s">
        <v>527</v>
      </c>
      <c r="AI85" s="29" t="s">
        <v>11</v>
      </c>
      <c r="AJ85" s="23"/>
      <c r="AK85" s="23"/>
      <c r="AL85" s="23"/>
      <c r="AM85" s="23"/>
      <c r="AN85" s="22" t="s">
        <v>561</v>
      </c>
      <c r="AO85" s="22"/>
      <c r="AP85" s="22"/>
      <c r="AQ85" s="22"/>
    </row>
    <row r="86" spans="1:43" ht="15.75" hidden="1" customHeight="1">
      <c r="A86" s="22" t="s">
        <v>128</v>
      </c>
      <c r="B86" s="23">
        <v>82</v>
      </c>
      <c r="C86" s="22" t="s">
        <v>562</v>
      </c>
      <c r="D86" s="22" t="s">
        <v>562</v>
      </c>
      <c r="E86" s="25" t="s">
        <v>68</v>
      </c>
      <c r="F86" s="23">
        <v>82</v>
      </c>
      <c r="G86" s="22" t="s">
        <v>563</v>
      </c>
      <c r="H86" s="23" t="s">
        <v>76</v>
      </c>
      <c r="I86" s="23"/>
      <c r="J86" s="23" t="s">
        <v>205</v>
      </c>
      <c r="K86" s="23" t="s">
        <v>564</v>
      </c>
      <c r="L86" s="23" t="s">
        <v>565</v>
      </c>
      <c r="M86" s="26">
        <v>42108</v>
      </c>
      <c r="N86" s="26"/>
      <c r="O86" s="27">
        <v>42430</v>
      </c>
      <c r="P86" s="27">
        <v>42825</v>
      </c>
      <c r="Q86" s="23" t="s">
        <v>80</v>
      </c>
      <c r="R86" s="28">
        <v>58190.64</v>
      </c>
      <c r="S86" s="28">
        <v>448067.93</v>
      </c>
      <c r="T86" s="28">
        <v>500500</v>
      </c>
      <c r="U86" s="28">
        <v>0</v>
      </c>
      <c r="V86" s="28">
        <v>0</v>
      </c>
      <c r="W86" s="28">
        <v>0</v>
      </c>
      <c r="X86" s="28">
        <f>+'MATRIZ PROYECTOS  ORIGINAL'!$T86+'MATRIZ PROYECTOS  ORIGINAL'!$V86</f>
        <v>500500</v>
      </c>
      <c r="Y86" s="28">
        <f>+'MATRIZ PROYECTOS  ORIGINAL'!$U86+'MATRIZ PROYECTOS  ORIGINAL'!$W86</f>
        <v>0</v>
      </c>
      <c r="Z86" s="28">
        <v>448067.93</v>
      </c>
      <c r="AA86" s="28">
        <v>0</v>
      </c>
      <c r="AB86" s="28">
        <v>66.05</v>
      </c>
      <c r="AC86" s="28">
        <v>89.52</v>
      </c>
      <c r="AD86" s="22" t="s">
        <v>175</v>
      </c>
      <c r="AE86" s="22" t="s">
        <v>233</v>
      </c>
      <c r="AF86" s="22" t="s">
        <v>134</v>
      </c>
      <c r="AG86" s="22" t="s">
        <v>224</v>
      </c>
      <c r="AH86" s="22" t="s">
        <v>224</v>
      </c>
      <c r="AI86" s="29" t="s">
        <v>11</v>
      </c>
      <c r="AJ86" s="23"/>
      <c r="AK86" s="23"/>
      <c r="AL86" s="23"/>
      <c r="AM86" s="23"/>
      <c r="AN86" s="22" t="s">
        <v>566</v>
      </c>
      <c r="AO86" s="22"/>
      <c r="AP86" s="22"/>
      <c r="AQ86" s="22"/>
    </row>
    <row r="87" spans="1:43" ht="15.75" hidden="1" customHeight="1">
      <c r="A87" s="22" t="s">
        <v>114</v>
      </c>
      <c r="B87" s="23">
        <v>83</v>
      </c>
      <c r="C87" s="22" t="s">
        <v>567</v>
      </c>
      <c r="D87" s="22" t="s">
        <v>567</v>
      </c>
      <c r="E87" s="25" t="s">
        <v>68</v>
      </c>
      <c r="F87" s="23">
        <v>83</v>
      </c>
      <c r="G87" s="22" t="s">
        <v>568</v>
      </c>
      <c r="H87" s="23" t="s">
        <v>138</v>
      </c>
      <c r="I87" s="23"/>
      <c r="J87" s="23" t="s">
        <v>118</v>
      </c>
      <c r="K87" s="23" t="s">
        <v>337</v>
      </c>
      <c r="L87" s="23" t="s">
        <v>338</v>
      </c>
      <c r="M87" s="26">
        <v>42353</v>
      </c>
      <c r="N87" s="26"/>
      <c r="O87" s="27">
        <v>42353</v>
      </c>
      <c r="P87" s="27">
        <v>42490</v>
      </c>
      <c r="Q87" s="23" t="s">
        <v>80</v>
      </c>
      <c r="R87" s="28">
        <v>250000</v>
      </c>
      <c r="S87" s="28">
        <v>1903427.5</v>
      </c>
      <c r="T87" s="28">
        <v>1903427.5</v>
      </c>
      <c r="U87" s="28">
        <v>0</v>
      </c>
      <c r="V87" s="28">
        <v>0</v>
      </c>
      <c r="W87" s="28">
        <v>0</v>
      </c>
      <c r="X87" s="28">
        <f>+'MATRIZ PROYECTOS  ORIGINAL'!$T87+'MATRIZ PROYECTOS  ORIGINAL'!$V87</f>
        <v>1903427.5</v>
      </c>
      <c r="Y87" s="28">
        <f>+'MATRIZ PROYECTOS  ORIGINAL'!$U87+'MATRIZ PROYECTOS  ORIGINAL'!$W87</f>
        <v>0</v>
      </c>
      <c r="Z87" s="28">
        <v>307100</v>
      </c>
      <c r="AA87" s="28">
        <v>0</v>
      </c>
      <c r="AB87" s="28">
        <v>16.13</v>
      </c>
      <c r="AC87" s="28">
        <v>16.13</v>
      </c>
      <c r="AD87" s="22" t="s">
        <v>105</v>
      </c>
      <c r="AE87" s="22" t="s">
        <v>133</v>
      </c>
      <c r="AF87" s="22" t="s">
        <v>311</v>
      </c>
      <c r="AG87" s="22" t="s">
        <v>95</v>
      </c>
      <c r="AH87" s="22" t="s">
        <v>569</v>
      </c>
      <c r="AI87" s="23" t="s">
        <v>5</v>
      </c>
      <c r="AJ87" s="23">
        <v>2</v>
      </c>
      <c r="AK87" s="23" t="s">
        <v>313</v>
      </c>
      <c r="AL87" s="23" t="s">
        <v>123</v>
      </c>
      <c r="AM87" s="23"/>
      <c r="AN87" s="22" t="s">
        <v>570</v>
      </c>
      <c r="AO87" s="22" t="s">
        <v>571</v>
      </c>
      <c r="AP87" s="22"/>
      <c r="AQ87" s="22"/>
    </row>
    <row r="88" spans="1:43" ht="15.75" hidden="1" customHeight="1">
      <c r="A88" s="22" t="s">
        <v>128</v>
      </c>
      <c r="B88" s="23">
        <v>84</v>
      </c>
      <c r="C88" s="22" t="s">
        <v>572</v>
      </c>
      <c r="D88" s="22" t="s">
        <v>572</v>
      </c>
      <c r="E88" s="25" t="s">
        <v>68</v>
      </c>
      <c r="F88" s="23">
        <v>84</v>
      </c>
      <c r="G88" s="22" t="s">
        <v>573</v>
      </c>
      <c r="H88" s="23" t="s">
        <v>76</v>
      </c>
      <c r="I88" s="23"/>
      <c r="J88" s="23" t="s">
        <v>205</v>
      </c>
      <c r="K88" s="23" t="s">
        <v>409</v>
      </c>
      <c r="L88" s="23" t="s">
        <v>574</v>
      </c>
      <c r="M88" s="26">
        <v>41697</v>
      </c>
      <c r="N88" s="26"/>
      <c r="O88" s="27">
        <v>41697</v>
      </c>
      <c r="P88" s="27">
        <v>43524</v>
      </c>
      <c r="Q88" s="23" t="s">
        <v>80</v>
      </c>
      <c r="R88" s="28">
        <v>0</v>
      </c>
      <c r="S88" s="28">
        <v>0</v>
      </c>
      <c r="T88" s="28">
        <v>42033178.25</v>
      </c>
      <c r="U88" s="28">
        <v>0</v>
      </c>
      <c r="V88" s="28">
        <v>0</v>
      </c>
      <c r="W88" s="28">
        <v>0</v>
      </c>
      <c r="X88" s="28">
        <f>+'MATRIZ PROYECTOS  ORIGINAL'!$T88+'MATRIZ PROYECTOS  ORIGINAL'!$V88</f>
        <v>42033178.25</v>
      </c>
      <c r="Y88" s="28">
        <f>+'MATRIZ PROYECTOS  ORIGINAL'!$U88+'MATRIZ PROYECTOS  ORIGINAL'!$W88</f>
        <v>0</v>
      </c>
      <c r="Z88" s="28">
        <v>33262835.18</v>
      </c>
      <c r="AA88" s="28">
        <v>0</v>
      </c>
      <c r="AB88" s="28">
        <v>96.61</v>
      </c>
      <c r="AC88" s="28">
        <v>79.13</v>
      </c>
      <c r="AD88" s="22" t="s">
        <v>175</v>
      </c>
      <c r="AE88" s="22" t="s">
        <v>233</v>
      </c>
      <c r="AF88" s="22" t="s">
        <v>134</v>
      </c>
      <c r="AG88" s="22" t="s">
        <v>527</v>
      </c>
      <c r="AH88" s="22" t="s">
        <v>527</v>
      </c>
      <c r="AI88" s="29" t="s">
        <v>8</v>
      </c>
      <c r="AJ88" s="23"/>
      <c r="AK88" s="23"/>
      <c r="AL88" s="23"/>
      <c r="AM88" s="23"/>
      <c r="AN88" s="22" t="s">
        <v>575</v>
      </c>
      <c r="AO88" s="22"/>
      <c r="AP88" s="22"/>
      <c r="AQ88" s="22"/>
    </row>
    <row r="89" spans="1:43" ht="15.75" hidden="1" customHeight="1">
      <c r="A89" s="22" t="s">
        <v>128</v>
      </c>
      <c r="B89" s="23">
        <v>85</v>
      </c>
      <c r="C89" s="22" t="s">
        <v>576</v>
      </c>
      <c r="D89" s="22" t="s">
        <v>576</v>
      </c>
      <c r="E89" s="25" t="s">
        <v>68</v>
      </c>
      <c r="F89" s="23">
        <v>85</v>
      </c>
      <c r="G89" s="22" t="s">
        <v>577</v>
      </c>
      <c r="H89" s="23" t="s">
        <v>76</v>
      </c>
      <c r="I89" s="23"/>
      <c r="J89" s="23" t="s">
        <v>205</v>
      </c>
      <c r="K89" s="23" t="s">
        <v>409</v>
      </c>
      <c r="L89" s="23" t="s">
        <v>574</v>
      </c>
      <c r="M89" s="26">
        <v>41577</v>
      </c>
      <c r="N89" s="26"/>
      <c r="O89" s="27">
        <v>41579</v>
      </c>
      <c r="P89" s="27">
        <v>43434</v>
      </c>
      <c r="Q89" s="23" t="s">
        <v>80</v>
      </c>
      <c r="R89" s="28">
        <v>0</v>
      </c>
      <c r="S89" s="28">
        <v>0</v>
      </c>
      <c r="T89" s="28">
        <v>34936000</v>
      </c>
      <c r="U89" s="28">
        <v>0</v>
      </c>
      <c r="V89" s="28">
        <v>0</v>
      </c>
      <c r="W89" s="28">
        <v>0</v>
      </c>
      <c r="X89" s="28">
        <f>+'MATRIZ PROYECTOS  ORIGINAL'!$T89+'MATRIZ PROYECTOS  ORIGINAL'!$V89</f>
        <v>34936000</v>
      </c>
      <c r="Y89" s="28">
        <f>+'MATRIZ PROYECTOS  ORIGINAL'!$U89+'MATRIZ PROYECTOS  ORIGINAL'!$W89</f>
        <v>0</v>
      </c>
      <c r="Z89" s="28">
        <v>30437723.539999999</v>
      </c>
      <c r="AA89" s="28">
        <v>0</v>
      </c>
      <c r="AB89" s="28">
        <v>99.66</v>
      </c>
      <c r="AC89" s="28">
        <v>87.12</v>
      </c>
      <c r="AD89" s="22" t="s">
        <v>175</v>
      </c>
      <c r="AE89" s="22" t="s">
        <v>233</v>
      </c>
      <c r="AF89" s="22" t="s">
        <v>134</v>
      </c>
      <c r="AG89" s="22" t="s">
        <v>578</v>
      </c>
      <c r="AH89" s="22" t="s">
        <v>578</v>
      </c>
      <c r="AI89" s="29" t="s">
        <v>8</v>
      </c>
      <c r="AJ89" s="23"/>
      <c r="AK89" s="23"/>
      <c r="AL89" s="23"/>
      <c r="AM89" s="23"/>
      <c r="AN89" s="22" t="s">
        <v>579</v>
      </c>
      <c r="AO89" s="22"/>
      <c r="AP89" s="22"/>
      <c r="AQ89" s="22"/>
    </row>
    <row r="90" spans="1:43" ht="15.75" hidden="1" customHeight="1">
      <c r="A90" s="22" t="s">
        <v>97</v>
      </c>
      <c r="B90" s="23">
        <v>86</v>
      </c>
      <c r="C90" s="22" t="s">
        <v>580</v>
      </c>
      <c r="D90" s="22" t="s">
        <v>580</v>
      </c>
      <c r="E90" s="25" t="s">
        <v>68</v>
      </c>
      <c r="F90" s="23">
        <v>86</v>
      </c>
      <c r="G90" s="22" t="s">
        <v>581</v>
      </c>
      <c r="H90" s="23" t="s">
        <v>138</v>
      </c>
      <c r="I90" s="23"/>
      <c r="J90" s="23" t="s">
        <v>243</v>
      </c>
      <c r="K90" s="23" t="s">
        <v>102</v>
      </c>
      <c r="L90" s="23" t="s">
        <v>103</v>
      </c>
      <c r="M90" s="26">
        <v>42349</v>
      </c>
      <c r="N90" s="26"/>
      <c r="O90" s="27">
        <v>42349</v>
      </c>
      <c r="P90" s="27">
        <v>45209</v>
      </c>
      <c r="Q90" s="23" t="s">
        <v>104</v>
      </c>
      <c r="R90" s="28">
        <v>18367087.100000001</v>
      </c>
      <c r="S90" s="28">
        <v>160747938.86000001</v>
      </c>
      <c r="T90" s="28">
        <v>208603250</v>
      </c>
      <c r="U90" s="28">
        <v>8344130</v>
      </c>
      <c r="V90" s="28">
        <v>37548585</v>
      </c>
      <c r="W90" s="28">
        <v>0</v>
      </c>
      <c r="X90" s="28">
        <f>+'MATRIZ PROYECTOS  ORIGINAL'!$T90+'MATRIZ PROYECTOS  ORIGINAL'!$V90</f>
        <v>246151835</v>
      </c>
      <c r="Y90" s="28">
        <f>+'MATRIZ PROYECTOS  ORIGINAL'!$U90+'MATRIZ PROYECTOS  ORIGINAL'!$W90</f>
        <v>8344130</v>
      </c>
      <c r="Z90" s="28">
        <v>194078112.58000001</v>
      </c>
      <c r="AA90" s="28">
        <v>7940173.4900000002</v>
      </c>
      <c r="AB90" s="28">
        <v>76.14</v>
      </c>
      <c r="AC90" s="28">
        <v>79.37</v>
      </c>
      <c r="AD90" s="22" t="s">
        <v>105</v>
      </c>
      <c r="AE90" s="22" t="s">
        <v>106</v>
      </c>
      <c r="AF90" s="22" t="s">
        <v>348</v>
      </c>
      <c r="AG90" s="22" t="s">
        <v>68</v>
      </c>
      <c r="AH90" s="22" t="s">
        <v>68</v>
      </c>
      <c r="AI90" s="23" t="s">
        <v>5</v>
      </c>
      <c r="AJ90" s="23">
        <v>1</v>
      </c>
      <c r="AK90" s="23" t="s">
        <v>245</v>
      </c>
      <c r="AL90" s="23" t="s">
        <v>246</v>
      </c>
      <c r="AM90" s="23"/>
      <c r="AN90" s="22" t="s">
        <v>582</v>
      </c>
      <c r="AO90" s="22" t="s">
        <v>583</v>
      </c>
      <c r="AP90" s="22" t="s">
        <v>584</v>
      </c>
      <c r="AQ90" s="22" t="s">
        <v>585</v>
      </c>
    </row>
    <row r="91" spans="1:43" ht="15.75" hidden="1" customHeight="1">
      <c r="A91" s="22" t="s">
        <v>114</v>
      </c>
      <c r="B91" s="23">
        <v>87</v>
      </c>
      <c r="C91" s="22" t="s">
        <v>586</v>
      </c>
      <c r="D91" s="22" t="s">
        <v>586</v>
      </c>
      <c r="E91" s="25" t="s">
        <v>68</v>
      </c>
      <c r="F91" s="23">
        <v>87</v>
      </c>
      <c r="G91" s="22" t="s">
        <v>587</v>
      </c>
      <c r="H91" s="23" t="s">
        <v>138</v>
      </c>
      <c r="I91" s="23"/>
      <c r="J91" s="23" t="s">
        <v>309</v>
      </c>
      <c r="K91" s="23" t="s">
        <v>196</v>
      </c>
      <c r="L91" s="23" t="s">
        <v>310</v>
      </c>
      <c r="M91" s="26">
        <v>42598</v>
      </c>
      <c r="N91" s="26"/>
      <c r="O91" s="27">
        <v>42598</v>
      </c>
      <c r="P91" s="27">
        <v>43693</v>
      </c>
      <c r="Q91" s="23" t="s">
        <v>104</v>
      </c>
      <c r="R91" s="28">
        <v>77303.509999999995</v>
      </c>
      <c r="S91" s="28">
        <v>922047.93</v>
      </c>
      <c r="T91" s="28">
        <v>30679687.5</v>
      </c>
      <c r="U91" s="28">
        <v>0</v>
      </c>
      <c r="V91" s="28">
        <v>0</v>
      </c>
      <c r="W91" s="28">
        <v>0</v>
      </c>
      <c r="X91" s="28">
        <f>+'MATRIZ PROYECTOS  ORIGINAL'!$T91+'MATRIZ PROYECTOS  ORIGINAL'!$V91</f>
        <v>30679687.5</v>
      </c>
      <c r="Y91" s="28">
        <f>+'MATRIZ PROYECTOS  ORIGINAL'!$U91+'MATRIZ PROYECTOS  ORIGINAL'!$W91</f>
        <v>0</v>
      </c>
      <c r="Z91" s="28">
        <v>922047.93</v>
      </c>
      <c r="AA91" s="28">
        <v>0</v>
      </c>
      <c r="AB91" s="28">
        <v>2.1800000000000002</v>
      </c>
      <c r="AC91" s="28">
        <v>3</v>
      </c>
      <c r="AD91" s="22" t="s">
        <v>105</v>
      </c>
      <c r="AE91" s="22" t="s">
        <v>133</v>
      </c>
      <c r="AF91" s="22" t="s">
        <v>157</v>
      </c>
      <c r="AG91" s="22" t="s">
        <v>356</v>
      </c>
      <c r="AH91" s="22" t="s">
        <v>356</v>
      </c>
      <c r="AI91" s="23" t="s">
        <v>5</v>
      </c>
      <c r="AJ91" s="23">
        <v>1</v>
      </c>
      <c r="AK91" s="23" t="s">
        <v>313</v>
      </c>
      <c r="AL91" s="23" t="s">
        <v>123</v>
      </c>
      <c r="AM91" s="23"/>
      <c r="AN91" s="22" t="s">
        <v>588</v>
      </c>
      <c r="AO91" s="22" t="s">
        <v>589</v>
      </c>
      <c r="AP91" s="22" t="s">
        <v>590</v>
      </c>
      <c r="AQ91" s="22" t="s">
        <v>591</v>
      </c>
    </row>
    <row r="92" spans="1:43" ht="15.75" hidden="1" customHeight="1">
      <c r="A92" s="22" t="s">
        <v>114</v>
      </c>
      <c r="B92" s="23">
        <v>88</v>
      </c>
      <c r="C92" s="22" t="s">
        <v>592</v>
      </c>
      <c r="D92" s="22" t="s">
        <v>592</v>
      </c>
      <c r="E92" s="25" t="s">
        <v>68</v>
      </c>
      <c r="F92" s="23">
        <v>88</v>
      </c>
      <c r="G92" s="22" t="s">
        <v>593</v>
      </c>
      <c r="H92" s="23" t="s">
        <v>138</v>
      </c>
      <c r="I92" s="23"/>
      <c r="J92" s="23" t="s">
        <v>399</v>
      </c>
      <c r="K92" s="23" t="s">
        <v>196</v>
      </c>
      <c r="L92" s="23" t="s">
        <v>197</v>
      </c>
      <c r="M92" s="26">
        <v>42201</v>
      </c>
      <c r="N92" s="26"/>
      <c r="O92" s="27">
        <v>42186</v>
      </c>
      <c r="P92" s="27">
        <v>42735</v>
      </c>
      <c r="Q92" s="23" t="s">
        <v>80</v>
      </c>
      <c r="R92" s="28">
        <v>0</v>
      </c>
      <c r="S92" s="28">
        <v>0</v>
      </c>
      <c r="T92" s="28">
        <v>693122.91</v>
      </c>
      <c r="U92" s="28">
        <v>0</v>
      </c>
      <c r="V92" s="28">
        <v>0</v>
      </c>
      <c r="W92" s="28">
        <v>0</v>
      </c>
      <c r="X92" s="28">
        <f>+'MATRIZ PROYECTOS  ORIGINAL'!$T92+'MATRIZ PROYECTOS  ORIGINAL'!$V92</f>
        <v>693122.91</v>
      </c>
      <c r="Y92" s="28">
        <f>+'MATRIZ PROYECTOS  ORIGINAL'!$U92+'MATRIZ PROYECTOS  ORIGINAL'!$W92</f>
        <v>0</v>
      </c>
      <c r="Z92" s="28">
        <v>693123</v>
      </c>
      <c r="AA92" s="28">
        <v>0</v>
      </c>
      <c r="AB92" s="28">
        <v>100</v>
      </c>
      <c r="AC92" s="28">
        <v>99.99</v>
      </c>
      <c r="AD92" s="22" t="s">
        <v>105</v>
      </c>
      <c r="AE92" s="22" t="s">
        <v>233</v>
      </c>
      <c r="AF92" s="22" t="s">
        <v>176</v>
      </c>
      <c r="AG92" s="22" t="s">
        <v>95</v>
      </c>
      <c r="AH92" s="22" t="s">
        <v>95</v>
      </c>
      <c r="AI92" s="23" t="s">
        <v>5</v>
      </c>
      <c r="AJ92" s="23">
        <v>1</v>
      </c>
      <c r="AK92" s="23" t="s">
        <v>491</v>
      </c>
      <c r="AL92" s="23" t="s">
        <v>123</v>
      </c>
      <c r="AM92" s="23"/>
      <c r="AN92" s="22" t="s">
        <v>594</v>
      </c>
      <c r="AO92" s="22" t="s">
        <v>595</v>
      </c>
      <c r="AP92" s="22" t="s">
        <v>596</v>
      </c>
      <c r="AQ92" s="22" t="s">
        <v>597</v>
      </c>
    </row>
    <row r="93" spans="1:43" ht="15.75" hidden="1" customHeight="1">
      <c r="A93" s="22" t="s">
        <v>114</v>
      </c>
      <c r="B93" s="23">
        <v>89</v>
      </c>
      <c r="C93" s="22" t="s">
        <v>598</v>
      </c>
      <c r="D93" s="22" t="s">
        <v>598</v>
      </c>
      <c r="E93" s="25" t="s">
        <v>68</v>
      </c>
      <c r="F93" s="23">
        <v>89</v>
      </c>
      <c r="G93" s="22" t="s">
        <v>599</v>
      </c>
      <c r="H93" s="23" t="s">
        <v>138</v>
      </c>
      <c r="I93" s="23"/>
      <c r="J93" s="23" t="s">
        <v>600</v>
      </c>
      <c r="K93" s="23" t="s">
        <v>78</v>
      </c>
      <c r="L93" s="23" t="s">
        <v>601</v>
      </c>
      <c r="M93" s="26">
        <v>42522</v>
      </c>
      <c r="N93" s="26"/>
      <c r="O93" s="27">
        <v>42522</v>
      </c>
      <c r="P93" s="27">
        <v>43252</v>
      </c>
      <c r="Q93" s="23" t="s">
        <v>80</v>
      </c>
      <c r="R93" s="28">
        <v>176715.45</v>
      </c>
      <c r="S93" s="28">
        <v>1296062.5900000001</v>
      </c>
      <c r="T93" s="28">
        <v>1906357.5</v>
      </c>
      <c r="U93" s="28">
        <v>0</v>
      </c>
      <c r="V93" s="28">
        <v>0</v>
      </c>
      <c r="W93" s="28">
        <v>0</v>
      </c>
      <c r="X93" s="28">
        <f>+'MATRIZ PROYECTOS  ORIGINAL'!$T93+'MATRIZ PROYECTOS  ORIGINAL'!$V93</f>
        <v>1906357.5</v>
      </c>
      <c r="Y93" s="28">
        <f>+'MATRIZ PROYECTOS  ORIGINAL'!$U93+'MATRIZ PROYECTOS  ORIGINAL'!$W93</f>
        <v>0</v>
      </c>
      <c r="Z93" s="28">
        <v>889267.21</v>
      </c>
      <c r="AA93" s="28">
        <v>0</v>
      </c>
      <c r="AB93" s="28">
        <v>41.74</v>
      </c>
      <c r="AC93" s="28">
        <v>46.64</v>
      </c>
      <c r="AD93" s="22" t="s">
        <v>81</v>
      </c>
      <c r="AE93" s="22" t="s">
        <v>133</v>
      </c>
      <c r="AF93" s="22" t="s">
        <v>134</v>
      </c>
      <c r="AG93" s="22" t="s">
        <v>602</v>
      </c>
      <c r="AH93" s="22" t="s">
        <v>602</v>
      </c>
      <c r="AI93" s="23" t="s">
        <v>8</v>
      </c>
      <c r="AJ93" s="23">
        <v>5</v>
      </c>
      <c r="AK93" s="23" t="s">
        <v>603</v>
      </c>
      <c r="AL93" s="23" t="s">
        <v>123</v>
      </c>
      <c r="AM93" s="23"/>
      <c r="AN93" s="22" t="s">
        <v>604</v>
      </c>
      <c r="AO93" s="22" t="s">
        <v>605</v>
      </c>
      <c r="AP93" s="22" t="s">
        <v>606</v>
      </c>
      <c r="AQ93" s="22" t="s">
        <v>607</v>
      </c>
    </row>
    <row r="94" spans="1:43" ht="15.75" hidden="1" customHeight="1">
      <c r="A94" s="22" t="s">
        <v>128</v>
      </c>
      <c r="B94" s="23">
        <v>90</v>
      </c>
      <c r="C94" s="22" t="s">
        <v>608</v>
      </c>
      <c r="D94" s="22" t="s">
        <v>608</v>
      </c>
      <c r="E94" s="25" t="s">
        <v>68</v>
      </c>
      <c r="F94" s="23">
        <v>90</v>
      </c>
      <c r="G94" s="22" t="s">
        <v>609</v>
      </c>
      <c r="H94" s="23" t="s">
        <v>76</v>
      </c>
      <c r="I94" s="23"/>
      <c r="J94" s="23" t="s">
        <v>610</v>
      </c>
      <c r="K94" s="23" t="s">
        <v>488</v>
      </c>
      <c r="L94" s="23" t="s">
        <v>611</v>
      </c>
      <c r="M94" s="26">
        <v>42495</v>
      </c>
      <c r="N94" s="26"/>
      <c r="O94" s="27">
        <v>42495</v>
      </c>
      <c r="P94" s="27">
        <v>43465</v>
      </c>
      <c r="Q94" s="23" t="s">
        <v>80</v>
      </c>
      <c r="R94" s="28">
        <v>750000</v>
      </c>
      <c r="S94" s="28">
        <v>5556571.9000000004</v>
      </c>
      <c r="T94" s="28">
        <v>5556571.8899999997</v>
      </c>
      <c r="U94" s="28">
        <v>0</v>
      </c>
      <c r="V94" s="28">
        <v>0</v>
      </c>
      <c r="W94" s="28">
        <v>0</v>
      </c>
      <c r="X94" s="28">
        <f>+'MATRIZ PROYECTOS  ORIGINAL'!$T94+'MATRIZ PROYECTOS  ORIGINAL'!$V94</f>
        <v>5556571.8899999997</v>
      </c>
      <c r="Y94" s="28">
        <f>+'MATRIZ PROYECTOS  ORIGINAL'!$U94+'MATRIZ PROYECTOS  ORIGINAL'!$W94</f>
        <v>0</v>
      </c>
      <c r="Z94" s="28">
        <v>5556571.8600000003</v>
      </c>
      <c r="AA94" s="28">
        <v>0</v>
      </c>
      <c r="AB94" s="28">
        <v>100</v>
      </c>
      <c r="AC94" s="28">
        <v>99.99</v>
      </c>
      <c r="AD94" s="22" t="s">
        <v>105</v>
      </c>
      <c r="AE94" s="22" t="s">
        <v>133</v>
      </c>
      <c r="AF94" s="22" t="s">
        <v>382</v>
      </c>
      <c r="AG94" s="22" t="s">
        <v>224</v>
      </c>
      <c r="AH94" s="22" t="s">
        <v>612</v>
      </c>
      <c r="AI94" s="23" t="s">
        <v>8</v>
      </c>
      <c r="AJ94" s="23">
        <v>5</v>
      </c>
      <c r="AK94" s="23" t="s">
        <v>166</v>
      </c>
      <c r="AL94" s="23" t="s">
        <v>167</v>
      </c>
      <c r="AM94" s="23"/>
      <c r="AN94" s="22" t="s">
        <v>613</v>
      </c>
      <c r="AO94" s="22" t="s">
        <v>614</v>
      </c>
      <c r="AP94" s="22"/>
      <c r="AQ94" s="22"/>
    </row>
    <row r="95" spans="1:43" ht="15.75" hidden="1" customHeight="1">
      <c r="A95" s="22" t="s">
        <v>128</v>
      </c>
      <c r="B95" s="23">
        <v>91</v>
      </c>
      <c r="C95" s="22" t="s">
        <v>615</v>
      </c>
      <c r="D95" s="22" t="s">
        <v>615</v>
      </c>
      <c r="E95" s="25" t="s">
        <v>68</v>
      </c>
      <c r="F95" s="23">
        <v>91</v>
      </c>
      <c r="G95" s="22" t="s">
        <v>616</v>
      </c>
      <c r="H95" s="23" t="s">
        <v>281</v>
      </c>
      <c r="I95" s="23"/>
      <c r="J95" s="23" t="s">
        <v>131</v>
      </c>
      <c r="K95" s="23" t="s">
        <v>409</v>
      </c>
      <c r="L95" s="23" t="s">
        <v>617</v>
      </c>
      <c r="M95" s="26">
        <v>42320</v>
      </c>
      <c r="N95" s="26"/>
      <c r="O95" s="27">
        <v>42339</v>
      </c>
      <c r="P95" s="27">
        <v>43434</v>
      </c>
      <c r="Q95" s="23" t="s">
        <v>80</v>
      </c>
      <c r="R95" s="28">
        <v>0</v>
      </c>
      <c r="S95" s="28">
        <v>0</v>
      </c>
      <c r="T95" s="28">
        <v>40821142.640000001</v>
      </c>
      <c r="U95" s="28">
        <v>0</v>
      </c>
      <c r="V95" s="28">
        <v>0</v>
      </c>
      <c r="W95" s="28">
        <v>0</v>
      </c>
      <c r="X95" s="28">
        <f>+'MATRIZ PROYECTOS  ORIGINAL'!$T95+'MATRIZ PROYECTOS  ORIGINAL'!$V95</f>
        <v>40821142.640000001</v>
      </c>
      <c r="Y95" s="28">
        <f>+'MATRIZ PROYECTOS  ORIGINAL'!$U95+'MATRIZ PROYECTOS  ORIGINAL'!$W95</f>
        <v>0</v>
      </c>
      <c r="Z95" s="28">
        <v>0</v>
      </c>
      <c r="AA95" s="28">
        <v>0</v>
      </c>
      <c r="AB95" s="28">
        <v>0</v>
      </c>
      <c r="AC95" s="28">
        <v>0</v>
      </c>
      <c r="AD95" s="22" t="s">
        <v>81</v>
      </c>
      <c r="AE95" s="22" t="s">
        <v>233</v>
      </c>
      <c r="AF95" s="22" t="s">
        <v>355</v>
      </c>
      <c r="AG95" s="22" t="s">
        <v>95</v>
      </c>
      <c r="AH95" s="22" t="s">
        <v>95</v>
      </c>
      <c r="AI95" s="23" t="s">
        <v>8</v>
      </c>
      <c r="AJ95" s="23">
        <v>5</v>
      </c>
      <c r="AK95" s="23"/>
      <c r="AL95" s="23" t="s">
        <v>618</v>
      </c>
      <c r="AM95" s="23"/>
      <c r="AN95" s="22" t="s">
        <v>619</v>
      </c>
      <c r="AO95" s="22" t="s">
        <v>620</v>
      </c>
      <c r="AP95" s="22" t="s">
        <v>621</v>
      </c>
      <c r="AQ95" s="22"/>
    </row>
    <row r="96" spans="1:43" ht="15.75" hidden="1" customHeight="1">
      <c r="A96" s="22" t="s">
        <v>128</v>
      </c>
      <c r="B96" s="23">
        <v>92</v>
      </c>
      <c r="C96" s="22" t="s">
        <v>622</v>
      </c>
      <c r="D96" s="22" t="s">
        <v>622</v>
      </c>
      <c r="E96" s="25" t="s">
        <v>68</v>
      </c>
      <c r="F96" s="23">
        <v>92</v>
      </c>
      <c r="G96" s="22" t="s">
        <v>623</v>
      </c>
      <c r="H96" s="23" t="s">
        <v>281</v>
      </c>
      <c r="I96" s="23"/>
      <c r="J96" s="23" t="s">
        <v>131</v>
      </c>
      <c r="K96" s="23" t="s">
        <v>90</v>
      </c>
      <c r="L96" s="23" t="s">
        <v>617</v>
      </c>
      <c r="M96" s="26">
        <v>42320</v>
      </c>
      <c r="N96" s="26"/>
      <c r="O96" s="27">
        <v>42339</v>
      </c>
      <c r="P96" s="27">
        <v>43434</v>
      </c>
      <c r="Q96" s="23" t="s">
        <v>80</v>
      </c>
      <c r="R96" s="28">
        <v>0</v>
      </c>
      <c r="S96" s="28">
        <v>0</v>
      </c>
      <c r="T96" s="28">
        <v>34471187.460000001</v>
      </c>
      <c r="U96" s="28">
        <v>0</v>
      </c>
      <c r="V96" s="28">
        <v>0</v>
      </c>
      <c r="W96" s="28">
        <v>0</v>
      </c>
      <c r="X96" s="28">
        <f>+'MATRIZ PROYECTOS  ORIGINAL'!$T96+'MATRIZ PROYECTOS  ORIGINAL'!$V96</f>
        <v>34471187.460000001</v>
      </c>
      <c r="Y96" s="28">
        <f>+'MATRIZ PROYECTOS  ORIGINAL'!$U96+'MATRIZ PROYECTOS  ORIGINAL'!$W96</f>
        <v>0</v>
      </c>
      <c r="Z96" s="28">
        <v>0</v>
      </c>
      <c r="AA96" s="28">
        <v>0</v>
      </c>
      <c r="AB96" s="28">
        <v>0</v>
      </c>
      <c r="AC96" s="28">
        <v>0</v>
      </c>
      <c r="AD96" s="22" t="s">
        <v>81</v>
      </c>
      <c r="AE96" s="22" t="s">
        <v>233</v>
      </c>
      <c r="AF96" s="22" t="s">
        <v>355</v>
      </c>
      <c r="AG96" s="22" t="s">
        <v>259</v>
      </c>
      <c r="AH96" s="22" t="s">
        <v>624</v>
      </c>
      <c r="AI96" s="23" t="s">
        <v>8</v>
      </c>
      <c r="AJ96" s="23">
        <v>5</v>
      </c>
      <c r="AK96" s="23"/>
      <c r="AL96" s="23" t="s">
        <v>123</v>
      </c>
      <c r="AM96" s="23"/>
      <c r="AN96" s="22" t="s">
        <v>625</v>
      </c>
      <c r="AO96" s="22" t="s">
        <v>626</v>
      </c>
      <c r="AP96" s="22" t="s">
        <v>627</v>
      </c>
      <c r="AQ96" s="22"/>
    </row>
    <row r="97" spans="1:43" ht="15.75" hidden="1" customHeight="1">
      <c r="A97" s="22" t="s">
        <v>114</v>
      </c>
      <c r="B97" s="23">
        <v>93</v>
      </c>
      <c r="C97" s="22" t="s">
        <v>628</v>
      </c>
      <c r="D97" s="22" t="s">
        <v>628</v>
      </c>
      <c r="E97" s="25" t="s">
        <v>68</v>
      </c>
      <c r="F97" s="23">
        <v>93</v>
      </c>
      <c r="G97" s="22" t="s">
        <v>629</v>
      </c>
      <c r="H97" s="23" t="s">
        <v>138</v>
      </c>
      <c r="I97" s="23"/>
      <c r="J97" s="23" t="s">
        <v>630</v>
      </c>
      <c r="K97" s="23" t="s">
        <v>409</v>
      </c>
      <c r="L97" s="23" t="s">
        <v>91</v>
      </c>
      <c r="M97" s="26">
        <v>42342</v>
      </c>
      <c r="N97" s="26"/>
      <c r="O97" s="27">
        <v>42370</v>
      </c>
      <c r="P97" s="27">
        <v>43830</v>
      </c>
      <c r="Q97" s="23" t="s">
        <v>80</v>
      </c>
      <c r="R97" s="28">
        <v>2382750.81</v>
      </c>
      <c r="S97" s="28">
        <v>17880292.870000001</v>
      </c>
      <c r="T97" s="28">
        <v>15796025.52</v>
      </c>
      <c r="U97" s="28">
        <v>0</v>
      </c>
      <c r="V97" s="28">
        <v>2436835</v>
      </c>
      <c r="W97" s="28">
        <v>0</v>
      </c>
      <c r="X97" s="28">
        <f>+'MATRIZ PROYECTOS  ORIGINAL'!$T97+'MATRIZ PROYECTOS  ORIGINAL'!$V97</f>
        <v>18232860.52</v>
      </c>
      <c r="Y97" s="28">
        <f>+'MATRIZ PROYECTOS  ORIGINAL'!$U97+'MATRIZ PROYECTOS  ORIGINAL'!$W97</f>
        <v>0</v>
      </c>
      <c r="Z97" s="28">
        <v>18158974.18</v>
      </c>
      <c r="AA97" s="28">
        <v>0</v>
      </c>
      <c r="AB97" s="28">
        <v>91.66</v>
      </c>
      <c r="AC97" s="28">
        <v>99.59</v>
      </c>
      <c r="AD97" s="22" t="s">
        <v>105</v>
      </c>
      <c r="AE97" s="22" t="s">
        <v>233</v>
      </c>
      <c r="AF97" s="22" t="s">
        <v>534</v>
      </c>
      <c r="AG97" s="22" t="s">
        <v>95</v>
      </c>
      <c r="AH97" s="22" t="s">
        <v>95</v>
      </c>
      <c r="AI97" s="23" t="s">
        <v>12</v>
      </c>
      <c r="AJ97" s="23">
        <v>12</v>
      </c>
      <c r="AK97" s="23" t="s">
        <v>122</v>
      </c>
      <c r="AL97" s="23" t="s">
        <v>631</v>
      </c>
      <c r="AM97" s="23"/>
      <c r="AN97" s="22" t="s">
        <v>632</v>
      </c>
      <c r="AO97" s="22" t="s">
        <v>633</v>
      </c>
      <c r="AP97" s="22" t="s">
        <v>634</v>
      </c>
      <c r="AQ97" s="22" t="s">
        <v>635</v>
      </c>
    </row>
    <row r="98" spans="1:43" ht="15.75" hidden="1" customHeight="1">
      <c r="A98" s="22" t="s">
        <v>114</v>
      </c>
      <c r="B98" s="23">
        <v>94</v>
      </c>
      <c r="C98" s="22" t="s">
        <v>636</v>
      </c>
      <c r="D98" s="22" t="s">
        <v>636</v>
      </c>
      <c r="E98" s="25" t="s">
        <v>68</v>
      </c>
      <c r="F98" s="23">
        <v>94</v>
      </c>
      <c r="G98" s="22" t="s">
        <v>637</v>
      </c>
      <c r="H98" s="23" t="s">
        <v>138</v>
      </c>
      <c r="I98" s="23"/>
      <c r="J98" s="23" t="s">
        <v>223</v>
      </c>
      <c r="K98" s="23" t="s">
        <v>196</v>
      </c>
      <c r="L98" s="23" t="s">
        <v>310</v>
      </c>
      <c r="M98" s="26">
        <v>42366</v>
      </c>
      <c r="N98" s="26"/>
      <c r="O98" s="27">
        <v>42583</v>
      </c>
      <c r="P98" s="27">
        <v>43373</v>
      </c>
      <c r="Q98" s="23" t="s">
        <v>104</v>
      </c>
      <c r="R98" s="28">
        <v>312051.88</v>
      </c>
      <c r="S98" s="28">
        <v>2430050.16</v>
      </c>
      <c r="T98" s="28">
        <v>2430000</v>
      </c>
      <c r="U98" s="28">
        <v>0</v>
      </c>
      <c r="V98" s="28">
        <v>0</v>
      </c>
      <c r="W98" s="28">
        <v>0</v>
      </c>
      <c r="X98" s="28">
        <f>+'MATRIZ PROYECTOS  ORIGINAL'!$T98+'MATRIZ PROYECTOS  ORIGINAL'!$V98</f>
        <v>2430000</v>
      </c>
      <c r="Y98" s="28">
        <f>+'MATRIZ PROYECTOS  ORIGINAL'!$U98+'MATRIZ PROYECTOS  ORIGINAL'!$W98</f>
        <v>0</v>
      </c>
      <c r="Z98" s="28">
        <v>2385452.0699999998</v>
      </c>
      <c r="AA98" s="28">
        <v>0</v>
      </c>
      <c r="AB98" s="28">
        <v>100</v>
      </c>
      <c r="AC98" s="28">
        <v>98.16</v>
      </c>
      <c r="AD98" s="22" t="s">
        <v>105</v>
      </c>
      <c r="AE98" s="22" t="s">
        <v>133</v>
      </c>
      <c r="AF98" s="22" t="s">
        <v>157</v>
      </c>
      <c r="AG98" s="22" t="s">
        <v>356</v>
      </c>
      <c r="AH98" s="22" t="s">
        <v>356</v>
      </c>
      <c r="AI98" s="23" t="s">
        <v>9</v>
      </c>
      <c r="AJ98" s="23">
        <v>6</v>
      </c>
      <c r="AK98" s="23" t="s">
        <v>225</v>
      </c>
      <c r="AL98" s="23" t="s">
        <v>123</v>
      </c>
      <c r="AM98" s="23"/>
      <c r="AN98" s="22" t="s">
        <v>638</v>
      </c>
      <c r="AO98" s="22" t="s">
        <v>639</v>
      </c>
      <c r="AP98" s="22"/>
      <c r="AQ98" s="22"/>
    </row>
    <row r="99" spans="1:43" ht="15.75" hidden="1" customHeight="1">
      <c r="A99" s="22" t="s">
        <v>97</v>
      </c>
      <c r="B99" s="23">
        <v>95</v>
      </c>
      <c r="C99" s="22" t="s">
        <v>640</v>
      </c>
      <c r="D99" s="22" t="s">
        <v>640</v>
      </c>
      <c r="E99" s="25" t="s">
        <v>68</v>
      </c>
      <c r="F99" s="23">
        <v>95</v>
      </c>
      <c r="G99" s="22" t="s">
        <v>641</v>
      </c>
      <c r="H99" s="23" t="s">
        <v>138</v>
      </c>
      <c r="I99" s="23"/>
      <c r="J99" s="23" t="s">
        <v>642</v>
      </c>
      <c r="K99" s="23" t="s">
        <v>196</v>
      </c>
      <c r="L99" s="23" t="s">
        <v>197</v>
      </c>
      <c r="M99" s="26">
        <v>42321</v>
      </c>
      <c r="N99" s="26"/>
      <c r="O99" s="27">
        <v>42395</v>
      </c>
      <c r="P99" s="27">
        <v>43490</v>
      </c>
      <c r="Q99" s="23" t="s">
        <v>104</v>
      </c>
      <c r="R99" s="28">
        <v>200000</v>
      </c>
      <c r="S99" s="28">
        <v>1689036</v>
      </c>
      <c r="T99" s="28">
        <v>1689036</v>
      </c>
      <c r="U99" s="28">
        <v>0</v>
      </c>
      <c r="V99" s="28">
        <v>0</v>
      </c>
      <c r="W99" s="28">
        <v>0</v>
      </c>
      <c r="X99" s="28">
        <f>+'MATRIZ PROYECTOS  ORIGINAL'!$T99+'MATRIZ PROYECTOS  ORIGINAL'!$V99</f>
        <v>1689036</v>
      </c>
      <c r="Y99" s="28">
        <f>+'MATRIZ PROYECTOS  ORIGINAL'!$U99+'MATRIZ PROYECTOS  ORIGINAL'!$W99</f>
        <v>0</v>
      </c>
      <c r="Z99" s="28">
        <v>1689035.97</v>
      </c>
      <c r="AA99" s="28">
        <v>0</v>
      </c>
      <c r="AB99" s="28">
        <v>95</v>
      </c>
      <c r="AC99" s="28">
        <v>99.99</v>
      </c>
      <c r="AD99" s="22" t="s">
        <v>105</v>
      </c>
      <c r="AE99" s="22" t="s">
        <v>133</v>
      </c>
      <c r="AF99" s="22" t="s">
        <v>643</v>
      </c>
      <c r="AG99" s="22" t="s">
        <v>95</v>
      </c>
      <c r="AH99" s="22" t="s">
        <v>95</v>
      </c>
      <c r="AI99" s="23" t="s">
        <v>10</v>
      </c>
      <c r="AJ99" s="23">
        <v>7</v>
      </c>
      <c r="AK99" s="23" t="s">
        <v>245</v>
      </c>
      <c r="AL99" s="23" t="s">
        <v>246</v>
      </c>
      <c r="AM99" s="23"/>
      <c r="AN99" s="22" t="s">
        <v>644</v>
      </c>
      <c r="AO99" s="22" t="s">
        <v>645</v>
      </c>
      <c r="AP99" s="22" t="s">
        <v>646</v>
      </c>
      <c r="AQ99" s="22" t="s">
        <v>647</v>
      </c>
    </row>
    <row r="100" spans="1:43" ht="15.75" hidden="1" customHeight="1">
      <c r="A100" s="22" t="s">
        <v>97</v>
      </c>
      <c r="B100" s="23">
        <v>96</v>
      </c>
      <c r="C100" s="22" t="s">
        <v>648</v>
      </c>
      <c r="D100" s="22" t="s">
        <v>648</v>
      </c>
      <c r="E100" s="25" t="s">
        <v>68</v>
      </c>
      <c r="F100" s="23">
        <v>96</v>
      </c>
      <c r="G100" s="22" t="s">
        <v>649</v>
      </c>
      <c r="H100" s="23" t="s">
        <v>138</v>
      </c>
      <c r="I100" s="23"/>
      <c r="J100" s="23" t="s">
        <v>232</v>
      </c>
      <c r="K100" s="23" t="s">
        <v>257</v>
      </c>
      <c r="L100" s="23" t="s">
        <v>258</v>
      </c>
      <c r="M100" s="26">
        <v>41834</v>
      </c>
      <c r="N100" s="26"/>
      <c r="O100" s="27">
        <v>41957</v>
      </c>
      <c r="P100" s="27">
        <v>42806</v>
      </c>
      <c r="Q100" s="23" t="s">
        <v>80</v>
      </c>
      <c r="R100" s="28">
        <v>100000</v>
      </c>
      <c r="S100" s="28">
        <v>796133</v>
      </c>
      <c r="T100" s="28">
        <v>796133</v>
      </c>
      <c r="U100" s="28">
        <v>0</v>
      </c>
      <c r="V100" s="28">
        <v>0</v>
      </c>
      <c r="W100" s="28">
        <v>0</v>
      </c>
      <c r="X100" s="28">
        <f>+'MATRIZ PROYECTOS  ORIGINAL'!$T100+'MATRIZ PROYECTOS  ORIGINAL'!$V100</f>
        <v>796133</v>
      </c>
      <c r="Y100" s="28">
        <f>+'MATRIZ PROYECTOS  ORIGINAL'!$U100+'MATRIZ PROYECTOS  ORIGINAL'!$W100</f>
        <v>0</v>
      </c>
      <c r="Z100" s="28">
        <v>784000</v>
      </c>
      <c r="AA100" s="28">
        <v>0</v>
      </c>
      <c r="AB100" s="28">
        <v>100</v>
      </c>
      <c r="AC100" s="28">
        <v>98.47</v>
      </c>
      <c r="AD100" s="22" t="s">
        <v>105</v>
      </c>
      <c r="AE100" s="22" t="s">
        <v>133</v>
      </c>
      <c r="AF100" s="22" t="s">
        <v>142</v>
      </c>
      <c r="AG100" s="22" t="s">
        <v>259</v>
      </c>
      <c r="AH100" s="22" t="s">
        <v>259</v>
      </c>
      <c r="AI100" s="23" t="s">
        <v>13</v>
      </c>
      <c r="AJ100" s="23">
        <v>13</v>
      </c>
      <c r="AK100" s="23" t="s">
        <v>491</v>
      </c>
      <c r="AL100" s="23" t="s">
        <v>123</v>
      </c>
      <c r="AM100" s="23"/>
      <c r="AN100" s="22" t="s">
        <v>650</v>
      </c>
      <c r="AO100" s="22" t="s">
        <v>651</v>
      </c>
      <c r="AP100" s="22"/>
      <c r="AQ100" s="22"/>
    </row>
    <row r="101" spans="1:43" ht="15.75" hidden="1" customHeight="1">
      <c r="A101" s="22" t="s">
        <v>73</v>
      </c>
      <c r="B101" s="23">
        <v>97</v>
      </c>
      <c r="C101" s="22" t="s">
        <v>652</v>
      </c>
      <c r="D101" s="22" t="s">
        <v>652</v>
      </c>
      <c r="E101" s="25" t="s">
        <v>68</v>
      </c>
      <c r="F101" s="23">
        <v>97</v>
      </c>
      <c r="G101" s="22" t="s">
        <v>653</v>
      </c>
      <c r="H101" s="23" t="s">
        <v>76</v>
      </c>
      <c r="I101" s="23"/>
      <c r="J101" s="23" t="s">
        <v>430</v>
      </c>
      <c r="K101" s="23" t="s">
        <v>90</v>
      </c>
      <c r="L101" s="23" t="s">
        <v>91</v>
      </c>
      <c r="M101" s="26">
        <v>42573</v>
      </c>
      <c r="N101" s="26"/>
      <c r="O101" s="27">
        <v>42703</v>
      </c>
      <c r="P101" s="27">
        <v>44196</v>
      </c>
      <c r="Q101" s="23" t="s">
        <v>92</v>
      </c>
      <c r="R101" s="28">
        <v>8569584.7400000002</v>
      </c>
      <c r="S101" s="28">
        <v>7073511.5300000003</v>
      </c>
      <c r="T101" s="28">
        <v>8809500</v>
      </c>
      <c r="U101" s="28">
        <v>0</v>
      </c>
      <c r="V101" s="28">
        <v>169947.9</v>
      </c>
      <c r="W101" s="28">
        <v>0</v>
      </c>
      <c r="X101" s="28">
        <f>+'MATRIZ PROYECTOS  ORIGINAL'!$T101+'MATRIZ PROYECTOS  ORIGINAL'!$V101</f>
        <v>8979447.9000000004</v>
      </c>
      <c r="Y101" s="28">
        <f>+'MATRIZ PROYECTOS  ORIGINAL'!$U101+'MATRIZ PROYECTOS  ORIGINAL'!$W101</f>
        <v>0</v>
      </c>
      <c r="Z101" s="28">
        <v>7073511.5300000003</v>
      </c>
      <c r="AA101" s="28">
        <v>0</v>
      </c>
      <c r="AB101" s="28">
        <v>65.78</v>
      </c>
      <c r="AC101" s="28">
        <v>78.77</v>
      </c>
      <c r="AD101" s="22" t="s">
        <v>105</v>
      </c>
      <c r="AE101" s="22" t="s">
        <v>133</v>
      </c>
      <c r="AF101" s="22" t="s">
        <v>654</v>
      </c>
      <c r="AG101" s="22" t="s">
        <v>655</v>
      </c>
      <c r="AH101" s="22" t="s">
        <v>655</v>
      </c>
      <c r="AI101" s="23" t="s">
        <v>12</v>
      </c>
      <c r="AJ101" s="23">
        <v>12</v>
      </c>
      <c r="AK101" s="23" t="s">
        <v>122</v>
      </c>
      <c r="AL101" s="23" t="s">
        <v>123</v>
      </c>
      <c r="AM101" s="23"/>
      <c r="AN101" s="22" t="s">
        <v>656</v>
      </c>
      <c r="AO101" s="22" t="s">
        <v>657</v>
      </c>
      <c r="AP101" s="22" t="s">
        <v>658</v>
      </c>
      <c r="AQ101" s="22" t="s">
        <v>659</v>
      </c>
    </row>
    <row r="102" spans="1:43" ht="15.75" hidden="1" customHeight="1">
      <c r="A102" s="22" t="s">
        <v>73</v>
      </c>
      <c r="B102" s="23">
        <v>98</v>
      </c>
      <c r="C102" s="22" t="s">
        <v>660</v>
      </c>
      <c r="D102" s="22" t="s">
        <v>660</v>
      </c>
      <c r="E102" s="25" t="s">
        <v>68</v>
      </c>
      <c r="F102" s="23">
        <v>98</v>
      </c>
      <c r="G102" s="22" t="s">
        <v>661</v>
      </c>
      <c r="H102" s="23" t="s">
        <v>138</v>
      </c>
      <c r="I102" s="23"/>
      <c r="J102" s="23" t="s">
        <v>662</v>
      </c>
      <c r="K102" s="23" t="s">
        <v>119</v>
      </c>
      <c r="L102" s="23" t="s">
        <v>120</v>
      </c>
      <c r="M102" s="26">
        <v>41928</v>
      </c>
      <c r="N102" s="26"/>
      <c r="O102" s="27">
        <v>42873</v>
      </c>
      <c r="P102" s="27">
        <v>43081</v>
      </c>
      <c r="Q102" s="23" t="s">
        <v>663</v>
      </c>
      <c r="R102" s="28">
        <v>646330</v>
      </c>
      <c r="S102" s="28">
        <v>4786526.08</v>
      </c>
      <c r="T102" s="28">
        <v>4786526.08</v>
      </c>
      <c r="U102" s="28">
        <v>0</v>
      </c>
      <c r="V102" s="28">
        <v>0</v>
      </c>
      <c r="W102" s="28">
        <v>0</v>
      </c>
      <c r="X102" s="28">
        <f>+'MATRIZ PROYECTOS  ORIGINAL'!$T102+'MATRIZ PROYECTOS  ORIGINAL'!$V102</f>
        <v>4786526.08</v>
      </c>
      <c r="Y102" s="28">
        <f>+'MATRIZ PROYECTOS  ORIGINAL'!$U102+'MATRIZ PROYECTOS  ORIGINAL'!$W102</f>
        <v>0</v>
      </c>
      <c r="Z102" s="28">
        <v>4786526.07</v>
      </c>
      <c r="AA102" s="28">
        <v>0</v>
      </c>
      <c r="AB102" s="28">
        <v>100</v>
      </c>
      <c r="AC102" s="28">
        <v>99.99</v>
      </c>
      <c r="AD102" s="22" t="s">
        <v>664</v>
      </c>
      <c r="AE102" s="22" t="s">
        <v>233</v>
      </c>
      <c r="AF102" s="22" t="s">
        <v>151</v>
      </c>
      <c r="AG102" s="22" t="s">
        <v>665</v>
      </c>
      <c r="AH102" s="22" t="s">
        <v>665</v>
      </c>
      <c r="AI102" s="23" t="s">
        <v>12</v>
      </c>
      <c r="AJ102" s="23">
        <v>12</v>
      </c>
      <c r="AK102" s="23" t="s">
        <v>122</v>
      </c>
      <c r="AL102" s="23" t="s">
        <v>218</v>
      </c>
      <c r="AM102" s="23"/>
      <c r="AN102" s="22" t="s">
        <v>666</v>
      </c>
      <c r="AO102" s="22" t="s">
        <v>667</v>
      </c>
      <c r="AP102" s="22" t="s">
        <v>668</v>
      </c>
      <c r="AQ102" s="22" t="s">
        <v>669</v>
      </c>
    </row>
    <row r="103" spans="1:43" ht="15.75" hidden="1" customHeight="1">
      <c r="A103" s="22" t="s">
        <v>128</v>
      </c>
      <c r="B103" s="23">
        <v>99</v>
      </c>
      <c r="C103" s="22" t="s">
        <v>670</v>
      </c>
      <c r="D103" s="22" t="s">
        <v>670</v>
      </c>
      <c r="E103" s="25" t="s">
        <v>68</v>
      </c>
      <c r="F103" s="23">
        <v>99</v>
      </c>
      <c r="G103" s="22" t="s">
        <v>671</v>
      </c>
      <c r="H103" s="23" t="s">
        <v>76</v>
      </c>
      <c r="I103" s="23"/>
      <c r="J103" s="23" t="s">
        <v>672</v>
      </c>
      <c r="K103" s="23" t="s">
        <v>78</v>
      </c>
      <c r="L103" s="23" t="s">
        <v>601</v>
      </c>
      <c r="M103" s="26">
        <v>42549</v>
      </c>
      <c r="N103" s="26"/>
      <c r="O103" s="27">
        <v>42549</v>
      </c>
      <c r="P103" s="27">
        <v>43279</v>
      </c>
      <c r="Q103" s="23" t="s">
        <v>80</v>
      </c>
      <c r="R103" s="28">
        <v>221442.35</v>
      </c>
      <c r="S103" s="28">
        <v>1691617.42</v>
      </c>
      <c r="T103" s="28">
        <v>1909512.5</v>
      </c>
      <c r="U103" s="28">
        <v>0</v>
      </c>
      <c r="V103" s="28">
        <v>0</v>
      </c>
      <c r="W103" s="28">
        <v>0</v>
      </c>
      <c r="X103" s="28">
        <f>+'MATRIZ PROYECTOS  ORIGINAL'!$T103+'MATRIZ PROYECTOS  ORIGINAL'!$V103</f>
        <v>1909512.5</v>
      </c>
      <c r="Y103" s="28">
        <f>+'MATRIZ PROYECTOS  ORIGINAL'!$U103+'MATRIZ PROYECTOS  ORIGINAL'!$W103</f>
        <v>0</v>
      </c>
      <c r="Z103" s="28">
        <v>1691617.42</v>
      </c>
      <c r="AA103" s="28">
        <v>0</v>
      </c>
      <c r="AB103" s="28">
        <v>95</v>
      </c>
      <c r="AC103" s="28">
        <v>88.58</v>
      </c>
      <c r="AD103" s="22" t="s">
        <v>81</v>
      </c>
      <c r="AE103" s="22" t="s">
        <v>82</v>
      </c>
      <c r="AF103" s="22" t="s">
        <v>134</v>
      </c>
      <c r="AG103" s="22" t="s">
        <v>95</v>
      </c>
      <c r="AH103" s="22" t="s">
        <v>95</v>
      </c>
      <c r="AI103" s="29" t="s">
        <v>8</v>
      </c>
      <c r="AJ103" s="23"/>
      <c r="AK103" s="23"/>
      <c r="AL103" s="23"/>
      <c r="AM103" s="23"/>
      <c r="AN103" s="22" t="s">
        <v>673</v>
      </c>
      <c r="AO103" s="22"/>
      <c r="AP103" s="22"/>
      <c r="AQ103" s="22"/>
    </row>
    <row r="104" spans="1:43" ht="15.75" hidden="1" customHeight="1">
      <c r="A104" s="22" t="s">
        <v>128</v>
      </c>
      <c r="B104" s="23">
        <v>100</v>
      </c>
      <c r="C104" s="22" t="s">
        <v>674</v>
      </c>
      <c r="D104" s="22" t="s">
        <v>674</v>
      </c>
      <c r="E104" s="25" t="s">
        <v>68</v>
      </c>
      <c r="F104" s="23">
        <v>100</v>
      </c>
      <c r="G104" s="22" t="s">
        <v>675</v>
      </c>
      <c r="H104" s="23" t="s">
        <v>76</v>
      </c>
      <c r="I104" s="23"/>
      <c r="J104" s="23" t="s">
        <v>165</v>
      </c>
      <c r="K104" s="23" t="s">
        <v>564</v>
      </c>
      <c r="L104" s="23" t="s">
        <v>676</v>
      </c>
      <c r="M104" s="26">
        <v>41598</v>
      </c>
      <c r="N104" s="26"/>
      <c r="O104" s="27">
        <v>41699</v>
      </c>
      <c r="P104" s="27">
        <v>43190</v>
      </c>
      <c r="Q104" s="23" t="s">
        <v>80</v>
      </c>
      <c r="R104" s="28">
        <v>842130.29</v>
      </c>
      <c r="S104" s="28">
        <v>6425454.1100000003</v>
      </c>
      <c r="T104" s="28">
        <v>6672435</v>
      </c>
      <c r="U104" s="28">
        <v>7416466.8200000003</v>
      </c>
      <c r="V104" s="28">
        <v>0</v>
      </c>
      <c r="W104" s="28">
        <v>0</v>
      </c>
      <c r="X104" s="28">
        <f>+'MATRIZ PROYECTOS  ORIGINAL'!$T104+'MATRIZ PROYECTOS  ORIGINAL'!$V104</f>
        <v>6672435</v>
      </c>
      <c r="Y104" s="28">
        <f>+'MATRIZ PROYECTOS  ORIGINAL'!$U104+'MATRIZ PROYECTOS  ORIGINAL'!$W104</f>
        <v>7416466.8200000003</v>
      </c>
      <c r="Z104" s="28">
        <v>6425454.1100000003</v>
      </c>
      <c r="AA104" s="28">
        <v>7416466.8099999996</v>
      </c>
      <c r="AB104" s="28">
        <v>100</v>
      </c>
      <c r="AC104" s="28">
        <v>98.24</v>
      </c>
      <c r="AD104" s="22" t="s">
        <v>105</v>
      </c>
      <c r="AE104" s="22" t="s">
        <v>233</v>
      </c>
      <c r="AF104" s="22" t="s">
        <v>134</v>
      </c>
      <c r="AG104" s="22" t="s">
        <v>95</v>
      </c>
      <c r="AH104" s="22" t="s">
        <v>95</v>
      </c>
      <c r="AI104" s="29" t="s">
        <v>11</v>
      </c>
      <c r="AJ104" s="23"/>
      <c r="AK104" s="23"/>
      <c r="AL104" s="23"/>
      <c r="AM104" s="23"/>
      <c r="AN104" s="22" t="s">
        <v>677</v>
      </c>
      <c r="AO104" s="22"/>
      <c r="AP104" s="22"/>
      <c r="AQ104" s="22"/>
    </row>
    <row r="105" spans="1:43" ht="15.75" hidden="1" customHeight="1">
      <c r="A105" s="22" t="s">
        <v>73</v>
      </c>
      <c r="B105" s="23">
        <v>101</v>
      </c>
      <c r="C105" s="22" t="s">
        <v>678</v>
      </c>
      <c r="D105" s="22" t="s">
        <v>678</v>
      </c>
      <c r="E105" s="25" t="s">
        <v>68</v>
      </c>
      <c r="F105" s="23">
        <v>101</v>
      </c>
      <c r="G105" s="22" t="s">
        <v>679</v>
      </c>
      <c r="H105" s="23" t="s">
        <v>100</v>
      </c>
      <c r="I105" s="23"/>
      <c r="J105" s="23" t="s">
        <v>195</v>
      </c>
      <c r="K105" s="23" t="s">
        <v>196</v>
      </c>
      <c r="L105" s="23" t="s">
        <v>197</v>
      </c>
      <c r="M105" s="26">
        <v>42579</v>
      </c>
      <c r="N105" s="26"/>
      <c r="O105" s="27">
        <v>42767</v>
      </c>
      <c r="P105" s="27">
        <v>43677</v>
      </c>
      <c r="Q105" s="23" t="s">
        <v>104</v>
      </c>
      <c r="R105" s="28">
        <v>250000</v>
      </c>
      <c r="S105" s="28">
        <v>1994341.31</v>
      </c>
      <c r="T105" s="28">
        <v>1994341.31</v>
      </c>
      <c r="U105" s="28">
        <v>0</v>
      </c>
      <c r="V105" s="28">
        <v>0</v>
      </c>
      <c r="W105" s="28">
        <v>0</v>
      </c>
      <c r="X105" s="28">
        <f>+'MATRIZ PROYECTOS  ORIGINAL'!$T105+'MATRIZ PROYECTOS  ORIGINAL'!$V105</f>
        <v>1994341.31</v>
      </c>
      <c r="Y105" s="28">
        <f>+'MATRIZ PROYECTOS  ORIGINAL'!$U105+'MATRIZ PROYECTOS  ORIGINAL'!$W105</f>
        <v>0</v>
      </c>
      <c r="Z105" s="28">
        <v>1994341.27</v>
      </c>
      <c r="AA105" s="28">
        <v>0</v>
      </c>
      <c r="AB105" s="28">
        <v>100</v>
      </c>
      <c r="AC105" s="28">
        <v>99.99</v>
      </c>
      <c r="AD105" s="22" t="s">
        <v>105</v>
      </c>
      <c r="AE105" s="22" t="s">
        <v>133</v>
      </c>
      <c r="AF105" s="22" t="s">
        <v>217</v>
      </c>
      <c r="AG105" s="22" t="s">
        <v>95</v>
      </c>
      <c r="AH105" s="22" t="s">
        <v>95</v>
      </c>
      <c r="AI105" s="23" t="s">
        <v>12</v>
      </c>
      <c r="AJ105" s="23">
        <v>12</v>
      </c>
      <c r="AK105" s="23" t="s">
        <v>122</v>
      </c>
      <c r="AL105" s="23" t="s">
        <v>123</v>
      </c>
      <c r="AM105" s="23"/>
      <c r="AN105" s="22" t="s">
        <v>680</v>
      </c>
      <c r="AO105" s="22" t="s">
        <v>681</v>
      </c>
      <c r="AP105" s="22" t="s">
        <v>682</v>
      </c>
      <c r="AQ105" s="22" t="s">
        <v>683</v>
      </c>
    </row>
    <row r="106" spans="1:43" ht="15.75" hidden="1" customHeight="1">
      <c r="A106" s="22" t="s">
        <v>114</v>
      </c>
      <c r="B106" s="23">
        <v>102</v>
      </c>
      <c r="C106" s="22" t="s">
        <v>684</v>
      </c>
      <c r="D106" s="22" t="s">
        <v>684</v>
      </c>
      <c r="E106" s="25" t="s">
        <v>68</v>
      </c>
      <c r="F106" s="23">
        <v>102</v>
      </c>
      <c r="G106" s="22" t="s">
        <v>685</v>
      </c>
      <c r="H106" s="23" t="s">
        <v>100</v>
      </c>
      <c r="I106" s="23"/>
      <c r="J106" s="23" t="s">
        <v>399</v>
      </c>
      <c r="K106" s="23" t="s">
        <v>196</v>
      </c>
      <c r="L106" s="23" t="s">
        <v>197</v>
      </c>
      <c r="M106" s="26">
        <v>41855</v>
      </c>
      <c r="N106" s="26"/>
      <c r="O106" s="27">
        <v>42215</v>
      </c>
      <c r="P106" s="27">
        <v>42855</v>
      </c>
      <c r="Q106" s="23" t="s">
        <v>104</v>
      </c>
      <c r="R106" s="28">
        <v>29957.06</v>
      </c>
      <c r="S106" s="28">
        <v>252748.52</v>
      </c>
      <c r="T106" s="28">
        <v>253110.84</v>
      </c>
      <c r="U106" s="28">
        <v>0</v>
      </c>
      <c r="V106" s="28">
        <v>0</v>
      </c>
      <c r="W106" s="28">
        <v>0</v>
      </c>
      <c r="X106" s="28">
        <f>+'MATRIZ PROYECTOS  ORIGINAL'!$T106+'MATRIZ PROYECTOS  ORIGINAL'!$V106</f>
        <v>253110.84</v>
      </c>
      <c r="Y106" s="28">
        <f>+'MATRIZ PROYECTOS  ORIGINAL'!$U106+'MATRIZ PROYECTOS  ORIGINAL'!$W106</f>
        <v>0</v>
      </c>
      <c r="Z106" s="28">
        <v>252748.52</v>
      </c>
      <c r="AA106" s="28">
        <v>0</v>
      </c>
      <c r="AB106" s="28">
        <v>100</v>
      </c>
      <c r="AC106" s="28">
        <v>99.85</v>
      </c>
      <c r="AD106" s="22" t="s">
        <v>105</v>
      </c>
      <c r="AE106" s="22" t="s">
        <v>133</v>
      </c>
      <c r="AF106" s="22" t="s">
        <v>686</v>
      </c>
      <c r="AG106" s="22" t="s">
        <v>95</v>
      </c>
      <c r="AH106" s="22" t="s">
        <v>95</v>
      </c>
      <c r="AI106" s="23" t="s">
        <v>6</v>
      </c>
      <c r="AJ106" s="23">
        <v>16</v>
      </c>
      <c r="AK106" s="23" t="s">
        <v>402</v>
      </c>
      <c r="AL106" s="23" t="s">
        <v>123</v>
      </c>
      <c r="AM106" s="23"/>
      <c r="AN106" s="22" t="s">
        <v>687</v>
      </c>
      <c r="AO106" s="22" t="s">
        <v>688</v>
      </c>
      <c r="AP106" s="22"/>
      <c r="AQ106" s="22"/>
    </row>
    <row r="107" spans="1:43" ht="15.75" hidden="1" customHeight="1">
      <c r="A107" s="22" t="s">
        <v>114</v>
      </c>
      <c r="B107" s="23">
        <v>103</v>
      </c>
      <c r="C107" s="22" t="s">
        <v>689</v>
      </c>
      <c r="D107" s="22" t="s">
        <v>689</v>
      </c>
      <c r="E107" s="25" t="s">
        <v>68</v>
      </c>
      <c r="F107" s="23">
        <v>103</v>
      </c>
      <c r="G107" s="22" t="s">
        <v>690</v>
      </c>
      <c r="H107" s="23" t="s">
        <v>138</v>
      </c>
      <c r="I107" s="23"/>
      <c r="J107" s="23" t="s">
        <v>399</v>
      </c>
      <c r="K107" s="23" t="s">
        <v>196</v>
      </c>
      <c r="L107" s="23" t="s">
        <v>197</v>
      </c>
      <c r="M107" s="26">
        <v>42559</v>
      </c>
      <c r="N107" s="26"/>
      <c r="O107" s="27">
        <v>42552</v>
      </c>
      <c r="P107" s="27">
        <v>43190</v>
      </c>
      <c r="Q107" s="23" t="s">
        <v>104</v>
      </c>
      <c r="R107" s="28">
        <v>80000</v>
      </c>
      <c r="S107" s="28">
        <v>674912.8</v>
      </c>
      <c r="T107" s="28">
        <v>674912.8</v>
      </c>
      <c r="U107" s="28">
        <v>1832400</v>
      </c>
      <c r="V107" s="28">
        <v>0</v>
      </c>
      <c r="W107" s="28">
        <v>0</v>
      </c>
      <c r="X107" s="28">
        <f>+'MATRIZ PROYECTOS  ORIGINAL'!$T107+'MATRIZ PROYECTOS  ORIGINAL'!$V107</f>
        <v>674912.8</v>
      </c>
      <c r="Y107" s="28">
        <f>+'MATRIZ PROYECTOS  ORIGINAL'!$U107+'MATRIZ PROYECTOS  ORIGINAL'!$W107</f>
        <v>1832400</v>
      </c>
      <c r="Z107" s="28">
        <v>44000</v>
      </c>
      <c r="AA107" s="28">
        <v>304649.90000000002</v>
      </c>
      <c r="AB107" s="28">
        <v>16.63</v>
      </c>
      <c r="AC107" s="28">
        <v>13.9</v>
      </c>
      <c r="AD107" s="22" t="s">
        <v>105</v>
      </c>
      <c r="AE107" s="22" t="s">
        <v>133</v>
      </c>
      <c r="AF107" s="22" t="s">
        <v>142</v>
      </c>
      <c r="AG107" s="22" t="s">
        <v>95</v>
      </c>
      <c r="AH107" s="22" t="s">
        <v>95</v>
      </c>
      <c r="AI107" s="23" t="s">
        <v>5</v>
      </c>
      <c r="AJ107" s="23">
        <v>1</v>
      </c>
      <c r="AK107" s="23" t="s">
        <v>491</v>
      </c>
      <c r="AL107" s="23" t="s">
        <v>123</v>
      </c>
      <c r="AM107" s="23"/>
      <c r="AN107" s="22" t="s">
        <v>691</v>
      </c>
      <c r="AO107" s="22" t="s">
        <v>692</v>
      </c>
      <c r="AP107" s="22" t="s">
        <v>693</v>
      </c>
      <c r="AQ107" s="22" t="s">
        <v>694</v>
      </c>
    </row>
    <row r="108" spans="1:43" ht="15.75" hidden="1" customHeight="1">
      <c r="A108" s="22" t="s">
        <v>73</v>
      </c>
      <c r="B108" s="23">
        <v>104</v>
      </c>
      <c r="C108" s="22" t="s">
        <v>695</v>
      </c>
      <c r="D108" s="22" t="s">
        <v>695</v>
      </c>
      <c r="E108" s="25" t="s">
        <v>68</v>
      </c>
      <c r="F108" s="23">
        <v>104</v>
      </c>
      <c r="G108" s="22" t="s">
        <v>696</v>
      </c>
      <c r="H108" s="23" t="s">
        <v>138</v>
      </c>
      <c r="I108" s="23"/>
      <c r="J108" s="23" t="s">
        <v>174</v>
      </c>
      <c r="K108" s="23" t="s">
        <v>102</v>
      </c>
      <c r="L108" s="23" t="s">
        <v>103</v>
      </c>
      <c r="M108" s="26">
        <v>42727</v>
      </c>
      <c r="N108" s="26"/>
      <c r="O108" s="27">
        <v>42979</v>
      </c>
      <c r="P108" s="27">
        <v>45111</v>
      </c>
      <c r="Q108" s="23" t="s">
        <v>104</v>
      </c>
      <c r="R108" s="28">
        <v>0</v>
      </c>
      <c r="S108" s="28">
        <v>0</v>
      </c>
      <c r="T108" s="28">
        <v>39056300</v>
      </c>
      <c r="U108" s="28">
        <v>0</v>
      </c>
      <c r="V108" s="28">
        <v>9176805.4499999993</v>
      </c>
      <c r="W108" s="28">
        <v>0</v>
      </c>
      <c r="X108" s="28">
        <f>+'MATRIZ PROYECTOS  ORIGINAL'!$T108+'MATRIZ PROYECTOS  ORIGINAL'!$V108</f>
        <v>48233105.450000003</v>
      </c>
      <c r="Y108" s="28">
        <f>+'MATRIZ PROYECTOS  ORIGINAL'!$U108+'MATRIZ PROYECTOS  ORIGINAL'!$W108</f>
        <v>0</v>
      </c>
      <c r="Z108" s="28">
        <v>36359680.509999998</v>
      </c>
      <c r="AA108" s="28">
        <v>0</v>
      </c>
      <c r="AB108" s="28">
        <v>25</v>
      </c>
      <c r="AC108" s="28">
        <v>75.38</v>
      </c>
      <c r="AD108" s="22" t="s">
        <v>175</v>
      </c>
      <c r="AE108" s="22" t="s">
        <v>233</v>
      </c>
      <c r="AF108" s="22" t="s">
        <v>83</v>
      </c>
      <c r="AG108" s="22" t="s">
        <v>95</v>
      </c>
      <c r="AH108" s="22" t="s">
        <v>95</v>
      </c>
      <c r="AI108" s="23" t="s">
        <v>14</v>
      </c>
      <c r="AJ108" s="23">
        <v>14</v>
      </c>
      <c r="AK108" s="23" t="s">
        <v>122</v>
      </c>
      <c r="AL108" s="23" t="s">
        <v>218</v>
      </c>
      <c r="AM108" s="23"/>
      <c r="AN108" s="22" t="s">
        <v>697</v>
      </c>
      <c r="AO108" s="22" t="s">
        <v>698</v>
      </c>
      <c r="AP108" s="22"/>
      <c r="AQ108" s="22"/>
    </row>
    <row r="109" spans="1:43" ht="15.75" hidden="1" customHeight="1">
      <c r="A109" s="22" t="s">
        <v>114</v>
      </c>
      <c r="B109" s="23">
        <v>105</v>
      </c>
      <c r="C109" s="22" t="s">
        <v>699</v>
      </c>
      <c r="D109" s="22" t="s">
        <v>699</v>
      </c>
      <c r="E109" s="25" t="s">
        <v>68</v>
      </c>
      <c r="F109" s="23">
        <v>105</v>
      </c>
      <c r="G109" s="22" t="s">
        <v>700</v>
      </c>
      <c r="H109" s="23" t="s">
        <v>138</v>
      </c>
      <c r="I109" s="23"/>
      <c r="J109" s="23" t="s">
        <v>118</v>
      </c>
      <c r="K109" s="23" t="s">
        <v>78</v>
      </c>
      <c r="L109" s="23" t="s">
        <v>327</v>
      </c>
      <c r="M109" s="26">
        <v>42326</v>
      </c>
      <c r="N109" s="26"/>
      <c r="O109" s="27">
        <v>42326</v>
      </c>
      <c r="P109" s="27">
        <v>42529</v>
      </c>
      <c r="Q109" s="23" t="s">
        <v>80</v>
      </c>
      <c r="R109" s="28">
        <v>108050.6</v>
      </c>
      <c r="S109" s="28">
        <v>834226.98</v>
      </c>
      <c r="T109" s="28">
        <v>1524070</v>
      </c>
      <c r="U109" s="28">
        <v>0</v>
      </c>
      <c r="V109" s="28">
        <v>0</v>
      </c>
      <c r="W109" s="28">
        <v>0</v>
      </c>
      <c r="X109" s="28">
        <f>+'MATRIZ PROYECTOS  ORIGINAL'!$T109+'MATRIZ PROYECTOS  ORIGINAL'!$V109</f>
        <v>1524070</v>
      </c>
      <c r="Y109" s="28">
        <f>+'MATRIZ PROYECTOS  ORIGINAL'!$U109+'MATRIZ PROYECTOS  ORIGINAL'!$W109</f>
        <v>0</v>
      </c>
      <c r="Z109" s="28">
        <v>824460</v>
      </c>
      <c r="AA109" s="28">
        <v>0</v>
      </c>
      <c r="AB109" s="28">
        <v>54.1</v>
      </c>
      <c r="AC109" s="28">
        <v>54.09</v>
      </c>
      <c r="AD109" s="22" t="s">
        <v>105</v>
      </c>
      <c r="AE109" s="22" t="s">
        <v>133</v>
      </c>
      <c r="AF109" s="22" t="s">
        <v>311</v>
      </c>
      <c r="AG109" s="22" t="s">
        <v>95</v>
      </c>
      <c r="AH109" s="22" t="s">
        <v>569</v>
      </c>
      <c r="AI109" s="23" t="s">
        <v>5</v>
      </c>
      <c r="AJ109" s="23">
        <v>2</v>
      </c>
      <c r="AK109" s="23" t="s">
        <v>313</v>
      </c>
      <c r="AL109" s="23" t="s">
        <v>218</v>
      </c>
      <c r="AM109" s="23"/>
      <c r="AN109" s="22" t="s">
        <v>701</v>
      </c>
      <c r="AO109" s="22" t="s">
        <v>702</v>
      </c>
      <c r="AP109" s="22"/>
      <c r="AQ109" s="22"/>
    </row>
    <row r="110" spans="1:43" ht="15.75" hidden="1" customHeight="1">
      <c r="A110" s="22" t="s">
        <v>97</v>
      </c>
      <c r="B110" s="23">
        <v>106</v>
      </c>
      <c r="C110" s="22" t="s">
        <v>703</v>
      </c>
      <c r="D110" s="22" t="s">
        <v>703</v>
      </c>
      <c r="E110" s="25" t="s">
        <v>68</v>
      </c>
      <c r="F110" s="23">
        <v>106</v>
      </c>
      <c r="G110" s="22" t="s">
        <v>704</v>
      </c>
      <c r="H110" s="23" t="s">
        <v>76</v>
      </c>
      <c r="I110" s="23"/>
      <c r="J110" s="23" t="s">
        <v>243</v>
      </c>
      <c r="K110" s="23" t="s">
        <v>337</v>
      </c>
      <c r="L110" s="23" t="s">
        <v>338</v>
      </c>
      <c r="M110" s="26">
        <v>42608</v>
      </c>
      <c r="N110" s="26"/>
      <c r="O110" s="27">
        <v>42608</v>
      </c>
      <c r="P110" s="27">
        <v>43157</v>
      </c>
      <c r="Q110" s="23" t="s">
        <v>80</v>
      </c>
      <c r="R110" s="28">
        <v>0</v>
      </c>
      <c r="S110" s="28">
        <v>-16995.53</v>
      </c>
      <c r="T110" s="28">
        <v>751560</v>
      </c>
      <c r="U110" s="28">
        <v>0</v>
      </c>
      <c r="V110" s="28">
        <v>0</v>
      </c>
      <c r="W110" s="28">
        <v>0</v>
      </c>
      <c r="X110" s="28">
        <f>+'MATRIZ PROYECTOS  ORIGINAL'!$T110+'MATRIZ PROYECTOS  ORIGINAL'!$V110</f>
        <v>751560</v>
      </c>
      <c r="Y110" s="28">
        <f>+'MATRIZ PROYECTOS  ORIGINAL'!$U110+'MATRIZ PROYECTOS  ORIGINAL'!$W110</f>
        <v>0</v>
      </c>
      <c r="Z110" s="28">
        <v>0</v>
      </c>
      <c r="AA110" s="28">
        <v>0</v>
      </c>
      <c r="AB110" s="28">
        <v>0</v>
      </c>
      <c r="AC110" s="28">
        <v>0</v>
      </c>
      <c r="AD110" s="22" t="s">
        <v>105</v>
      </c>
      <c r="AE110" s="22" t="s">
        <v>133</v>
      </c>
      <c r="AF110" s="22" t="s">
        <v>348</v>
      </c>
      <c r="AG110" s="22" t="s">
        <v>95</v>
      </c>
      <c r="AH110" s="22" t="s">
        <v>95</v>
      </c>
      <c r="AI110" s="29" t="s">
        <v>5</v>
      </c>
      <c r="AJ110" s="23"/>
      <c r="AK110" s="23"/>
      <c r="AL110" s="23"/>
      <c r="AM110" s="23"/>
      <c r="AN110" s="22" t="s">
        <v>705</v>
      </c>
      <c r="AO110" s="22"/>
      <c r="AP110" s="22"/>
      <c r="AQ110" s="22"/>
    </row>
    <row r="111" spans="1:43" ht="15.75" hidden="1" customHeight="1">
      <c r="A111" s="22" t="s">
        <v>114</v>
      </c>
      <c r="B111" s="23">
        <v>107</v>
      </c>
      <c r="C111" s="22" t="s">
        <v>706</v>
      </c>
      <c r="D111" s="22" t="s">
        <v>706</v>
      </c>
      <c r="E111" s="25" t="s">
        <v>68</v>
      </c>
      <c r="F111" s="23">
        <v>107</v>
      </c>
      <c r="G111" s="22" t="s">
        <v>707</v>
      </c>
      <c r="H111" s="23" t="s">
        <v>138</v>
      </c>
      <c r="I111" s="23"/>
      <c r="J111" s="23" t="s">
        <v>399</v>
      </c>
      <c r="K111" s="23" t="s">
        <v>196</v>
      </c>
      <c r="L111" s="23" t="s">
        <v>197</v>
      </c>
      <c r="M111" s="26">
        <v>42585</v>
      </c>
      <c r="N111" s="26"/>
      <c r="O111" s="27">
        <v>42768</v>
      </c>
      <c r="P111" s="27">
        <v>43409</v>
      </c>
      <c r="Q111" s="23" t="s">
        <v>104</v>
      </c>
      <c r="R111" s="28">
        <v>29956.57</v>
      </c>
      <c r="S111" s="28">
        <v>240360.21</v>
      </c>
      <c r="T111" s="28">
        <v>240360.21</v>
      </c>
      <c r="U111" s="28">
        <v>0</v>
      </c>
      <c r="V111" s="28">
        <v>0</v>
      </c>
      <c r="W111" s="28">
        <v>0</v>
      </c>
      <c r="X111" s="28">
        <f>+'MATRIZ PROYECTOS  ORIGINAL'!$T111+'MATRIZ PROYECTOS  ORIGINAL'!$V111</f>
        <v>240360.21</v>
      </c>
      <c r="Y111" s="28">
        <f>+'MATRIZ PROYECTOS  ORIGINAL'!$U111+'MATRIZ PROYECTOS  ORIGINAL'!$W111</f>
        <v>0</v>
      </c>
      <c r="Z111" s="28">
        <v>240360.2</v>
      </c>
      <c r="AA111" s="28">
        <v>0</v>
      </c>
      <c r="AB111" s="28">
        <v>100</v>
      </c>
      <c r="AC111" s="28">
        <v>99.99</v>
      </c>
      <c r="AD111" s="22" t="s">
        <v>105</v>
      </c>
      <c r="AE111" s="22" t="s">
        <v>133</v>
      </c>
      <c r="AF111" s="22" t="s">
        <v>355</v>
      </c>
      <c r="AG111" s="22" t="s">
        <v>95</v>
      </c>
      <c r="AH111" s="22" t="s">
        <v>95</v>
      </c>
      <c r="AI111" s="23" t="s">
        <v>8</v>
      </c>
      <c r="AJ111" s="23">
        <v>4</v>
      </c>
      <c r="AK111" s="23" t="s">
        <v>182</v>
      </c>
      <c r="AL111" s="23" t="s">
        <v>123</v>
      </c>
      <c r="AM111" s="23"/>
      <c r="AN111" s="22" t="s">
        <v>708</v>
      </c>
      <c r="AO111" s="22" t="s">
        <v>709</v>
      </c>
      <c r="AP111" s="22" t="s">
        <v>710</v>
      </c>
      <c r="AQ111" s="22" t="s">
        <v>711</v>
      </c>
    </row>
    <row r="112" spans="1:43" ht="15.75" hidden="1" customHeight="1">
      <c r="A112" s="22" t="s">
        <v>128</v>
      </c>
      <c r="B112" s="23">
        <v>108</v>
      </c>
      <c r="C112" s="22" t="s">
        <v>712</v>
      </c>
      <c r="D112" s="22" t="s">
        <v>712</v>
      </c>
      <c r="E112" s="25" t="s">
        <v>68</v>
      </c>
      <c r="F112" s="23">
        <v>108</v>
      </c>
      <c r="G112" s="22" t="s">
        <v>713</v>
      </c>
      <c r="H112" s="23" t="s">
        <v>138</v>
      </c>
      <c r="I112" s="23"/>
      <c r="J112" s="23" t="s">
        <v>205</v>
      </c>
      <c r="K112" s="23" t="s">
        <v>140</v>
      </c>
      <c r="L112" s="23" t="s">
        <v>141</v>
      </c>
      <c r="M112" s="26">
        <v>41739</v>
      </c>
      <c r="N112" s="26"/>
      <c r="O112" s="27">
        <v>42353</v>
      </c>
      <c r="P112" s="27">
        <v>44926</v>
      </c>
      <c r="Q112" s="23" t="s">
        <v>104</v>
      </c>
      <c r="R112" s="28">
        <v>5155208.59</v>
      </c>
      <c r="S112" s="28">
        <v>44699772.560000002</v>
      </c>
      <c r="T112" s="28">
        <v>75076380</v>
      </c>
      <c r="U112" s="28">
        <v>129298210</v>
      </c>
      <c r="V112" s="28">
        <v>0</v>
      </c>
      <c r="W112" s="28">
        <v>0</v>
      </c>
      <c r="X112" s="28">
        <f>+'MATRIZ PROYECTOS  ORIGINAL'!$T112+'MATRIZ PROYECTOS  ORIGINAL'!$V112</f>
        <v>75076380</v>
      </c>
      <c r="Y112" s="28">
        <f>+'MATRIZ PROYECTOS  ORIGINAL'!$U112+'MATRIZ PROYECTOS  ORIGINAL'!$W112</f>
        <v>129298210</v>
      </c>
      <c r="Z112" s="28">
        <v>38019656.630000003</v>
      </c>
      <c r="AA112" s="28">
        <v>11026823.380000001</v>
      </c>
      <c r="AB112" s="28">
        <v>80.75</v>
      </c>
      <c r="AC112" s="28">
        <v>23.99</v>
      </c>
      <c r="AD112" s="22" t="s">
        <v>105</v>
      </c>
      <c r="AE112" s="22" t="s">
        <v>133</v>
      </c>
      <c r="AF112" s="22" t="s">
        <v>134</v>
      </c>
      <c r="AG112" s="22" t="s">
        <v>143</v>
      </c>
      <c r="AH112" s="22" t="s">
        <v>143</v>
      </c>
      <c r="AI112" s="23" t="s">
        <v>11</v>
      </c>
      <c r="AJ112" s="23">
        <v>10</v>
      </c>
      <c r="AK112" s="23"/>
      <c r="AL112" s="23" t="s">
        <v>167</v>
      </c>
      <c r="AM112" s="23"/>
      <c r="AN112" s="22" t="s">
        <v>714</v>
      </c>
      <c r="AO112" s="22"/>
      <c r="AP112" s="22"/>
      <c r="AQ112" s="22"/>
    </row>
    <row r="113" spans="1:43" ht="15.75" hidden="1" customHeight="1">
      <c r="A113" s="22" t="s">
        <v>73</v>
      </c>
      <c r="B113" s="23">
        <v>109</v>
      </c>
      <c r="C113" s="22" t="s">
        <v>715</v>
      </c>
      <c r="D113" s="22" t="s">
        <v>715</v>
      </c>
      <c r="E113" s="25" t="s">
        <v>68</v>
      </c>
      <c r="F113" s="23">
        <v>109</v>
      </c>
      <c r="G113" s="22" t="s">
        <v>716</v>
      </c>
      <c r="H113" s="23" t="s">
        <v>76</v>
      </c>
      <c r="I113" s="23"/>
      <c r="J113" s="23" t="s">
        <v>174</v>
      </c>
      <c r="K113" s="23" t="s">
        <v>140</v>
      </c>
      <c r="L113" s="23" t="s">
        <v>717</v>
      </c>
      <c r="M113" s="26">
        <v>43438</v>
      </c>
      <c r="N113" s="26"/>
      <c r="O113" s="27">
        <v>43502</v>
      </c>
      <c r="P113" s="27">
        <v>44469</v>
      </c>
      <c r="Q113" s="23" t="s">
        <v>104</v>
      </c>
      <c r="R113" s="28">
        <v>0</v>
      </c>
      <c r="S113" s="28">
        <v>0</v>
      </c>
      <c r="T113" s="28">
        <v>2066003.21</v>
      </c>
      <c r="U113" s="28">
        <v>0</v>
      </c>
      <c r="V113" s="28">
        <v>0</v>
      </c>
      <c r="W113" s="28">
        <v>0</v>
      </c>
      <c r="X113" s="28">
        <f>+'MATRIZ PROYECTOS  ORIGINAL'!$T113+'MATRIZ PROYECTOS  ORIGINAL'!$V113</f>
        <v>2066003.21</v>
      </c>
      <c r="Y113" s="28">
        <f>+'MATRIZ PROYECTOS  ORIGINAL'!$U113+'MATRIZ PROYECTOS  ORIGINAL'!$W113</f>
        <v>0</v>
      </c>
      <c r="Z113" s="28">
        <v>1711803.27</v>
      </c>
      <c r="AA113" s="28">
        <v>0</v>
      </c>
      <c r="AB113" s="28">
        <v>91.67</v>
      </c>
      <c r="AC113" s="28">
        <v>82.85</v>
      </c>
      <c r="AD113" s="22" t="s">
        <v>175</v>
      </c>
      <c r="AE113" s="22" t="s">
        <v>82</v>
      </c>
      <c r="AF113" s="22" t="s">
        <v>300</v>
      </c>
      <c r="AG113" s="22" t="s">
        <v>95</v>
      </c>
      <c r="AH113" s="22" t="s">
        <v>95</v>
      </c>
      <c r="AI113" s="23" t="s">
        <v>14</v>
      </c>
      <c r="AJ113" s="23">
        <v>14</v>
      </c>
      <c r="AK113" s="23" t="s">
        <v>122</v>
      </c>
      <c r="AL113" s="23" t="s">
        <v>218</v>
      </c>
      <c r="AM113" s="23"/>
      <c r="AN113" s="22" t="s">
        <v>718</v>
      </c>
      <c r="AO113" s="22"/>
      <c r="AP113" s="22"/>
      <c r="AQ113" s="22"/>
    </row>
    <row r="114" spans="1:43" ht="15.75" hidden="1" customHeight="1">
      <c r="A114" s="22" t="s">
        <v>114</v>
      </c>
      <c r="B114" s="23">
        <v>110</v>
      </c>
      <c r="C114" s="22" t="s">
        <v>719</v>
      </c>
      <c r="D114" s="22" t="s">
        <v>719</v>
      </c>
      <c r="E114" s="25" t="s">
        <v>68</v>
      </c>
      <c r="F114" s="23">
        <v>110</v>
      </c>
      <c r="G114" s="22" t="s">
        <v>720</v>
      </c>
      <c r="H114" s="23" t="s">
        <v>281</v>
      </c>
      <c r="I114" s="23"/>
      <c r="J114" s="23" t="s">
        <v>139</v>
      </c>
      <c r="K114" s="23" t="s">
        <v>140</v>
      </c>
      <c r="L114" s="23" t="s">
        <v>721</v>
      </c>
      <c r="M114" s="26"/>
      <c r="N114" s="26"/>
      <c r="O114" s="27" t="s">
        <v>68</v>
      </c>
      <c r="P114" s="27" t="s">
        <v>68</v>
      </c>
      <c r="Q114" s="23" t="s">
        <v>68</v>
      </c>
      <c r="R114" s="28">
        <v>0</v>
      </c>
      <c r="S114" s="28">
        <v>0</v>
      </c>
      <c r="T114" s="28">
        <v>0</v>
      </c>
      <c r="U114" s="28">
        <v>0</v>
      </c>
      <c r="V114" s="28">
        <v>0</v>
      </c>
      <c r="W114" s="28">
        <v>0</v>
      </c>
      <c r="X114" s="28">
        <f>+'MATRIZ PROYECTOS  ORIGINAL'!$T114+'MATRIZ PROYECTOS  ORIGINAL'!$V114</f>
        <v>0</v>
      </c>
      <c r="Y114" s="28">
        <f>+'MATRIZ PROYECTOS  ORIGINAL'!$U114+'MATRIZ PROYECTOS  ORIGINAL'!$W114</f>
        <v>0</v>
      </c>
      <c r="Z114" s="28">
        <v>0</v>
      </c>
      <c r="AA114" s="28">
        <v>0</v>
      </c>
      <c r="AB114" s="28">
        <v>0</v>
      </c>
      <c r="AC114" s="28">
        <v>0</v>
      </c>
      <c r="AD114" s="22" t="s">
        <v>175</v>
      </c>
      <c r="AE114" s="22" t="s">
        <v>233</v>
      </c>
      <c r="AF114" s="22" t="s">
        <v>142</v>
      </c>
      <c r="AG114" s="22" t="s">
        <v>95</v>
      </c>
      <c r="AH114" s="22" t="s">
        <v>95</v>
      </c>
      <c r="AI114" s="23" t="s">
        <v>13</v>
      </c>
      <c r="AJ114" s="23">
        <v>13</v>
      </c>
      <c r="AK114" s="23" t="s">
        <v>144</v>
      </c>
      <c r="AL114" s="23" t="s">
        <v>123</v>
      </c>
      <c r="AM114" s="23"/>
      <c r="AN114" s="22" t="s">
        <v>722</v>
      </c>
      <c r="AO114" s="22"/>
      <c r="AP114" s="22"/>
      <c r="AQ114" s="22"/>
    </row>
    <row r="115" spans="1:43" ht="15.75" hidden="1" customHeight="1">
      <c r="A115" s="22" t="s">
        <v>73</v>
      </c>
      <c r="B115" s="23">
        <v>111</v>
      </c>
      <c r="C115" s="22" t="s">
        <v>723</v>
      </c>
      <c r="D115" s="22" t="s">
        <v>723</v>
      </c>
      <c r="E115" s="25" t="s">
        <v>68</v>
      </c>
      <c r="F115" s="23">
        <v>111</v>
      </c>
      <c r="G115" s="22" t="s">
        <v>724</v>
      </c>
      <c r="H115" s="23" t="s">
        <v>117</v>
      </c>
      <c r="I115" s="23"/>
      <c r="J115" s="23" t="s">
        <v>150</v>
      </c>
      <c r="K115" s="23" t="s">
        <v>140</v>
      </c>
      <c r="L115" s="23" t="s">
        <v>721</v>
      </c>
      <c r="M115" s="26">
        <v>41941</v>
      </c>
      <c r="N115" s="26"/>
      <c r="O115" s="27">
        <v>41941</v>
      </c>
      <c r="P115" s="27">
        <v>42735</v>
      </c>
      <c r="Q115" s="23" t="s">
        <v>104</v>
      </c>
      <c r="R115" s="28">
        <v>4750000</v>
      </c>
      <c r="S115" s="28">
        <v>41219122.5</v>
      </c>
      <c r="T115" s="28">
        <v>39049695</v>
      </c>
      <c r="U115" s="28">
        <v>0</v>
      </c>
      <c r="V115" s="28">
        <v>2169427.5</v>
      </c>
      <c r="W115" s="28">
        <v>0</v>
      </c>
      <c r="X115" s="28">
        <f>+'MATRIZ PROYECTOS  ORIGINAL'!$T115+'MATRIZ PROYECTOS  ORIGINAL'!$V115</f>
        <v>41219122.5</v>
      </c>
      <c r="Y115" s="28">
        <f>+'MATRIZ PROYECTOS  ORIGINAL'!$U115+'MATRIZ PROYECTOS  ORIGINAL'!$W115</f>
        <v>0</v>
      </c>
      <c r="Z115" s="28">
        <v>41219122.479999997</v>
      </c>
      <c r="AA115" s="28">
        <v>0</v>
      </c>
      <c r="AB115" s="28">
        <v>100</v>
      </c>
      <c r="AC115" s="28">
        <v>99.99</v>
      </c>
      <c r="AD115" s="22" t="s">
        <v>175</v>
      </c>
      <c r="AE115" s="22" t="s">
        <v>82</v>
      </c>
      <c r="AF115" s="22" t="s">
        <v>217</v>
      </c>
      <c r="AG115" s="22" t="s">
        <v>235</v>
      </c>
      <c r="AH115" s="22" t="s">
        <v>725</v>
      </c>
      <c r="AI115" s="23" t="s">
        <v>12</v>
      </c>
      <c r="AJ115" s="23">
        <v>12</v>
      </c>
      <c r="AK115" s="23" t="s">
        <v>122</v>
      </c>
      <c r="AL115" s="23" t="s">
        <v>218</v>
      </c>
      <c r="AM115" s="23"/>
      <c r="AN115" s="22" t="s">
        <v>726</v>
      </c>
      <c r="AO115" s="22" t="s">
        <v>727</v>
      </c>
      <c r="AP115" s="22" t="s">
        <v>728</v>
      </c>
      <c r="AQ115" s="22" t="s">
        <v>729</v>
      </c>
    </row>
    <row r="116" spans="1:43" ht="15.75" hidden="1" customHeight="1">
      <c r="A116" s="22" t="s">
        <v>114</v>
      </c>
      <c r="B116" s="23">
        <v>112</v>
      </c>
      <c r="C116" s="22" t="s">
        <v>730</v>
      </c>
      <c r="D116" s="22" t="s">
        <v>730</v>
      </c>
      <c r="E116" s="25" t="s">
        <v>68</v>
      </c>
      <c r="F116" s="23">
        <v>112</v>
      </c>
      <c r="G116" s="22" t="s">
        <v>731</v>
      </c>
      <c r="H116" s="23" t="s">
        <v>138</v>
      </c>
      <c r="I116" s="23"/>
      <c r="J116" s="23" t="s">
        <v>732</v>
      </c>
      <c r="K116" s="23" t="s">
        <v>733</v>
      </c>
      <c r="L116" s="23" t="s">
        <v>734</v>
      </c>
      <c r="M116" s="26">
        <v>42761</v>
      </c>
      <c r="N116" s="26"/>
      <c r="O116" s="27">
        <v>42783</v>
      </c>
      <c r="P116" s="27">
        <v>43465</v>
      </c>
      <c r="Q116" s="23" t="s">
        <v>80</v>
      </c>
      <c r="R116" s="28">
        <v>265996</v>
      </c>
      <c r="S116" s="28">
        <v>1990498.62</v>
      </c>
      <c r="T116" s="28">
        <v>2012978.11</v>
      </c>
      <c r="U116" s="28">
        <v>0</v>
      </c>
      <c r="V116" s="28">
        <v>0</v>
      </c>
      <c r="W116" s="28">
        <v>0</v>
      </c>
      <c r="X116" s="28">
        <f>+'MATRIZ PROYECTOS  ORIGINAL'!$T116+'MATRIZ PROYECTOS  ORIGINAL'!$V116</f>
        <v>2012978.11</v>
      </c>
      <c r="Y116" s="28">
        <f>+'MATRIZ PROYECTOS  ORIGINAL'!$U116+'MATRIZ PROYECTOS  ORIGINAL'!$W116</f>
        <v>0</v>
      </c>
      <c r="Z116" s="28">
        <v>1733108.02</v>
      </c>
      <c r="AA116" s="28">
        <v>0</v>
      </c>
      <c r="AB116" s="28">
        <v>63.02</v>
      </c>
      <c r="AC116" s="28">
        <v>86.09</v>
      </c>
      <c r="AD116" s="22" t="s">
        <v>175</v>
      </c>
      <c r="AE116" s="22" t="s">
        <v>82</v>
      </c>
      <c r="AF116" s="22" t="s">
        <v>267</v>
      </c>
      <c r="AG116" s="22" t="s">
        <v>364</v>
      </c>
      <c r="AH116" s="22" t="s">
        <v>364</v>
      </c>
      <c r="AI116" s="23" t="s">
        <v>9</v>
      </c>
      <c r="AJ116" s="23">
        <v>6</v>
      </c>
      <c r="AK116" s="23" t="s">
        <v>225</v>
      </c>
      <c r="AL116" s="23" t="s">
        <v>218</v>
      </c>
      <c r="AM116" s="23"/>
      <c r="AN116" s="22" t="s">
        <v>735</v>
      </c>
      <c r="AO116" s="22" t="s">
        <v>736</v>
      </c>
      <c r="AP116" s="22" t="s">
        <v>737</v>
      </c>
      <c r="AQ116" s="22"/>
    </row>
    <row r="117" spans="1:43" ht="15.75" hidden="1" customHeight="1">
      <c r="A117" s="22" t="s">
        <v>73</v>
      </c>
      <c r="B117" s="23">
        <v>113</v>
      </c>
      <c r="C117" s="22" t="s">
        <v>738</v>
      </c>
      <c r="D117" s="22" t="s">
        <v>738</v>
      </c>
      <c r="E117" s="25" t="s">
        <v>68</v>
      </c>
      <c r="F117" s="23">
        <v>113</v>
      </c>
      <c r="G117" s="22" t="s">
        <v>739</v>
      </c>
      <c r="H117" s="23" t="s">
        <v>138</v>
      </c>
      <c r="I117" s="23"/>
      <c r="J117" s="23" t="s">
        <v>150</v>
      </c>
      <c r="K117" s="23" t="s">
        <v>740</v>
      </c>
      <c r="L117" s="23" t="s">
        <v>741</v>
      </c>
      <c r="M117" s="26">
        <v>42128</v>
      </c>
      <c r="N117" s="26"/>
      <c r="O117" s="27">
        <v>42128</v>
      </c>
      <c r="P117" s="27">
        <v>44561</v>
      </c>
      <c r="Q117" s="23" t="s">
        <v>80</v>
      </c>
      <c r="R117" s="28">
        <v>3980000</v>
      </c>
      <c r="S117" s="28">
        <v>30467099</v>
      </c>
      <c r="T117" s="28">
        <v>25261665</v>
      </c>
      <c r="U117" s="28">
        <v>6405511.9800000004</v>
      </c>
      <c r="V117" s="28">
        <v>5205434</v>
      </c>
      <c r="W117" s="28">
        <v>0</v>
      </c>
      <c r="X117" s="28">
        <f>+'MATRIZ PROYECTOS  ORIGINAL'!$T117+'MATRIZ PROYECTOS  ORIGINAL'!$V117</f>
        <v>30467099</v>
      </c>
      <c r="Y117" s="28">
        <f>+'MATRIZ PROYECTOS  ORIGINAL'!$U117+'MATRIZ PROYECTOS  ORIGINAL'!$W117</f>
        <v>6405511.9800000004</v>
      </c>
      <c r="Z117" s="28">
        <v>30467098.960000001</v>
      </c>
      <c r="AA117" s="28">
        <v>6405511.9699999997</v>
      </c>
      <c r="AB117" s="28">
        <v>100</v>
      </c>
      <c r="AC117" s="28">
        <v>99.99</v>
      </c>
      <c r="AD117" s="22" t="s">
        <v>664</v>
      </c>
      <c r="AE117" s="22" t="s">
        <v>82</v>
      </c>
      <c r="AF117" s="22" t="s">
        <v>742</v>
      </c>
      <c r="AG117" s="22" t="s">
        <v>95</v>
      </c>
      <c r="AH117" s="22" t="s">
        <v>95</v>
      </c>
      <c r="AI117" s="23" t="s">
        <v>12</v>
      </c>
      <c r="AJ117" s="23">
        <v>12</v>
      </c>
      <c r="AK117" s="23" t="s">
        <v>122</v>
      </c>
      <c r="AL117" s="23" t="s">
        <v>218</v>
      </c>
      <c r="AM117" s="23"/>
      <c r="AN117" s="22" t="s">
        <v>743</v>
      </c>
      <c r="AO117" s="22" t="s">
        <v>744</v>
      </c>
      <c r="AP117" s="22"/>
      <c r="AQ117" s="22"/>
    </row>
    <row r="118" spans="1:43" ht="15.75" hidden="1" customHeight="1">
      <c r="A118" s="22" t="s">
        <v>73</v>
      </c>
      <c r="B118" s="23">
        <v>114</v>
      </c>
      <c r="C118" s="22" t="s">
        <v>745</v>
      </c>
      <c r="D118" s="22" t="s">
        <v>745</v>
      </c>
      <c r="E118" s="25" t="s">
        <v>68</v>
      </c>
      <c r="F118" s="23">
        <v>114</v>
      </c>
      <c r="G118" s="22" t="s">
        <v>746</v>
      </c>
      <c r="H118" s="23" t="s">
        <v>138</v>
      </c>
      <c r="I118" s="23"/>
      <c r="J118" s="23" t="s">
        <v>662</v>
      </c>
      <c r="K118" s="23" t="s">
        <v>488</v>
      </c>
      <c r="L118" s="23" t="s">
        <v>747</v>
      </c>
      <c r="M118" s="26">
        <v>42723</v>
      </c>
      <c r="N118" s="26"/>
      <c r="O118" s="27">
        <v>42925</v>
      </c>
      <c r="P118" s="27">
        <v>43580</v>
      </c>
      <c r="Q118" s="23" t="s">
        <v>663</v>
      </c>
      <c r="R118" s="28">
        <v>2187000</v>
      </c>
      <c r="S118" s="28">
        <v>16370854.109999999</v>
      </c>
      <c r="T118" s="28">
        <v>16370854.109999999</v>
      </c>
      <c r="U118" s="28">
        <v>0</v>
      </c>
      <c r="V118" s="28">
        <v>0</v>
      </c>
      <c r="W118" s="28">
        <v>0</v>
      </c>
      <c r="X118" s="28">
        <f>+'MATRIZ PROYECTOS  ORIGINAL'!$T118+'MATRIZ PROYECTOS  ORIGINAL'!$V118</f>
        <v>16370854.109999999</v>
      </c>
      <c r="Y118" s="28">
        <f>+'MATRIZ PROYECTOS  ORIGINAL'!$U118+'MATRIZ PROYECTOS  ORIGINAL'!$W118</f>
        <v>0</v>
      </c>
      <c r="Z118" s="28">
        <v>16370854.1</v>
      </c>
      <c r="AA118" s="28">
        <v>0</v>
      </c>
      <c r="AB118" s="28">
        <v>100</v>
      </c>
      <c r="AC118" s="28">
        <v>99.99</v>
      </c>
      <c r="AD118" s="22" t="s">
        <v>664</v>
      </c>
      <c r="AE118" s="22" t="s">
        <v>233</v>
      </c>
      <c r="AF118" s="22" t="s">
        <v>157</v>
      </c>
      <c r="AG118" s="22" t="s">
        <v>95</v>
      </c>
      <c r="AH118" s="22" t="s">
        <v>95</v>
      </c>
      <c r="AI118" s="23" t="s">
        <v>12</v>
      </c>
      <c r="AJ118" s="23">
        <v>12</v>
      </c>
      <c r="AK118" s="23" t="s">
        <v>122</v>
      </c>
      <c r="AL118" s="23" t="s">
        <v>218</v>
      </c>
      <c r="AM118" s="23"/>
      <c r="AN118" s="22" t="s">
        <v>748</v>
      </c>
      <c r="AO118" s="22" t="s">
        <v>749</v>
      </c>
      <c r="AP118" s="22" t="s">
        <v>750</v>
      </c>
      <c r="AQ118" s="22"/>
    </row>
    <row r="119" spans="1:43" ht="15.75" hidden="1" customHeight="1">
      <c r="A119" s="22" t="s">
        <v>97</v>
      </c>
      <c r="B119" s="23">
        <v>115</v>
      </c>
      <c r="C119" s="22" t="s">
        <v>751</v>
      </c>
      <c r="D119" s="22" t="s">
        <v>751</v>
      </c>
      <c r="E119" s="25" t="s">
        <v>68</v>
      </c>
      <c r="F119" s="23">
        <v>115</v>
      </c>
      <c r="G119" s="22" t="s">
        <v>752</v>
      </c>
      <c r="H119" s="23" t="s">
        <v>76</v>
      </c>
      <c r="I119" s="23"/>
      <c r="J119" s="23" t="s">
        <v>483</v>
      </c>
      <c r="K119" s="23" t="s">
        <v>409</v>
      </c>
      <c r="L119" s="23" t="s">
        <v>753</v>
      </c>
      <c r="M119" s="26">
        <v>42628</v>
      </c>
      <c r="N119" s="26"/>
      <c r="O119" s="27">
        <v>42628</v>
      </c>
      <c r="P119" s="27">
        <v>43281</v>
      </c>
      <c r="Q119" s="23" t="s">
        <v>80</v>
      </c>
      <c r="R119" s="28">
        <v>1331723.22</v>
      </c>
      <c r="S119" s="28">
        <v>10013133.67</v>
      </c>
      <c r="T119" s="28">
        <v>10013133.67</v>
      </c>
      <c r="U119" s="28">
        <v>0</v>
      </c>
      <c r="V119" s="28">
        <v>0</v>
      </c>
      <c r="W119" s="28">
        <v>0</v>
      </c>
      <c r="X119" s="28">
        <f>+'MATRIZ PROYECTOS  ORIGINAL'!$T119+'MATRIZ PROYECTOS  ORIGINAL'!$V119</f>
        <v>10013133.67</v>
      </c>
      <c r="Y119" s="28">
        <f>+'MATRIZ PROYECTOS  ORIGINAL'!$U119+'MATRIZ PROYECTOS  ORIGINAL'!$W119</f>
        <v>0</v>
      </c>
      <c r="Z119" s="28">
        <v>10013133.65</v>
      </c>
      <c r="AA119" s="28">
        <v>0</v>
      </c>
      <c r="AB119" s="28">
        <v>100</v>
      </c>
      <c r="AC119" s="28">
        <v>99.99</v>
      </c>
      <c r="AD119" s="22" t="s">
        <v>754</v>
      </c>
      <c r="AE119" s="22" t="s">
        <v>82</v>
      </c>
      <c r="AF119" s="22" t="s">
        <v>755</v>
      </c>
      <c r="AG119" s="22" t="s">
        <v>95</v>
      </c>
      <c r="AH119" s="22" t="s">
        <v>95</v>
      </c>
      <c r="AI119" s="29" t="s">
        <v>12</v>
      </c>
      <c r="AJ119" s="23"/>
      <c r="AK119" s="23"/>
      <c r="AL119" s="23"/>
      <c r="AM119" s="23"/>
      <c r="AN119" s="22" t="s">
        <v>756</v>
      </c>
      <c r="AO119" s="22" t="s">
        <v>757</v>
      </c>
      <c r="AP119" s="22"/>
      <c r="AQ119" s="22"/>
    </row>
    <row r="120" spans="1:43" ht="15.75" hidden="1" customHeight="1">
      <c r="A120" s="22" t="s">
        <v>114</v>
      </c>
      <c r="B120" s="23">
        <v>116</v>
      </c>
      <c r="C120" s="22" t="s">
        <v>758</v>
      </c>
      <c r="D120" s="22" t="s">
        <v>758</v>
      </c>
      <c r="E120" s="25" t="s">
        <v>68</v>
      </c>
      <c r="F120" s="23">
        <v>116</v>
      </c>
      <c r="G120" s="22" t="s">
        <v>759</v>
      </c>
      <c r="H120" s="23" t="s">
        <v>138</v>
      </c>
      <c r="I120" s="23"/>
      <c r="J120" s="23" t="s">
        <v>399</v>
      </c>
      <c r="K120" s="23" t="s">
        <v>196</v>
      </c>
      <c r="L120" s="23" t="s">
        <v>197</v>
      </c>
      <c r="M120" s="26">
        <v>42986</v>
      </c>
      <c r="N120" s="26"/>
      <c r="O120" s="27">
        <v>43118</v>
      </c>
      <c r="P120" s="27">
        <v>43663</v>
      </c>
      <c r="Q120" s="23" t="s">
        <v>104</v>
      </c>
      <c r="R120" s="28">
        <v>35000</v>
      </c>
      <c r="S120" s="28">
        <v>315426.64</v>
      </c>
      <c r="T120" s="28">
        <v>315426.64</v>
      </c>
      <c r="U120" s="28">
        <v>0</v>
      </c>
      <c r="V120" s="28">
        <v>0</v>
      </c>
      <c r="W120" s="28">
        <v>0</v>
      </c>
      <c r="X120" s="28">
        <f>+'MATRIZ PROYECTOS  ORIGINAL'!$T120+'MATRIZ PROYECTOS  ORIGINAL'!$V120</f>
        <v>315426.64</v>
      </c>
      <c r="Y120" s="28">
        <f>+'MATRIZ PROYECTOS  ORIGINAL'!$U120+'MATRIZ PROYECTOS  ORIGINAL'!$W120</f>
        <v>0</v>
      </c>
      <c r="Z120" s="28">
        <v>315425.64</v>
      </c>
      <c r="AA120" s="28">
        <v>0</v>
      </c>
      <c r="AB120" s="28">
        <v>99</v>
      </c>
      <c r="AC120" s="28">
        <v>99.99</v>
      </c>
      <c r="AD120" s="22" t="s">
        <v>105</v>
      </c>
      <c r="AE120" s="22" t="s">
        <v>133</v>
      </c>
      <c r="AF120" s="22" t="s">
        <v>355</v>
      </c>
      <c r="AG120" s="22" t="s">
        <v>95</v>
      </c>
      <c r="AH120" s="22" t="s">
        <v>95</v>
      </c>
      <c r="AI120" s="23" t="s">
        <v>6</v>
      </c>
      <c r="AJ120" s="23">
        <v>16</v>
      </c>
      <c r="AK120" s="23" t="s">
        <v>402</v>
      </c>
      <c r="AL120" s="23" t="s">
        <v>123</v>
      </c>
      <c r="AM120" s="23"/>
      <c r="AN120" s="22" t="s">
        <v>760</v>
      </c>
      <c r="AO120" s="22" t="s">
        <v>761</v>
      </c>
      <c r="AP120" s="22" t="s">
        <v>762</v>
      </c>
      <c r="AQ120" s="22" t="s">
        <v>763</v>
      </c>
    </row>
    <row r="121" spans="1:43" ht="15.75" hidden="1" customHeight="1">
      <c r="A121" s="22" t="s">
        <v>73</v>
      </c>
      <c r="B121" s="23">
        <v>117</v>
      </c>
      <c r="C121" s="22" t="s">
        <v>764</v>
      </c>
      <c r="D121" s="22" t="s">
        <v>764</v>
      </c>
      <c r="E121" s="25" t="s">
        <v>68</v>
      </c>
      <c r="F121" s="23">
        <v>117</v>
      </c>
      <c r="G121" s="22" t="s">
        <v>765</v>
      </c>
      <c r="H121" s="23" t="s">
        <v>117</v>
      </c>
      <c r="I121" s="23"/>
      <c r="J121" s="23" t="s">
        <v>77</v>
      </c>
      <c r="K121" s="23" t="s">
        <v>90</v>
      </c>
      <c r="L121" s="23" t="s">
        <v>91</v>
      </c>
      <c r="M121" s="26">
        <v>42958</v>
      </c>
      <c r="N121" s="26"/>
      <c r="O121" s="27">
        <v>43104</v>
      </c>
      <c r="P121" s="27">
        <v>44012</v>
      </c>
      <c r="Q121" s="23" t="s">
        <v>92</v>
      </c>
      <c r="R121" s="28">
        <v>26069737.079999998</v>
      </c>
      <c r="S121" s="28">
        <v>21563583.030000001</v>
      </c>
      <c r="T121" s="28">
        <v>25757451</v>
      </c>
      <c r="U121" s="28">
        <v>0</v>
      </c>
      <c r="V121" s="28">
        <v>-4193868</v>
      </c>
      <c r="W121" s="28">
        <v>0</v>
      </c>
      <c r="X121" s="28">
        <f>+'MATRIZ PROYECTOS  ORIGINAL'!$T121+'MATRIZ PROYECTOS  ORIGINAL'!$V121</f>
        <v>21563583</v>
      </c>
      <c r="Y121" s="28">
        <f>+'MATRIZ PROYECTOS  ORIGINAL'!$U121+'MATRIZ PROYECTOS  ORIGINAL'!$W121</f>
        <v>0</v>
      </c>
      <c r="Z121" s="28">
        <v>21563582.940000001</v>
      </c>
      <c r="AA121" s="28">
        <v>0</v>
      </c>
      <c r="AB121" s="28">
        <v>100</v>
      </c>
      <c r="AC121" s="28">
        <v>99.99</v>
      </c>
      <c r="AD121" s="22" t="s">
        <v>81</v>
      </c>
      <c r="AE121" s="22" t="s">
        <v>422</v>
      </c>
      <c r="AF121" s="22" t="s">
        <v>401</v>
      </c>
      <c r="AG121" s="22" t="s">
        <v>95</v>
      </c>
      <c r="AH121" s="22" t="s">
        <v>95</v>
      </c>
      <c r="AI121" s="23" t="s">
        <v>12</v>
      </c>
      <c r="AJ121" s="23">
        <v>12</v>
      </c>
      <c r="AK121" s="23" t="s">
        <v>122</v>
      </c>
      <c r="AL121" s="23" t="s">
        <v>123</v>
      </c>
      <c r="AM121" s="23"/>
      <c r="AN121" s="22" t="s">
        <v>766</v>
      </c>
      <c r="AO121" s="22" t="s">
        <v>767</v>
      </c>
      <c r="AP121" s="22" t="s">
        <v>768</v>
      </c>
      <c r="AQ121" s="22"/>
    </row>
    <row r="122" spans="1:43" ht="15.75" hidden="1" customHeight="1">
      <c r="A122" s="22" t="s">
        <v>73</v>
      </c>
      <c r="B122" s="23">
        <v>118</v>
      </c>
      <c r="C122" s="22" t="s">
        <v>769</v>
      </c>
      <c r="D122" s="22" t="s">
        <v>769</v>
      </c>
      <c r="E122" s="25" t="s">
        <v>68</v>
      </c>
      <c r="F122" s="23">
        <v>118</v>
      </c>
      <c r="G122" s="22" t="s">
        <v>770</v>
      </c>
      <c r="H122" s="23" t="s">
        <v>76</v>
      </c>
      <c r="I122" s="23"/>
      <c r="J122" s="23" t="s">
        <v>771</v>
      </c>
      <c r="K122" s="23" t="s">
        <v>409</v>
      </c>
      <c r="L122" s="23" t="s">
        <v>772</v>
      </c>
      <c r="M122" s="26">
        <v>42929</v>
      </c>
      <c r="N122" s="26"/>
      <c r="O122" s="27">
        <v>42929</v>
      </c>
      <c r="P122" s="27">
        <v>43477</v>
      </c>
      <c r="Q122" s="23" t="s">
        <v>80</v>
      </c>
      <c r="R122" s="28">
        <v>322456</v>
      </c>
      <c r="S122" s="28">
        <v>2351977.94</v>
      </c>
      <c r="T122" s="28">
        <v>2351977.94</v>
      </c>
      <c r="U122" s="28">
        <v>0</v>
      </c>
      <c r="V122" s="28">
        <v>0</v>
      </c>
      <c r="W122" s="28">
        <v>0</v>
      </c>
      <c r="X122" s="28">
        <f>+'MATRIZ PROYECTOS  ORIGINAL'!$T122+'MATRIZ PROYECTOS  ORIGINAL'!$V122</f>
        <v>2351977.94</v>
      </c>
      <c r="Y122" s="28">
        <f>+'MATRIZ PROYECTOS  ORIGINAL'!$U122+'MATRIZ PROYECTOS  ORIGINAL'!$W122</f>
        <v>0</v>
      </c>
      <c r="Z122" s="28">
        <v>2351926.9900000002</v>
      </c>
      <c r="AA122" s="28">
        <v>0</v>
      </c>
      <c r="AB122" s="28">
        <v>99.66</v>
      </c>
      <c r="AC122" s="28">
        <v>99.99</v>
      </c>
      <c r="AD122" s="22" t="s">
        <v>81</v>
      </c>
      <c r="AE122" s="22" t="s">
        <v>82</v>
      </c>
      <c r="AF122" s="22" t="s">
        <v>94</v>
      </c>
      <c r="AG122" s="22" t="s">
        <v>95</v>
      </c>
      <c r="AH122" s="22" t="s">
        <v>95</v>
      </c>
      <c r="AI122" s="29" t="s">
        <v>12</v>
      </c>
      <c r="AJ122" s="23"/>
      <c r="AK122" s="23"/>
      <c r="AL122" s="23"/>
      <c r="AM122" s="23"/>
      <c r="AN122" s="22" t="s">
        <v>773</v>
      </c>
      <c r="AO122" s="22" t="s">
        <v>774</v>
      </c>
      <c r="AP122" s="22" t="s">
        <v>775</v>
      </c>
      <c r="AQ122" s="22" t="s">
        <v>776</v>
      </c>
    </row>
    <row r="123" spans="1:43" ht="15.75" hidden="1" customHeight="1">
      <c r="A123" s="22" t="s">
        <v>73</v>
      </c>
      <c r="B123" s="23">
        <v>119</v>
      </c>
      <c r="C123" s="22" t="s">
        <v>777</v>
      </c>
      <c r="D123" s="22" t="s">
        <v>777</v>
      </c>
      <c r="E123" s="25" t="s">
        <v>778</v>
      </c>
      <c r="F123" s="23">
        <v>119</v>
      </c>
      <c r="G123" s="22" t="s">
        <v>779</v>
      </c>
      <c r="H123" s="23" t="s">
        <v>100</v>
      </c>
      <c r="I123" s="23"/>
      <c r="J123" s="23" t="s">
        <v>195</v>
      </c>
      <c r="K123" s="23" t="s">
        <v>196</v>
      </c>
      <c r="L123" s="23" t="s">
        <v>197</v>
      </c>
      <c r="M123" s="26">
        <v>42943</v>
      </c>
      <c r="N123" s="26"/>
      <c r="O123" s="27">
        <v>43199</v>
      </c>
      <c r="P123" s="27">
        <v>43929</v>
      </c>
      <c r="Q123" s="23" t="s">
        <v>104</v>
      </c>
      <c r="R123" s="28">
        <v>249518.96</v>
      </c>
      <c r="S123" s="28">
        <v>2261537.9700000002</v>
      </c>
      <c r="T123" s="28">
        <v>2261537.9700000002</v>
      </c>
      <c r="U123" s="28">
        <v>0</v>
      </c>
      <c r="V123" s="28">
        <v>0</v>
      </c>
      <c r="W123" s="28">
        <v>0</v>
      </c>
      <c r="X123" s="28">
        <f>+'MATRIZ PROYECTOS  ORIGINAL'!$T123+'MATRIZ PROYECTOS  ORIGINAL'!$V123</f>
        <v>2261537.9700000002</v>
      </c>
      <c r="Y123" s="28">
        <f>+'MATRIZ PROYECTOS  ORIGINAL'!$U123+'MATRIZ PROYECTOS  ORIGINAL'!$W123</f>
        <v>0</v>
      </c>
      <c r="Z123" s="28">
        <v>2261537.9700000002</v>
      </c>
      <c r="AA123" s="28">
        <v>0</v>
      </c>
      <c r="AB123" s="28">
        <v>100</v>
      </c>
      <c r="AC123" s="28">
        <v>99.99</v>
      </c>
      <c r="AD123" s="22" t="s">
        <v>105</v>
      </c>
      <c r="AE123" s="22" t="s">
        <v>133</v>
      </c>
      <c r="AF123" s="22" t="s">
        <v>94</v>
      </c>
      <c r="AG123" s="22" t="s">
        <v>68</v>
      </c>
      <c r="AH123" s="22" t="s">
        <v>68</v>
      </c>
      <c r="AI123" s="23" t="s">
        <v>12</v>
      </c>
      <c r="AJ123" s="23">
        <v>12</v>
      </c>
      <c r="AK123" s="23" t="s">
        <v>122</v>
      </c>
      <c r="AL123" s="23" t="s">
        <v>123</v>
      </c>
      <c r="AM123" s="23"/>
      <c r="AN123" s="22" t="s">
        <v>780</v>
      </c>
      <c r="AO123" s="22" t="s">
        <v>781</v>
      </c>
      <c r="AP123" s="22" t="s">
        <v>782</v>
      </c>
      <c r="AQ123" s="22"/>
    </row>
    <row r="124" spans="1:43" ht="15.75" hidden="1" customHeight="1">
      <c r="A124" s="22" t="s">
        <v>114</v>
      </c>
      <c r="B124" s="23">
        <v>120</v>
      </c>
      <c r="C124" s="22" t="s">
        <v>783</v>
      </c>
      <c r="D124" s="22" t="s">
        <v>783</v>
      </c>
      <c r="E124" s="25" t="s">
        <v>784</v>
      </c>
      <c r="F124" s="23">
        <v>120</v>
      </c>
      <c r="G124" s="22" t="s">
        <v>785</v>
      </c>
      <c r="H124" s="23" t="s">
        <v>281</v>
      </c>
      <c r="I124" s="23"/>
      <c r="J124" s="23" t="s">
        <v>786</v>
      </c>
      <c r="K124" s="23" t="s">
        <v>733</v>
      </c>
      <c r="L124" s="23" t="s">
        <v>734</v>
      </c>
      <c r="M124" s="26">
        <v>43108</v>
      </c>
      <c r="N124" s="26"/>
      <c r="O124" s="27">
        <v>43069</v>
      </c>
      <c r="P124" s="27" t="s">
        <v>68</v>
      </c>
      <c r="Q124" s="23" t="s">
        <v>663</v>
      </c>
      <c r="R124" s="28">
        <v>0</v>
      </c>
      <c r="S124" s="28">
        <v>0</v>
      </c>
      <c r="T124" s="28">
        <v>100000</v>
      </c>
      <c r="U124" s="28">
        <v>0</v>
      </c>
      <c r="V124" s="28">
        <v>0</v>
      </c>
      <c r="W124" s="28">
        <v>0</v>
      </c>
      <c r="X124" s="28">
        <f>+'MATRIZ PROYECTOS  ORIGINAL'!$T124+'MATRIZ PROYECTOS  ORIGINAL'!$V124</f>
        <v>100000</v>
      </c>
      <c r="Y124" s="28">
        <f>+'MATRIZ PROYECTOS  ORIGINAL'!$U124+'MATRIZ PROYECTOS  ORIGINAL'!$W124</f>
        <v>0</v>
      </c>
      <c r="Z124" s="28">
        <v>0</v>
      </c>
      <c r="AA124" s="28">
        <v>0</v>
      </c>
      <c r="AB124" s="28">
        <v>0</v>
      </c>
      <c r="AC124" s="28">
        <v>0</v>
      </c>
      <c r="AD124" s="22" t="s">
        <v>787</v>
      </c>
      <c r="AE124" s="22" t="s">
        <v>82</v>
      </c>
      <c r="AF124" s="22" t="s">
        <v>355</v>
      </c>
      <c r="AG124" s="22" t="s">
        <v>259</v>
      </c>
      <c r="AH124" s="22" t="s">
        <v>788</v>
      </c>
      <c r="AI124" s="23" t="s">
        <v>6</v>
      </c>
      <c r="AJ124" s="23">
        <v>16</v>
      </c>
      <c r="AK124" s="23" t="s">
        <v>402</v>
      </c>
      <c r="AL124" s="23" t="s">
        <v>631</v>
      </c>
      <c r="AM124" s="23"/>
      <c r="AN124" s="22" t="s">
        <v>789</v>
      </c>
      <c r="AO124" s="22" t="s">
        <v>790</v>
      </c>
      <c r="AP124" s="22" t="s">
        <v>791</v>
      </c>
      <c r="AQ124" s="22" t="s">
        <v>792</v>
      </c>
    </row>
    <row r="125" spans="1:43" ht="15.75" hidden="1" customHeight="1">
      <c r="A125" s="22" t="s">
        <v>114</v>
      </c>
      <c r="B125" s="23">
        <v>121</v>
      </c>
      <c r="C125" s="22" t="s">
        <v>793</v>
      </c>
      <c r="D125" s="22" t="s">
        <v>793</v>
      </c>
      <c r="E125" s="25" t="s">
        <v>794</v>
      </c>
      <c r="F125" s="23">
        <v>121</v>
      </c>
      <c r="G125" s="22" t="s">
        <v>795</v>
      </c>
      <c r="H125" s="23" t="s">
        <v>117</v>
      </c>
      <c r="I125" s="23"/>
      <c r="J125" s="23" t="s">
        <v>139</v>
      </c>
      <c r="K125" s="23" t="s">
        <v>733</v>
      </c>
      <c r="L125" s="23" t="s">
        <v>734</v>
      </c>
      <c r="M125" s="26">
        <v>43070</v>
      </c>
      <c r="N125" s="26"/>
      <c r="O125" s="27">
        <v>43070</v>
      </c>
      <c r="P125" s="27">
        <v>43434</v>
      </c>
      <c r="Q125" s="23" t="s">
        <v>80</v>
      </c>
      <c r="R125" s="28">
        <v>180000</v>
      </c>
      <c r="S125" s="28">
        <v>1350000</v>
      </c>
      <c r="T125" s="28">
        <v>1350000</v>
      </c>
      <c r="U125" s="28">
        <v>0</v>
      </c>
      <c r="V125" s="28">
        <v>0</v>
      </c>
      <c r="W125" s="28">
        <v>0</v>
      </c>
      <c r="X125" s="28">
        <f>+'MATRIZ PROYECTOS  ORIGINAL'!$T125+'MATRIZ PROYECTOS  ORIGINAL'!$V125</f>
        <v>1350000</v>
      </c>
      <c r="Y125" s="28">
        <f>+'MATRIZ PROYECTOS  ORIGINAL'!$U125+'MATRIZ PROYECTOS  ORIGINAL'!$W125</f>
        <v>0</v>
      </c>
      <c r="Z125" s="28">
        <v>180000</v>
      </c>
      <c r="AA125" s="28">
        <v>0</v>
      </c>
      <c r="AB125" s="28">
        <v>100</v>
      </c>
      <c r="AC125" s="28">
        <v>13.33</v>
      </c>
      <c r="AD125" s="22" t="s">
        <v>796</v>
      </c>
      <c r="AE125" s="22" t="s">
        <v>82</v>
      </c>
      <c r="AF125" s="22" t="s">
        <v>142</v>
      </c>
      <c r="AG125" s="22" t="s">
        <v>356</v>
      </c>
      <c r="AH125" s="22" t="s">
        <v>356</v>
      </c>
      <c r="AI125" s="23" t="s">
        <v>9</v>
      </c>
      <c r="AJ125" s="23">
        <v>6</v>
      </c>
      <c r="AK125" s="23" t="s">
        <v>225</v>
      </c>
      <c r="AL125" s="23" t="s">
        <v>123</v>
      </c>
      <c r="AM125" s="23"/>
      <c r="AN125" s="22" t="s">
        <v>797</v>
      </c>
      <c r="AO125" s="22" t="s">
        <v>798</v>
      </c>
      <c r="AP125" s="22" t="s">
        <v>799</v>
      </c>
      <c r="AQ125" s="22" t="s">
        <v>800</v>
      </c>
    </row>
    <row r="126" spans="1:43" ht="15.75" hidden="1" customHeight="1">
      <c r="A126" s="22" t="s">
        <v>114</v>
      </c>
      <c r="B126" s="23">
        <v>122</v>
      </c>
      <c r="C126" s="22" t="s">
        <v>801</v>
      </c>
      <c r="D126" s="22" t="s">
        <v>801</v>
      </c>
      <c r="E126" s="25" t="s">
        <v>68</v>
      </c>
      <c r="F126" s="23">
        <v>122</v>
      </c>
      <c r="G126" s="22" t="s">
        <v>802</v>
      </c>
      <c r="H126" s="23" t="s">
        <v>281</v>
      </c>
      <c r="I126" s="23"/>
      <c r="J126" s="23" t="s">
        <v>803</v>
      </c>
      <c r="K126" s="23" t="s">
        <v>409</v>
      </c>
      <c r="L126" s="23" t="s">
        <v>772</v>
      </c>
      <c r="M126" s="26"/>
      <c r="N126" s="26"/>
      <c r="O126" s="27" t="s">
        <v>68</v>
      </c>
      <c r="P126" s="27" t="s">
        <v>68</v>
      </c>
      <c r="Q126" s="23" t="s">
        <v>68</v>
      </c>
      <c r="R126" s="28">
        <v>117044</v>
      </c>
      <c r="S126" s="28">
        <v>858950.8</v>
      </c>
      <c r="T126" s="28">
        <v>0</v>
      </c>
      <c r="U126" s="28">
        <v>0</v>
      </c>
      <c r="V126" s="28">
        <v>0</v>
      </c>
      <c r="W126" s="28">
        <v>0</v>
      </c>
      <c r="X126" s="28">
        <f>+'MATRIZ PROYECTOS  ORIGINAL'!$T126+'MATRIZ PROYECTOS  ORIGINAL'!$V126</f>
        <v>0</v>
      </c>
      <c r="Y126" s="28">
        <f>+'MATRIZ PROYECTOS  ORIGINAL'!$U126+'MATRIZ PROYECTOS  ORIGINAL'!$W126</f>
        <v>0</v>
      </c>
      <c r="Z126" s="28">
        <v>0</v>
      </c>
      <c r="AA126" s="28">
        <v>0</v>
      </c>
      <c r="AB126" s="28">
        <v>0</v>
      </c>
      <c r="AC126" s="28">
        <v>0</v>
      </c>
      <c r="AD126" s="22" t="s">
        <v>105</v>
      </c>
      <c r="AE126" s="22" t="s">
        <v>82</v>
      </c>
      <c r="AF126" s="22" t="s">
        <v>755</v>
      </c>
      <c r="AG126" s="22" t="s">
        <v>95</v>
      </c>
      <c r="AH126" s="22" t="s">
        <v>95</v>
      </c>
      <c r="AI126" s="23" t="s">
        <v>12</v>
      </c>
      <c r="AJ126" s="23">
        <v>12</v>
      </c>
      <c r="AK126" s="23"/>
      <c r="AL126" s="23"/>
      <c r="AM126" s="23"/>
      <c r="AN126" s="22" t="s">
        <v>804</v>
      </c>
      <c r="AO126" s="22" t="s">
        <v>805</v>
      </c>
      <c r="AP126" s="22" t="s">
        <v>806</v>
      </c>
      <c r="AQ126" s="22"/>
    </row>
    <row r="127" spans="1:43" ht="15.75" hidden="1" customHeight="1">
      <c r="A127" s="22" t="s">
        <v>97</v>
      </c>
      <c r="B127" s="23">
        <v>123</v>
      </c>
      <c r="C127" s="22" t="s">
        <v>807</v>
      </c>
      <c r="D127" s="22" t="s">
        <v>807</v>
      </c>
      <c r="E127" s="25" t="s">
        <v>68</v>
      </c>
      <c r="F127" s="23">
        <v>123</v>
      </c>
      <c r="G127" s="22" t="s">
        <v>808</v>
      </c>
      <c r="H127" s="23" t="s">
        <v>138</v>
      </c>
      <c r="I127" s="23"/>
      <c r="J127" s="23" t="s">
        <v>809</v>
      </c>
      <c r="K127" s="23" t="s">
        <v>810</v>
      </c>
      <c r="L127" s="23" t="s">
        <v>772</v>
      </c>
      <c r="M127" s="26">
        <v>42860</v>
      </c>
      <c r="N127" s="26"/>
      <c r="O127" s="27">
        <v>42860</v>
      </c>
      <c r="P127" s="27">
        <v>44165</v>
      </c>
      <c r="Q127" s="23" t="s">
        <v>80</v>
      </c>
      <c r="R127" s="28">
        <v>526757.73</v>
      </c>
      <c r="S127" s="28">
        <v>3965723.45</v>
      </c>
      <c r="T127" s="28">
        <v>1588542.34</v>
      </c>
      <c r="U127" s="28">
        <v>0</v>
      </c>
      <c r="V127" s="28">
        <v>2864217.79</v>
      </c>
      <c r="W127" s="28">
        <v>0</v>
      </c>
      <c r="X127" s="28">
        <f>+'MATRIZ PROYECTOS  ORIGINAL'!$T127+'MATRIZ PROYECTOS  ORIGINAL'!$V127</f>
        <v>4452760.13</v>
      </c>
      <c r="Y127" s="28">
        <f>+'MATRIZ PROYECTOS  ORIGINAL'!$U127+'MATRIZ PROYECTOS  ORIGINAL'!$W127</f>
        <v>0</v>
      </c>
      <c r="Z127" s="28">
        <v>3907013.74</v>
      </c>
      <c r="AA127" s="28">
        <v>0</v>
      </c>
      <c r="AB127" s="28">
        <v>73.73</v>
      </c>
      <c r="AC127" s="28">
        <v>87.74</v>
      </c>
      <c r="AD127" s="22" t="s">
        <v>211</v>
      </c>
      <c r="AE127" s="22" t="s">
        <v>233</v>
      </c>
      <c r="AF127" s="22" t="s">
        <v>401</v>
      </c>
      <c r="AG127" s="22" t="s">
        <v>95</v>
      </c>
      <c r="AH127" s="22" t="s">
        <v>95</v>
      </c>
      <c r="AI127" s="23" t="s">
        <v>12</v>
      </c>
      <c r="AJ127" s="23">
        <v>12</v>
      </c>
      <c r="AK127" s="23"/>
      <c r="AL127" s="23"/>
      <c r="AM127" s="23"/>
      <c r="AN127" s="22" t="s">
        <v>811</v>
      </c>
      <c r="AO127" s="22" t="s">
        <v>812</v>
      </c>
      <c r="AP127" s="22" t="s">
        <v>813</v>
      </c>
      <c r="AQ127" s="22"/>
    </row>
    <row r="128" spans="1:43" ht="15.75" hidden="1" customHeight="1">
      <c r="A128" s="22" t="s">
        <v>73</v>
      </c>
      <c r="B128" s="23">
        <v>124</v>
      </c>
      <c r="C128" s="22" t="s">
        <v>814</v>
      </c>
      <c r="D128" s="22" t="s">
        <v>814</v>
      </c>
      <c r="E128" s="25" t="s">
        <v>815</v>
      </c>
      <c r="F128" s="23">
        <v>124</v>
      </c>
      <c r="G128" s="22" t="s">
        <v>816</v>
      </c>
      <c r="H128" s="23" t="s">
        <v>76</v>
      </c>
      <c r="I128" s="23"/>
      <c r="J128" s="23" t="s">
        <v>771</v>
      </c>
      <c r="K128" s="23" t="s">
        <v>740</v>
      </c>
      <c r="L128" s="23" t="s">
        <v>817</v>
      </c>
      <c r="M128" s="26">
        <v>43126</v>
      </c>
      <c r="N128" s="26"/>
      <c r="O128" s="27">
        <v>43131</v>
      </c>
      <c r="P128" s="27">
        <v>43465</v>
      </c>
      <c r="Q128" s="23" t="s">
        <v>266</v>
      </c>
      <c r="R128" s="28">
        <v>0</v>
      </c>
      <c r="S128" s="28">
        <v>0</v>
      </c>
      <c r="T128" s="28">
        <v>312165</v>
      </c>
      <c r="U128" s="28">
        <v>0</v>
      </c>
      <c r="V128" s="28">
        <v>0</v>
      </c>
      <c r="W128" s="28">
        <v>0</v>
      </c>
      <c r="X128" s="28">
        <f>+'MATRIZ PROYECTOS  ORIGINAL'!$T128+'MATRIZ PROYECTOS  ORIGINAL'!$V128</f>
        <v>312165</v>
      </c>
      <c r="Y128" s="28">
        <f>+'MATRIZ PROYECTOS  ORIGINAL'!$U128+'MATRIZ PROYECTOS  ORIGINAL'!$W128</f>
        <v>0</v>
      </c>
      <c r="Z128" s="28">
        <v>312164.99</v>
      </c>
      <c r="AA128" s="28">
        <v>0</v>
      </c>
      <c r="AB128" s="28">
        <v>100</v>
      </c>
      <c r="AC128" s="28">
        <v>99.99</v>
      </c>
      <c r="AD128" s="22" t="s">
        <v>796</v>
      </c>
      <c r="AE128" s="22" t="s">
        <v>82</v>
      </c>
      <c r="AF128" s="22" t="s">
        <v>94</v>
      </c>
      <c r="AG128" s="22" t="s">
        <v>95</v>
      </c>
      <c r="AH128" s="22" t="s">
        <v>95</v>
      </c>
      <c r="AI128" s="29" t="s">
        <v>12</v>
      </c>
      <c r="AJ128" s="23"/>
      <c r="AK128" s="23"/>
      <c r="AL128" s="23"/>
      <c r="AM128" s="23"/>
      <c r="AN128" s="22" t="s">
        <v>818</v>
      </c>
      <c r="AO128" s="22" t="s">
        <v>819</v>
      </c>
      <c r="AP128" s="22"/>
      <c r="AQ128" s="22"/>
    </row>
    <row r="129" spans="1:43" ht="15.75" hidden="1" customHeight="1">
      <c r="A129" s="22" t="s">
        <v>128</v>
      </c>
      <c r="B129" s="23">
        <v>125</v>
      </c>
      <c r="C129" s="22" t="s">
        <v>820</v>
      </c>
      <c r="D129" s="22" t="s">
        <v>820</v>
      </c>
      <c r="E129" s="25" t="s">
        <v>68</v>
      </c>
      <c r="F129" s="23">
        <v>125</v>
      </c>
      <c r="G129" s="22" t="s">
        <v>821</v>
      </c>
      <c r="H129" s="23" t="s">
        <v>76</v>
      </c>
      <c r="I129" s="23"/>
      <c r="J129" s="23" t="s">
        <v>205</v>
      </c>
      <c r="K129" s="23" t="s">
        <v>140</v>
      </c>
      <c r="L129" s="23" t="s">
        <v>721</v>
      </c>
      <c r="M129" s="26">
        <v>42640</v>
      </c>
      <c r="N129" s="26"/>
      <c r="O129" s="27">
        <v>42590</v>
      </c>
      <c r="P129" s="27">
        <v>43465</v>
      </c>
      <c r="Q129" s="23" t="s">
        <v>104</v>
      </c>
      <c r="R129" s="28">
        <v>0</v>
      </c>
      <c r="S129" s="28">
        <v>0</v>
      </c>
      <c r="T129" s="28">
        <v>55250000</v>
      </c>
      <c r="U129" s="28">
        <v>0</v>
      </c>
      <c r="V129" s="28">
        <v>0</v>
      </c>
      <c r="W129" s="28">
        <v>0</v>
      </c>
      <c r="X129" s="28">
        <f>+'MATRIZ PROYECTOS  ORIGINAL'!$T129+'MATRIZ PROYECTOS  ORIGINAL'!$V129</f>
        <v>55250000</v>
      </c>
      <c r="Y129" s="28">
        <f>+'MATRIZ PROYECTOS  ORIGINAL'!$U129+'MATRIZ PROYECTOS  ORIGINAL'!$W129</f>
        <v>0</v>
      </c>
      <c r="Z129" s="28">
        <v>54136945.299999997</v>
      </c>
      <c r="AA129" s="28">
        <v>0</v>
      </c>
      <c r="AB129" s="28">
        <v>99.28</v>
      </c>
      <c r="AC129" s="28">
        <v>97.98</v>
      </c>
      <c r="AD129" s="22" t="s">
        <v>175</v>
      </c>
      <c r="AE129" s="22" t="s">
        <v>233</v>
      </c>
      <c r="AF129" s="22" t="s">
        <v>134</v>
      </c>
      <c r="AG129" s="22" t="s">
        <v>199</v>
      </c>
      <c r="AH129" s="22" t="s">
        <v>199</v>
      </c>
      <c r="AI129" s="23" t="s">
        <v>11</v>
      </c>
      <c r="AJ129" s="23">
        <v>10</v>
      </c>
      <c r="AK129" s="23"/>
      <c r="AL129" s="23" t="s">
        <v>167</v>
      </c>
      <c r="AM129" s="23"/>
      <c r="AN129" s="22" t="s">
        <v>822</v>
      </c>
      <c r="AO129" s="22"/>
      <c r="AP129" s="22"/>
      <c r="AQ129" s="22"/>
    </row>
    <row r="130" spans="1:43" ht="15.75" hidden="1" customHeight="1">
      <c r="A130" s="22" t="s">
        <v>114</v>
      </c>
      <c r="B130" s="23">
        <v>126</v>
      </c>
      <c r="C130" s="22" t="s">
        <v>823</v>
      </c>
      <c r="D130" s="22" t="s">
        <v>823</v>
      </c>
      <c r="E130" s="25" t="s">
        <v>824</v>
      </c>
      <c r="F130" s="23">
        <v>126</v>
      </c>
      <c r="G130" s="22" t="s">
        <v>825</v>
      </c>
      <c r="H130" s="23" t="s">
        <v>216</v>
      </c>
      <c r="I130" s="23"/>
      <c r="J130" s="23" t="s">
        <v>139</v>
      </c>
      <c r="K130" s="23" t="s">
        <v>251</v>
      </c>
      <c r="L130" s="23" t="s">
        <v>252</v>
      </c>
      <c r="M130" s="26">
        <v>43294</v>
      </c>
      <c r="N130" s="26"/>
      <c r="O130" s="27">
        <v>43369</v>
      </c>
      <c r="P130" s="27">
        <v>44104</v>
      </c>
      <c r="Q130" s="23" t="s">
        <v>80</v>
      </c>
      <c r="R130" s="28">
        <v>336230.55</v>
      </c>
      <c r="S130" s="28">
        <v>2589161.0099999998</v>
      </c>
      <c r="T130" s="28">
        <v>2618710.5</v>
      </c>
      <c r="U130" s="28">
        <v>0</v>
      </c>
      <c r="V130" s="28">
        <v>0</v>
      </c>
      <c r="W130" s="28">
        <v>0</v>
      </c>
      <c r="X130" s="28">
        <f>+'MATRIZ PROYECTOS  ORIGINAL'!$T130+'MATRIZ PROYECTOS  ORIGINAL'!$V130</f>
        <v>2618710.5</v>
      </c>
      <c r="Y130" s="28">
        <f>+'MATRIZ PROYECTOS  ORIGINAL'!$U130+'MATRIZ PROYECTOS  ORIGINAL'!$W130</f>
        <v>0</v>
      </c>
      <c r="Z130" s="28">
        <v>2589161.0099999998</v>
      </c>
      <c r="AA130" s="28">
        <v>0</v>
      </c>
      <c r="AB130" s="28">
        <v>99.14</v>
      </c>
      <c r="AC130" s="28">
        <v>98.87</v>
      </c>
      <c r="AD130" s="22" t="s">
        <v>105</v>
      </c>
      <c r="AE130" s="22" t="s">
        <v>233</v>
      </c>
      <c r="AF130" s="22" t="s">
        <v>142</v>
      </c>
      <c r="AG130" s="22" t="s">
        <v>95</v>
      </c>
      <c r="AH130" s="22" t="s">
        <v>95</v>
      </c>
      <c r="AI130" s="23" t="s">
        <v>12</v>
      </c>
      <c r="AJ130" s="23">
        <v>12</v>
      </c>
      <c r="AK130" s="23" t="s">
        <v>122</v>
      </c>
      <c r="AL130" s="23" t="s">
        <v>631</v>
      </c>
      <c r="AM130" s="23"/>
      <c r="AN130" s="22" t="s">
        <v>826</v>
      </c>
      <c r="AO130" s="22" t="s">
        <v>827</v>
      </c>
      <c r="AP130" s="22"/>
      <c r="AQ130" s="22"/>
    </row>
    <row r="131" spans="1:43" ht="15.75" hidden="1" customHeight="1">
      <c r="A131" s="22" t="s">
        <v>97</v>
      </c>
      <c r="B131" s="23">
        <v>127</v>
      </c>
      <c r="C131" s="22" t="s">
        <v>828</v>
      </c>
      <c r="D131" s="22" t="s">
        <v>828</v>
      </c>
      <c r="E131" s="25" t="s">
        <v>829</v>
      </c>
      <c r="F131" s="23">
        <v>127</v>
      </c>
      <c r="G131" s="22" t="s">
        <v>830</v>
      </c>
      <c r="H131" s="23" t="s">
        <v>76</v>
      </c>
      <c r="I131" s="23"/>
      <c r="J131" s="23" t="s">
        <v>232</v>
      </c>
      <c r="K131" s="23" t="s">
        <v>119</v>
      </c>
      <c r="L131" s="23" t="s">
        <v>120</v>
      </c>
      <c r="M131" s="26">
        <v>43124</v>
      </c>
      <c r="N131" s="26"/>
      <c r="O131" s="27">
        <v>43124</v>
      </c>
      <c r="P131" s="27">
        <v>43222</v>
      </c>
      <c r="Q131" s="23" t="s">
        <v>266</v>
      </c>
      <c r="R131" s="28">
        <v>134461.29999999999</v>
      </c>
      <c r="S131" s="28">
        <v>134461.29999999999</v>
      </c>
      <c r="T131" s="28">
        <v>134461.25</v>
      </c>
      <c r="U131" s="28">
        <v>0</v>
      </c>
      <c r="V131" s="28">
        <v>0.05</v>
      </c>
      <c r="W131" s="28">
        <v>0</v>
      </c>
      <c r="X131" s="28">
        <f>+'MATRIZ PROYECTOS  ORIGINAL'!$T131+'MATRIZ PROYECTOS  ORIGINAL'!$V131</f>
        <v>134461.29999999999</v>
      </c>
      <c r="Y131" s="28">
        <f>+'MATRIZ PROYECTOS  ORIGINAL'!$U131+'MATRIZ PROYECTOS  ORIGINAL'!$W131</f>
        <v>0</v>
      </c>
      <c r="Z131" s="28">
        <v>134461.29</v>
      </c>
      <c r="AA131" s="28">
        <v>0</v>
      </c>
      <c r="AB131" s="28">
        <v>100</v>
      </c>
      <c r="AC131" s="28">
        <v>99.99</v>
      </c>
      <c r="AD131" s="22" t="s">
        <v>831</v>
      </c>
      <c r="AE131" s="22" t="s">
        <v>233</v>
      </c>
      <c r="AF131" s="22" t="s">
        <v>355</v>
      </c>
      <c r="AG131" s="22" t="s">
        <v>95</v>
      </c>
      <c r="AH131" s="22" t="s">
        <v>95</v>
      </c>
      <c r="AI131" s="29" t="s">
        <v>12</v>
      </c>
      <c r="AJ131" s="23"/>
      <c r="AK131" s="23"/>
      <c r="AL131" s="23"/>
      <c r="AM131" s="23"/>
      <c r="AN131" s="22" t="s">
        <v>832</v>
      </c>
      <c r="AO131" s="22" t="s">
        <v>833</v>
      </c>
      <c r="AP131" s="22" t="s">
        <v>834</v>
      </c>
      <c r="AQ131" s="22"/>
    </row>
    <row r="132" spans="1:43" ht="15.75" hidden="1" customHeight="1">
      <c r="A132" s="22" t="s">
        <v>97</v>
      </c>
      <c r="B132" s="23">
        <v>128</v>
      </c>
      <c r="C132" s="22" t="s">
        <v>835</v>
      </c>
      <c r="D132" s="22" t="s">
        <v>835</v>
      </c>
      <c r="E132" s="25" t="s">
        <v>836</v>
      </c>
      <c r="F132" s="23">
        <v>128</v>
      </c>
      <c r="G132" s="22" t="s">
        <v>837</v>
      </c>
      <c r="H132" s="23" t="s">
        <v>76</v>
      </c>
      <c r="I132" s="23"/>
      <c r="J132" s="23" t="s">
        <v>809</v>
      </c>
      <c r="K132" s="23" t="s">
        <v>140</v>
      </c>
      <c r="L132" s="23"/>
      <c r="M132" s="26">
        <v>42926</v>
      </c>
      <c r="N132" s="26"/>
      <c r="O132" s="27">
        <v>42926</v>
      </c>
      <c r="P132" s="27">
        <v>43646</v>
      </c>
      <c r="Q132" s="23" t="s">
        <v>104</v>
      </c>
      <c r="R132" s="28">
        <v>74958.63</v>
      </c>
      <c r="S132" s="28">
        <v>625544.76</v>
      </c>
      <c r="T132" s="28">
        <v>625890</v>
      </c>
      <c r="U132" s="28">
        <v>0</v>
      </c>
      <c r="V132" s="28">
        <v>0</v>
      </c>
      <c r="W132" s="28">
        <v>0</v>
      </c>
      <c r="X132" s="28">
        <f>+'MATRIZ PROYECTOS  ORIGINAL'!$T132+'MATRIZ PROYECTOS  ORIGINAL'!$V132</f>
        <v>625890</v>
      </c>
      <c r="Y132" s="28">
        <f>+'MATRIZ PROYECTOS  ORIGINAL'!$U132+'MATRIZ PROYECTOS  ORIGINAL'!$W132</f>
        <v>0</v>
      </c>
      <c r="Z132" s="28">
        <v>625544.76</v>
      </c>
      <c r="AA132" s="28">
        <v>0</v>
      </c>
      <c r="AB132" s="28">
        <v>100</v>
      </c>
      <c r="AC132" s="28">
        <v>99.94</v>
      </c>
      <c r="AD132" s="22" t="s">
        <v>211</v>
      </c>
      <c r="AE132" s="22" t="s">
        <v>82</v>
      </c>
      <c r="AF132" s="22" t="s">
        <v>401</v>
      </c>
      <c r="AG132" s="22" t="s">
        <v>95</v>
      </c>
      <c r="AH132" s="22" t="s">
        <v>95</v>
      </c>
      <c r="AI132" s="29" t="s">
        <v>12</v>
      </c>
      <c r="AJ132" s="23"/>
      <c r="AK132" s="23"/>
      <c r="AL132" s="23"/>
      <c r="AM132" s="23"/>
      <c r="AN132" s="22" t="s">
        <v>838</v>
      </c>
      <c r="AO132" s="22"/>
      <c r="AP132" s="22"/>
      <c r="AQ132" s="22"/>
    </row>
    <row r="133" spans="1:43" ht="15.75" hidden="1" customHeight="1">
      <c r="A133" s="22" t="s">
        <v>73</v>
      </c>
      <c r="B133" s="23">
        <v>129</v>
      </c>
      <c r="C133" s="22" t="s">
        <v>839</v>
      </c>
      <c r="D133" s="22" t="s">
        <v>839</v>
      </c>
      <c r="E133" s="25" t="s">
        <v>840</v>
      </c>
      <c r="F133" s="23">
        <v>129</v>
      </c>
      <c r="G133" s="22" t="s">
        <v>841</v>
      </c>
      <c r="H133" s="23" t="s">
        <v>138</v>
      </c>
      <c r="I133" s="23"/>
      <c r="J133" s="23" t="s">
        <v>195</v>
      </c>
      <c r="K133" s="23" t="s">
        <v>196</v>
      </c>
      <c r="L133" s="23" t="s">
        <v>197</v>
      </c>
      <c r="M133" s="26">
        <v>43173</v>
      </c>
      <c r="N133" s="26"/>
      <c r="O133" s="27">
        <v>43227</v>
      </c>
      <c r="P133" s="27">
        <v>44886</v>
      </c>
      <c r="Q133" s="23" t="s">
        <v>104</v>
      </c>
      <c r="R133" s="28">
        <v>7550000</v>
      </c>
      <c r="S133" s="28">
        <v>68195868.640000001</v>
      </c>
      <c r="T133" s="28">
        <v>87347917.299999997</v>
      </c>
      <c r="U133" s="28">
        <v>0</v>
      </c>
      <c r="V133" s="28">
        <v>-17604594.170000002</v>
      </c>
      <c r="W133" s="28">
        <v>0</v>
      </c>
      <c r="X133" s="28">
        <f>+'MATRIZ PROYECTOS  ORIGINAL'!$T133+'MATRIZ PROYECTOS  ORIGINAL'!$V133</f>
        <v>69743323.129999995</v>
      </c>
      <c r="Y133" s="28">
        <f>+'MATRIZ PROYECTOS  ORIGINAL'!$U133+'MATRIZ PROYECTOS  ORIGINAL'!$W133</f>
        <v>0</v>
      </c>
      <c r="Z133" s="28">
        <v>36540739.689999998</v>
      </c>
      <c r="AA133" s="28">
        <v>0</v>
      </c>
      <c r="AB133" s="28">
        <v>52.06</v>
      </c>
      <c r="AC133" s="28">
        <v>52.39</v>
      </c>
      <c r="AD133" s="22" t="s">
        <v>105</v>
      </c>
      <c r="AE133" s="22" t="s">
        <v>133</v>
      </c>
      <c r="AF133" s="22" t="s">
        <v>94</v>
      </c>
      <c r="AG133" s="22" t="s">
        <v>602</v>
      </c>
      <c r="AH133" s="22" t="s">
        <v>602</v>
      </c>
      <c r="AI133" s="23" t="s">
        <v>12</v>
      </c>
      <c r="AJ133" s="23">
        <v>12</v>
      </c>
      <c r="AK133" s="23" t="s">
        <v>122</v>
      </c>
      <c r="AL133" s="23" t="s">
        <v>123</v>
      </c>
      <c r="AM133" s="23"/>
      <c r="AN133" s="22" t="s">
        <v>842</v>
      </c>
      <c r="AO133" s="22" t="s">
        <v>843</v>
      </c>
      <c r="AP133" s="22" t="s">
        <v>844</v>
      </c>
      <c r="AQ133" s="22"/>
    </row>
    <row r="134" spans="1:43" ht="15.75" hidden="1" customHeight="1">
      <c r="A134" s="22" t="s">
        <v>97</v>
      </c>
      <c r="B134" s="23">
        <v>130</v>
      </c>
      <c r="C134" s="22" t="s">
        <v>845</v>
      </c>
      <c r="D134" s="22" t="s">
        <v>845</v>
      </c>
      <c r="E134" s="25" t="s">
        <v>68</v>
      </c>
      <c r="F134" s="23">
        <v>130</v>
      </c>
      <c r="G134" s="22" t="s">
        <v>846</v>
      </c>
      <c r="H134" s="23" t="s">
        <v>138</v>
      </c>
      <c r="I134" s="23"/>
      <c r="J134" s="23" t="s">
        <v>483</v>
      </c>
      <c r="K134" s="23" t="s">
        <v>810</v>
      </c>
      <c r="L134" s="23" t="s">
        <v>772</v>
      </c>
      <c r="M134" s="26">
        <v>43025</v>
      </c>
      <c r="N134" s="26"/>
      <c r="O134" s="27">
        <v>43025</v>
      </c>
      <c r="P134" s="27">
        <v>44377</v>
      </c>
      <c r="Q134" s="23" t="s">
        <v>80</v>
      </c>
      <c r="R134" s="28">
        <v>219212.15</v>
      </c>
      <c r="S134" s="28">
        <v>1670992.32</v>
      </c>
      <c r="T134" s="28">
        <v>367039</v>
      </c>
      <c r="U134" s="28">
        <v>0</v>
      </c>
      <c r="V134" s="28">
        <v>1302977.55</v>
      </c>
      <c r="W134" s="28">
        <v>0</v>
      </c>
      <c r="X134" s="28">
        <f>+'MATRIZ PROYECTOS  ORIGINAL'!$T134+'MATRIZ PROYECTOS  ORIGINAL'!$V134</f>
        <v>1670016.55</v>
      </c>
      <c r="Y134" s="28">
        <f>+'MATRIZ PROYECTOS  ORIGINAL'!$U134+'MATRIZ PROYECTOS  ORIGINAL'!$W134</f>
        <v>0</v>
      </c>
      <c r="Z134" s="28">
        <v>891053.34</v>
      </c>
      <c r="AA134" s="28">
        <v>0</v>
      </c>
      <c r="AB134" s="28">
        <v>96.01</v>
      </c>
      <c r="AC134" s="28">
        <v>53.35</v>
      </c>
      <c r="AD134" s="22" t="s">
        <v>796</v>
      </c>
      <c r="AE134" s="22" t="s">
        <v>82</v>
      </c>
      <c r="AF134" s="22" t="s">
        <v>755</v>
      </c>
      <c r="AG134" s="22" t="s">
        <v>95</v>
      </c>
      <c r="AH134" s="22" t="s">
        <v>95</v>
      </c>
      <c r="AI134" s="23" t="s">
        <v>12</v>
      </c>
      <c r="AJ134" s="23">
        <v>12</v>
      </c>
      <c r="AK134" s="23" t="s">
        <v>122</v>
      </c>
      <c r="AL134" s="23" t="s">
        <v>218</v>
      </c>
      <c r="AM134" s="23"/>
      <c r="AN134" s="22" t="s">
        <v>847</v>
      </c>
      <c r="AO134" s="22" t="s">
        <v>848</v>
      </c>
      <c r="AP134" s="22"/>
      <c r="AQ134" s="22"/>
    </row>
    <row r="135" spans="1:43" ht="15.75" hidden="1" customHeight="1">
      <c r="A135" s="22" t="s">
        <v>97</v>
      </c>
      <c r="B135" s="23">
        <v>131</v>
      </c>
      <c r="C135" s="22" t="s">
        <v>849</v>
      </c>
      <c r="D135" s="22" t="s">
        <v>849</v>
      </c>
      <c r="E135" s="25" t="s">
        <v>850</v>
      </c>
      <c r="F135" s="23">
        <v>131</v>
      </c>
      <c r="G135" s="22" t="s">
        <v>851</v>
      </c>
      <c r="H135" s="23" t="s">
        <v>76</v>
      </c>
      <c r="I135" s="23"/>
      <c r="J135" s="23" t="s">
        <v>155</v>
      </c>
      <c r="K135" s="23" t="s">
        <v>119</v>
      </c>
      <c r="L135" s="23" t="s">
        <v>120</v>
      </c>
      <c r="M135" s="26">
        <v>43335</v>
      </c>
      <c r="N135" s="26"/>
      <c r="O135" s="27">
        <v>43418</v>
      </c>
      <c r="P135" s="27">
        <v>43452</v>
      </c>
      <c r="Q135" s="23" t="s">
        <v>80</v>
      </c>
      <c r="R135" s="28">
        <v>520540.32</v>
      </c>
      <c r="S135" s="28">
        <v>3992440.15</v>
      </c>
      <c r="T135" s="28">
        <v>4000000</v>
      </c>
      <c r="U135" s="28">
        <v>0</v>
      </c>
      <c r="V135" s="28">
        <v>0</v>
      </c>
      <c r="W135" s="28">
        <v>0</v>
      </c>
      <c r="X135" s="28">
        <f>+'MATRIZ PROYECTOS  ORIGINAL'!$T135+'MATRIZ PROYECTOS  ORIGINAL'!$V135</f>
        <v>4000000</v>
      </c>
      <c r="Y135" s="28">
        <f>+'MATRIZ PROYECTOS  ORIGINAL'!$U135+'MATRIZ PROYECTOS  ORIGINAL'!$W135</f>
        <v>0</v>
      </c>
      <c r="Z135" s="28">
        <v>3992440.15</v>
      </c>
      <c r="AA135" s="28">
        <v>0</v>
      </c>
      <c r="AB135" s="28">
        <v>100</v>
      </c>
      <c r="AC135" s="28">
        <v>99.81</v>
      </c>
      <c r="AD135" s="22" t="s">
        <v>831</v>
      </c>
      <c r="AE135" s="22" t="s">
        <v>82</v>
      </c>
      <c r="AF135" s="22" t="s">
        <v>157</v>
      </c>
      <c r="AG135" s="22" t="s">
        <v>95</v>
      </c>
      <c r="AH135" s="22" t="s">
        <v>852</v>
      </c>
      <c r="AI135" s="23" t="s">
        <v>7</v>
      </c>
      <c r="AJ135" s="23">
        <v>3</v>
      </c>
      <c r="AK135" s="23" t="s">
        <v>182</v>
      </c>
      <c r="AL135" s="23" t="s">
        <v>123</v>
      </c>
      <c r="AM135" s="23"/>
      <c r="AN135" s="22" t="s">
        <v>853</v>
      </c>
      <c r="AO135" s="22" t="s">
        <v>854</v>
      </c>
      <c r="AP135" s="22"/>
      <c r="AQ135" s="22"/>
    </row>
    <row r="136" spans="1:43" ht="15.75" hidden="1" customHeight="1">
      <c r="A136" s="22" t="s">
        <v>97</v>
      </c>
      <c r="B136" s="23">
        <v>132</v>
      </c>
      <c r="C136" s="22" t="s">
        <v>855</v>
      </c>
      <c r="D136" s="22" t="s">
        <v>855</v>
      </c>
      <c r="E136" s="25" t="s">
        <v>850</v>
      </c>
      <c r="F136" s="23">
        <v>132</v>
      </c>
      <c r="G136" s="22" t="s">
        <v>856</v>
      </c>
      <c r="H136" s="23" t="s">
        <v>117</v>
      </c>
      <c r="I136" s="23"/>
      <c r="J136" s="23" t="s">
        <v>483</v>
      </c>
      <c r="K136" s="23" t="s">
        <v>810</v>
      </c>
      <c r="L136" s="23" t="s">
        <v>293</v>
      </c>
      <c r="M136" s="26">
        <v>42814</v>
      </c>
      <c r="N136" s="26"/>
      <c r="O136" s="27">
        <v>42881</v>
      </c>
      <c r="P136" s="27">
        <v>43982</v>
      </c>
      <c r="Q136" s="23" t="s">
        <v>80</v>
      </c>
      <c r="R136" s="28">
        <v>3325000.97</v>
      </c>
      <c r="S136" s="28">
        <v>24404709.120000001</v>
      </c>
      <c r="T136" s="28">
        <v>24404709.120000001</v>
      </c>
      <c r="U136" s="28">
        <v>0</v>
      </c>
      <c r="V136" s="28">
        <v>0</v>
      </c>
      <c r="W136" s="28">
        <v>0</v>
      </c>
      <c r="X136" s="28">
        <f>+'MATRIZ PROYECTOS  ORIGINAL'!$T136+'MATRIZ PROYECTOS  ORIGINAL'!$V136</f>
        <v>24404709.120000001</v>
      </c>
      <c r="Y136" s="28">
        <f>+'MATRIZ PROYECTOS  ORIGINAL'!$U136+'MATRIZ PROYECTOS  ORIGINAL'!$W136</f>
        <v>0</v>
      </c>
      <c r="Z136" s="28">
        <v>24404709.100000001</v>
      </c>
      <c r="AA136" s="28">
        <v>0</v>
      </c>
      <c r="AB136" s="28">
        <v>100</v>
      </c>
      <c r="AC136" s="28">
        <v>99.99</v>
      </c>
      <c r="AD136" s="22" t="s">
        <v>796</v>
      </c>
      <c r="AE136" s="22" t="s">
        <v>82</v>
      </c>
      <c r="AF136" s="22" t="s">
        <v>94</v>
      </c>
      <c r="AG136" s="22" t="s">
        <v>95</v>
      </c>
      <c r="AH136" s="22" t="s">
        <v>95</v>
      </c>
      <c r="AI136" s="23" t="s">
        <v>12</v>
      </c>
      <c r="AJ136" s="23">
        <v>12</v>
      </c>
      <c r="AK136" s="23" t="s">
        <v>122</v>
      </c>
      <c r="AL136" s="23" t="s">
        <v>218</v>
      </c>
      <c r="AM136" s="23"/>
      <c r="AN136" s="22" t="s">
        <v>857</v>
      </c>
      <c r="AO136" s="22" t="s">
        <v>858</v>
      </c>
      <c r="AP136" s="22" t="s">
        <v>859</v>
      </c>
      <c r="AQ136" s="22"/>
    </row>
    <row r="137" spans="1:43" ht="15.75" hidden="1" customHeight="1">
      <c r="A137" s="22" t="s">
        <v>114</v>
      </c>
      <c r="B137" s="23">
        <v>133</v>
      </c>
      <c r="C137" s="22" t="s">
        <v>860</v>
      </c>
      <c r="D137" s="22" t="s">
        <v>860</v>
      </c>
      <c r="E137" s="25" t="s">
        <v>68</v>
      </c>
      <c r="F137" s="23">
        <v>133</v>
      </c>
      <c r="G137" s="22" t="s">
        <v>861</v>
      </c>
      <c r="H137" s="23" t="s">
        <v>281</v>
      </c>
      <c r="I137" s="23"/>
      <c r="J137" s="23" t="s">
        <v>399</v>
      </c>
      <c r="K137" s="23" t="s">
        <v>180</v>
      </c>
      <c r="L137" s="23" t="s">
        <v>293</v>
      </c>
      <c r="M137" s="26"/>
      <c r="N137" s="26"/>
      <c r="O137" s="27">
        <v>43133</v>
      </c>
      <c r="P137" s="27" t="s">
        <v>68</v>
      </c>
      <c r="Q137" s="23" t="s">
        <v>104</v>
      </c>
      <c r="R137" s="28">
        <v>0</v>
      </c>
      <c r="S137" s="28">
        <v>0</v>
      </c>
      <c r="T137" s="28">
        <v>35000</v>
      </c>
      <c r="U137" s="28">
        <v>0</v>
      </c>
      <c r="V137" s="28">
        <v>0</v>
      </c>
      <c r="W137" s="28">
        <v>0</v>
      </c>
      <c r="X137" s="28">
        <f>+'MATRIZ PROYECTOS  ORIGINAL'!$T137+'MATRIZ PROYECTOS  ORIGINAL'!$V137</f>
        <v>35000</v>
      </c>
      <c r="Y137" s="28">
        <f>+'MATRIZ PROYECTOS  ORIGINAL'!$U137+'MATRIZ PROYECTOS  ORIGINAL'!$W137</f>
        <v>0</v>
      </c>
      <c r="Z137" s="28">
        <v>0</v>
      </c>
      <c r="AA137" s="28">
        <v>0</v>
      </c>
      <c r="AB137" s="28">
        <v>0</v>
      </c>
      <c r="AC137" s="28">
        <v>0</v>
      </c>
      <c r="AD137" s="22" t="s">
        <v>105</v>
      </c>
      <c r="AE137" s="22" t="s">
        <v>233</v>
      </c>
      <c r="AF137" s="22" t="s">
        <v>355</v>
      </c>
      <c r="AG137" s="22" t="s">
        <v>95</v>
      </c>
      <c r="AH137" s="22" t="s">
        <v>95</v>
      </c>
      <c r="AI137" s="23" t="s">
        <v>6</v>
      </c>
      <c r="AJ137" s="23">
        <v>16</v>
      </c>
      <c r="AK137" s="23"/>
      <c r="AL137" s="23"/>
      <c r="AM137" s="23"/>
      <c r="AN137" s="22" t="s">
        <v>862</v>
      </c>
      <c r="AO137" s="22" t="s">
        <v>863</v>
      </c>
      <c r="AP137" s="22" t="s">
        <v>864</v>
      </c>
      <c r="AQ137" s="22" t="s">
        <v>530</v>
      </c>
    </row>
    <row r="138" spans="1:43" ht="15.75" hidden="1" customHeight="1">
      <c r="A138" s="22" t="s">
        <v>114</v>
      </c>
      <c r="B138" s="23">
        <v>134</v>
      </c>
      <c r="C138" s="22" t="s">
        <v>865</v>
      </c>
      <c r="D138" s="22" t="s">
        <v>865</v>
      </c>
      <c r="E138" s="25" t="s">
        <v>866</v>
      </c>
      <c r="F138" s="23">
        <v>134</v>
      </c>
      <c r="G138" s="22" t="s">
        <v>867</v>
      </c>
      <c r="H138" s="23" t="s">
        <v>76</v>
      </c>
      <c r="I138" s="23"/>
      <c r="J138" s="23" t="s">
        <v>868</v>
      </c>
      <c r="K138" s="23" t="s">
        <v>119</v>
      </c>
      <c r="L138" s="23" t="s">
        <v>120</v>
      </c>
      <c r="M138" s="26">
        <v>43325</v>
      </c>
      <c r="N138" s="26"/>
      <c r="O138" s="27">
        <v>43325</v>
      </c>
      <c r="P138" s="27">
        <v>43496</v>
      </c>
      <c r="Q138" s="23" t="s">
        <v>80</v>
      </c>
      <c r="R138" s="28">
        <v>1196836.45</v>
      </c>
      <c r="S138" s="28">
        <v>8954790.1600000001</v>
      </c>
      <c r="T138" s="28">
        <v>8954790.1600000001</v>
      </c>
      <c r="U138" s="28">
        <v>0</v>
      </c>
      <c r="V138" s="28">
        <v>0</v>
      </c>
      <c r="W138" s="28">
        <v>0</v>
      </c>
      <c r="X138" s="28">
        <f>+'MATRIZ PROYECTOS  ORIGINAL'!$T138+'MATRIZ PROYECTOS  ORIGINAL'!$V138</f>
        <v>8954790.1600000001</v>
      </c>
      <c r="Y138" s="28">
        <f>+'MATRIZ PROYECTOS  ORIGINAL'!$U138+'MATRIZ PROYECTOS  ORIGINAL'!$W138</f>
        <v>0</v>
      </c>
      <c r="Z138" s="28">
        <v>8954790.1500000004</v>
      </c>
      <c r="AA138" s="28">
        <v>0</v>
      </c>
      <c r="AB138" s="28">
        <v>100</v>
      </c>
      <c r="AC138" s="28">
        <v>99.99</v>
      </c>
      <c r="AD138" s="22" t="s">
        <v>831</v>
      </c>
      <c r="AE138" s="22" t="s">
        <v>133</v>
      </c>
      <c r="AF138" s="22" t="s">
        <v>401</v>
      </c>
      <c r="AG138" s="22" t="s">
        <v>95</v>
      </c>
      <c r="AH138" s="22" t="s">
        <v>95</v>
      </c>
      <c r="AI138" s="23" t="s">
        <v>9</v>
      </c>
      <c r="AJ138" s="23">
        <v>6</v>
      </c>
      <c r="AK138" s="23" t="s">
        <v>225</v>
      </c>
      <c r="AL138" s="23" t="s">
        <v>123</v>
      </c>
      <c r="AM138" s="23"/>
      <c r="AN138" s="22" t="s">
        <v>869</v>
      </c>
      <c r="AO138" s="22" t="s">
        <v>870</v>
      </c>
      <c r="AP138" s="22" t="s">
        <v>871</v>
      </c>
      <c r="AQ138" s="22"/>
    </row>
    <row r="139" spans="1:43" ht="15.75" hidden="1" customHeight="1">
      <c r="A139" s="22" t="s">
        <v>97</v>
      </c>
      <c r="B139" s="23">
        <v>135</v>
      </c>
      <c r="C139" s="22" t="s">
        <v>872</v>
      </c>
      <c r="D139" s="22" t="s">
        <v>872</v>
      </c>
      <c r="E139" s="25" t="s">
        <v>873</v>
      </c>
      <c r="F139" s="23">
        <v>135</v>
      </c>
      <c r="G139" s="22" t="s">
        <v>874</v>
      </c>
      <c r="H139" s="23" t="s">
        <v>100</v>
      </c>
      <c r="I139" s="23"/>
      <c r="J139" s="23" t="s">
        <v>232</v>
      </c>
      <c r="K139" s="23" t="s">
        <v>409</v>
      </c>
      <c r="L139" s="23" t="s">
        <v>410</v>
      </c>
      <c r="M139" s="26">
        <v>43160</v>
      </c>
      <c r="N139" s="26"/>
      <c r="O139" s="27">
        <v>43160</v>
      </c>
      <c r="P139" s="27">
        <v>43160</v>
      </c>
      <c r="Q139" s="23" t="s">
        <v>663</v>
      </c>
      <c r="R139" s="28">
        <v>8570.11</v>
      </c>
      <c r="S139" s="28">
        <v>62904.61</v>
      </c>
      <c r="T139" s="28">
        <v>62904.61</v>
      </c>
      <c r="U139" s="28">
        <v>0</v>
      </c>
      <c r="V139" s="28">
        <v>0</v>
      </c>
      <c r="W139" s="28">
        <v>0</v>
      </c>
      <c r="X139" s="28">
        <f>+'MATRIZ PROYECTOS  ORIGINAL'!$T139+'MATRIZ PROYECTOS  ORIGINAL'!$V139</f>
        <v>62904.61</v>
      </c>
      <c r="Y139" s="28">
        <f>+'MATRIZ PROYECTOS  ORIGINAL'!$U139+'MATRIZ PROYECTOS  ORIGINAL'!$W139</f>
        <v>0</v>
      </c>
      <c r="Z139" s="28">
        <v>62904.6</v>
      </c>
      <c r="AA139" s="28">
        <v>0</v>
      </c>
      <c r="AB139" s="28">
        <v>100</v>
      </c>
      <c r="AC139" s="28">
        <v>99.99</v>
      </c>
      <c r="AD139" s="22" t="s">
        <v>831</v>
      </c>
      <c r="AE139" s="22" t="s">
        <v>82</v>
      </c>
      <c r="AF139" s="22" t="s">
        <v>355</v>
      </c>
      <c r="AG139" s="22" t="s">
        <v>95</v>
      </c>
      <c r="AH139" s="22" t="s">
        <v>95</v>
      </c>
      <c r="AI139" s="23" t="s">
        <v>12</v>
      </c>
      <c r="AJ139" s="23">
        <v>12</v>
      </c>
      <c r="AK139" s="23" t="s">
        <v>122</v>
      </c>
      <c r="AL139" s="23" t="s">
        <v>123</v>
      </c>
      <c r="AM139" s="23"/>
      <c r="AN139" s="22" t="s">
        <v>875</v>
      </c>
      <c r="AO139" s="22" t="s">
        <v>876</v>
      </c>
      <c r="AP139" s="22"/>
      <c r="AQ139" s="22"/>
    </row>
    <row r="140" spans="1:43" ht="15.75" hidden="1" customHeight="1">
      <c r="A140" s="22" t="s">
        <v>128</v>
      </c>
      <c r="B140" s="23">
        <v>136</v>
      </c>
      <c r="C140" s="22" t="s">
        <v>877</v>
      </c>
      <c r="D140" s="22" t="s">
        <v>877</v>
      </c>
      <c r="E140" s="25" t="s">
        <v>878</v>
      </c>
      <c r="F140" s="23">
        <v>136</v>
      </c>
      <c r="G140" s="22" t="s">
        <v>879</v>
      </c>
      <c r="H140" s="23" t="s">
        <v>138</v>
      </c>
      <c r="I140" s="23"/>
      <c r="J140" s="23" t="s">
        <v>672</v>
      </c>
      <c r="K140" s="23" t="s">
        <v>733</v>
      </c>
      <c r="L140" s="23" t="s">
        <v>741</v>
      </c>
      <c r="M140" s="26">
        <v>43385</v>
      </c>
      <c r="N140" s="26"/>
      <c r="O140" s="27">
        <v>43404</v>
      </c>
      <c r="P140" s="27">
        <v>45291</v>
      </c>
      <c r="Q140" s="23" t="s">
        <v>80</v>
      </c>
      <c r="R140" s="28">
        <v>5000000</v>
      </c>
      <c r="S140" s="28">
        <v>38571300</v>
      </c>
      <c r="T140" s="28">
        <v>53760000</v>
      </c>
      <c r="U140" s="28">
        <v>0</v>
      </c>
      <c r="V140" s="28">
        <v>0</v>
      </c>
      <c r="W140" s="28">
        <v>0</v>
      </c>
      <c r="X140" s="28">
        <f>+'MATRIZ PROYECTOS  ORIGINAL'!$T140+'MATRIZ PROYECTOS  ORIGINAL'!$V140</f>
        <v>53760000</v>
      </c>
      <c r="Y140" s="28">
        <f>+'MATRIZ PROYECTOS  ORIGINAL'!$U140+'MATRIZ PROYECTOS  ORIGINAL'!$W140</f>
        <v>0</v>
      </c>
      <c r="Z140" s="28">
        <v>29204852.219999999</v>
      </c>
      <c r="AA140" s="28">
        <v>0</v>
      </c>
      <c r="AB140" s="28">
        <v>76.709999999999994</v>
      </c>
      <c r="AC140" s="28">
        <v>54.32</v>
      </c>
      <c r="AD140" s="22" t="s">
        <v>787</v>
      </c>
      <c r="AE140" s="22" t="s">
        <v>82</v>
      </c>
      <c r="AF140" s="22" t="s">
        <v>134</v>
      </c>
      <c r="AG140" s="22" t="s">
        <v>95</v>
      </c>
      <c r="AH140" s="22" t="s">
        <v>95</v>
      </c>
      <c r="AI140" s="23" t="s">
        <v>11</v>
      </c>
      <c r="AJ140" s="23">
        <v>10</v>
      </c>
      <c r="AK140" s="23"/>
      <c r="AL140" s="23" t="s">
        <v>167</v>
      </c>
      <c r="AM140" s="23"/>
      <c r="AN140" s="22" t="s">
        <v>880</v>
      </c>
      <c r="AO140" s="22"/>
      <c r="AP140" s="22"/>
      <c r="AQ140" s="22"/>
    </row>
    <row r="141" spans="1:43" ht="15.75" hidden="1" customHeight="1">
      <c r="A141" s="22" t="s">
        <v>114</v>
      </c>
      <c r="B141" s="23">
        <v>137</v>
      </c>
      <c r="C141" s="22" t="s">
        <v>881</v>
      </c>
      <c r="D141" s="22" t="s">
        <v>881</v>
      </c>
      <c r="E141" s="25" t="s">
        <v>882</v>
      </c>
      <c r="F141" s="23">
        <v>137</v>
      </c>
      <c r="G141" s="22" t="s">
        <v>883</v>
      </c>
      <c r="H141" s="23" t="s">
        <v>138</v>
      </c>
      <c r="I141" s="23"/>
      <c r="J141" s="23" t="s">
        <v>868</v>
      </c>
      <c r="K141" s="23" t="s">
        <v>884</v>
      </c>
      <c r="L141" s="23" t="s">
        <v>885</v>
      </c>
      <c r="M141" s="26">
        <v>43388</v>
      </c>
      <c r="N141" s="26"/>
      <c r="O141" s="27">
        <v>43388</v>
      </c>
      <c r="P141" s="27">
        <v>43739</v>
      </c>
      <c r="Q141" s="23" t="s">
        <v>80</v>
      </c>
      <c r="R141" s="28">
        <v>27000</v>
      </c>
      <c r="S141" s="28">
        <v>208164.6</v>
      </c>
      <c r="T141" s="28">
        <v>208164.6</v>
      </c>
      <c r="U141" s="28">
        <v>0</v>
      </c>
      <c r="V141" s="28">
        <v>0</v>
      </c>
      <c r="W141" s="28">
        <v>0</v>
      </c>
      <c r="X141" s="28">
        <f>+'MATRIZ PROYECTOS  ORIGINAL'!$T141+'MATRIZ PROYECTOS  ORIGINAL'!$V141</f>
        <v>208164.6</v>
      </c>
      <c r="Y141" s="28">
        <f>+'MATRIZ PROYECTOS  ORIGINAL'!$U141+'MATRIZ PROYECTOS  ORIGINAL'!$W141</f>
        <v>0</v>
      </c>
      <c r="Z141" s="28">
        <v>208164.59</v>
      </c>
      <c r="AA141" s="28">
        <v>0</v>
      </c>
      <c r="AB141" s="28">
        <v>100</v>
      </c>
      <c r="AC141" s="28">
        <v>99.99</v>
      </c>
      <c r="AD141" s="22" t="s">
        <v>831</v>
      </c>
      <c r="AE141" s="22" t="s">
        <v>133</v>
      </c>
      <c r="AF141" s="22" t="s">
        <v>401</v>
      </c>
      <c r="AG141" s="22" t="s">
        <v>578</v>
      </c>
      <c r="AH141" s="22" t="s">
        <v>578</v>
      </c>
      <c r="AI141" s="23" t="s">
        <v>5</v>
      </c>
      <c r="AJ141" s="23">
        <v>2</v>
      </c>
      <c r="AK141" s="23" t="s">
        <v>144</v>
      </c>
      <c r="AL141" s="23" t="s">
        <v>123</v>
      </c>
      <c r="AM141" s="23"/>
      <c r="AN141" s="22" t="s">
        <v>886</v>
      </c>
      <c r="AO141" s="22" t="s">
        <v>887</v>
      </c>
      <c r="AP141" s="22"/>
      <c r="AQ141" s="22"/>
    </row>
    <row r="142" spans="1:43" ht="15.75" hidden="1" customHeight="1">
      <c r="A142" s="22" t="s">
        <v>73</v>
      </c>
      <c r="B142" s="23">
        <v>138</v>
      </c>
      <c r="C142" s="22" t="s">
        <v>888</v>
      </c>
      <c r="D142" s="22" t="s">
        <v>888</v>
      </c>
      <c r="E142" s="25" t="s">
        <v>68</v>
      </c>
      <c r="F142" s="23">
        <v>138</v>
      </c>
      <c r="G142" s="22" t="s">
        <v>889</v>
      </c>
      <c r="H142" s="23" t="s">
        <v>76</v>
      </c>
      <c r="I142" s="23"/>
      <c r="J142" s="23" t="s">
        <v>174</v>
      </c>
      <c r="K142" s="23" t="s">
        <v>488</v>
      </c>
      <c r="L142" s="23" t="s">
        <v>611</v>
      </c>
      <c r="M142" s="26">
        <v>42768</v>
      </c>
      <c r="N142" s="26"/>
      <c r="O142" s="27">
        <v>42768</v>
      </c>
      <c r="P142" s="27">
        <v>44042</v>
      </c>
      <c r="Q142" s="23" t="s">
        <v>80</v>
      </c>
      <c r="R142" s="28">
        <v>0</v>
      </c>
      <c r="S142" s="28">
        <v>0</v>
      </c>
      <c r="T142" s="28">
        <v>48495785</v>
      </c>
      <c r="U142" s="28">
        <v>0</v>
      </c>
      <c r="V142" s="28">
        <v>24733344</v>
      </c>
      <c r="W142" s="28">
        <v>0</v>
      </c>
      <c r="X142" s="28">
        <f>+'MATRIZ PROYECTOS  ORIGINAL'!$T142+'MATRIZ PROYECTOS  ORIGINAL'!$V142</f>
        <v>73229129</v>
      </c>
      <c r="Y142" s="28">
        <f>+'MATRIZ PROYECTOS  ORIGINAL'!$U142+'MATRIZ PROYECTOS  ORIGINAL'!$W142</f>
        <v>0</v>
      </c>
      <c r="Z142" s="28">
        <v>72774592.170000002</v>
      </c>
      <c r="AA142" s="28">
        <v>0</v>
      </c>
      <c r="AB142" s="28">
        <v>98.6</v>
      </c>
      <c r="AC142" s="28">
        <v>99.37</v>
      </c>
      <c r="AD142" s="22" t="s">
        <v>175</v>
      </c>
      <c r="AE142" s="22" t="s">
        <v>233</v>
      </c>
      <c r="AF142" s="22" t="s">
        <v>300</v>
      </c>
      <c r="AG142" s="22" t="s">
        <v>95</v>
      </c>
      <c r="AH142" s="22" t="s">
        <v>95</v>
      </c>
      <c r="AI142" s="23" t="s">
        <v>14</v>
      </c>
      <c r="AJ142" s="23">
        <v>14</v>
      </c>
      <c r="AK142" s="23" t="s">
        <v>245</v>
      </c>
      <c r="AL142" s="23" t="s">
        <v>246</v>
      </c>
      <c r="AM142" s="23"/>
      <c r="AN142" s="22" t="s">
        <v>890</v>
      </c>
      <c r="AO142" s="22" t="s">
        <v>891</v>
      </c>
      <c r="AP142" s="22" t="s">
        <v>892</v>
      </c>
      <c r="AQ142" s="22" t="s">
        <v>893</v>
      </c>
    </row>
    <row r="143" spans="1:43" ht="15.75" hidden="1" customHeight="1">
      <c r="A143" s="22" t="s">
        <v>97</v>
      </c>
      <c r="B143" s="23">
        <v>139</v>
      </c>
      <c r="C143" s="22" t="s">
        <v>894</v>
      </c>
      <c r="D143" s="22" t="s">
        <v>894</v>
      </c>
      <c r="E143" s="25" t="s">
        <v>895</v>
      </c>
      <c r="F143" s="23">
        <v>139</v>
      </c>
      <c r="G143" s="22" t="s">
        <v>896</v>
      </c>
      <c r="H143" s="23" t="s">
        <v>138</v>
      </c>
      <c r="I143" s="23"/>
      <c r="J143" s="23" t="s">
        <v>642</v>
      </c>
      <c r="K143" s="23" t="s">
        <v>196</v>
      </c>
      <c r="L143" s="23" t="s">
        <v>197</v>
      </c>
      <c r="M143" s="26">
        <v>43446</v>
      </c>
      <c r="N143" s="26"/>
      <c r="O143" s="27">
        <v>43490</v>
      </c>
      <c r="P143" s="27">
        <v>44585</v>
      </c>
      <c r="Q143" s="23" t="s">
        <v>104</v>
      </c>
      <c r="R143" s="28">
        <v>200000</v>
      </c>
      <c r="S143" s="28">
        <v>1759962.93</v>
      </c>
      <c r="T143" s="28">
        <v>1759962.93</v>
      </c>
      <c r="U143" s="28">
        <v>0</v>
      </c>
      <c r="V143" s="28">
        <v>0</v>
      </c>
      <c r="W143" s="28">
        <v>0</v>
      </c>
      <c r="X143" s="28">
        <f>+'MATRIZ PROYECTOS  ORIGINAL'!$T143+'MATRIZ PROYECTOS  ORIGINAL'!$V143</f>
        <v>1759962.93</v>
      </c>
      <c r="Y143" s="28">
        <f>+'MATRIZ PROYECTOS  ORIGINAL'!$U143+'MATRIZ PROYECTOS  ORIGINAL'!$W143</f>
        <v>0</v>
      </c>
      <c r="Z143" s="28">
        <v>1759950.44</v>
      </c>
      <c r="AA143" s="28">
        <v>0</v>
      </c>
      <c r="AB143" s="28">
        <v>100</v>
      </c>
      <c r="AC143" s="28">
        <v>99.99</v>
      </c>
      <c r="AD143" s="22" t="s">
        <v>105</v>
      </c>
      <c r="AE143" s="22" t="s">
        <v>133</v>
      </c>
      <c r="AF143" s="22" t="s">
        <v>643</v>
      </c>
      <c r="AG143" s="22" t="s">
        <v>95</v>
      </c>
      <c r="AH143" s="22" t="s">
        <v>95</v>
      </c>
      <c r="AI143" s="23" t="s">
        <v>10</v>
      </c>
      <c r="AJ143" s="23">
        <v>7</v>
      </c>
      <c r="AK143" s="23" t="s">
        <v>245</v>
      </c>
      <c r="AL143" s="23" t="s">
        <v>246</v>
      </c>
      <c r="AM143" s="23"/>
      <c r="AN143" s="22" t="s">
        <v>897</v>
      </c>
      <c r="AO143" s="22" t="s">
        <v>898</v>
      </c>
      <c r="AP143" s="22"/>
      <c r="AQ143" s="22"/>
    </row>
    <row r="144" spans="1:43" ht="15.75" hidden="1" customHeight="1">
      <c r="A144" s="22" t="s">
        <v>73</v>
      </c>
      <c r="B144" s="23">
        <v>140</v>
      </c>
      <c r="C144" s="22" t="s">
        <v>899</v>
      </c>
      <c r="D144" s="22" t="s">
        <v>899</v>
      </c>
      <c r="E144" s="25" t="s">
        <v>900</v>
      </c>
      <c r="F144" s="23">
        <v>140</v>
      </c>
      <c r="G144" s="22" t="s">
        <v>901</v>
      </c>
      <c r="H144" s="23" t="s">
        <v>76</v>
      </c>
      <c r="I144" s="23"/>
      <c r="J144" s="23" t="s">
        <v>771</v>
      </c>
      <c r="K144" s="23" t="s">
        <v>488</v>
      </c>
      <c r="L144" s="23" t="s">
        <v>902</v>
      </c>
      <c r="M144" s="26">
        <v>43507</v>
      </c>
      <c r="N144" s="26"/>
      <c r="O144" s="27">
        <v>43507</v>
      </c>
      <c r="P144" s="27">
        <v>43738</v>
      </c>
      <c r="Q144" s="23" t="s">
        <v>266</v>
      </c>
      <c r="R144" s="28">
        <v>0</v>
      </c>
      <c r="S144" s="28">
        <v>0</v>
      </c>
      <c r="T144" s="28">
        <v>246688.08</v>
      </c>
      <c r="U144" s="28">
        <v>0</v>
      </c>
      <c r="V144" s="28">
        <v>0</v>
      </c>
      <c r="W144" s="28">
        <v>0</v>
      </c>
      <c r="X144" s="28">
        <f>+'MATRIZ PROYECTOS  ORIGINAL'!$T144+'MATRIZ PROYECTOS  ORIGINAL'!$V144</f>
        <v>246688.08</v>
      </c>
      <c r="Y144" s="28">
        <f>+'MATRIZ PROYECTOS  ORIGINAL'!$U144+'MATRIZ PROYECTOS  ORIGINAL'!$W144</f>
        <v>0</v>
      </c>
      <c r="Z144" s="28">
        <v>246688.07</v>
      </c>
      <c r="AA144" s="28">
        <v>0</v>
      </c>
      <c r="AB144" s="28">
        <v>100</v>
      </c>
      <c r="AC144" s="28">
        <v>99.99</v>
      </c>
      <c r="AD144" s="22" t="s">
        <v>831</v>
      </c>
      <c r="AE144" s="22" t="s">
        <v>82</v>
      </c>
      <c r="AF144" s="22" t="s">
        <v>94</v>
      </c>
      <c r="AG144" s="22" t="s">
        <v>95</v>
      </c>
      <c r="AH144" s="22" t="s">
        <v>95</v>
      </c>
      <c r="AI144" s="29" t="s">
        <v>12</v>
      </c>
      <c r="AJ144" s="23"/>
      <c r="AK144" s="23"/>
      <c r="AL144" s="23"/>
      <c r="AM144" s="23"/>
      <c r="AN144" s="22" t="s">
        <v>903</v>
      </c>
      <c r="AO144" s="22" t="s">
        <v>904</v>
      </c>
      <c r="AP144" s="22"/>
      <c r="AQ144" s="22"/>
    </row>
    <row r="145" spans="1:43" ht="15.75" hidden="1" customHeight="1">
      <c r="A145" s="22" t="s">
        <v>128</v>
      </c>
      <c r="B145" s="23">
        <v>141</v>
      </c>
      <c r="C145" s="22" t="s">
        <v>905</v>
      </c>
      <c r="D145" s="22" t="s">
        <v>905</v>
      </c>
      <c r="E145" s="25" t="s">
        <v>68</v>
      </c>
      <c r="F145" s="23">
        <v>141</v>
      </c>
      <c r="G145" s="22" t="s">
        <v>906</v>
      </c>
      <c r="H145" s="23" t="s">
        <v>100</v>
      </c>
      <c r="I145" s="23"/>
      <c r="J145" s="23" t="s">
        <v>131</v>
      </c>
      <c r="K145" s="23" t="s">
        <v>196</v>
      </c>
      <c r="L145" s="23" t="s">
        <v>197</v>
      </c>
      <c r="M145" s="26">
        <v>43248</v>
      </c>
      <c r="N145" s="26"/>
      <c r="O145" s="27">
        <v>43382</v>
      </c>
      <c r="P145" s="27">
        <v>44205</v>
      </c>
      <c r="Q145" s="23" t="s">
        <v>104</v>
      </c>
      <c r="R145" s="28">
        <v>100000</v>
      </c>
      <c r="S145" s="28">
        <v>885527.01</v>
      </c>
      <c r="T145" s="28">
        <v>885527.01</v>
      </c>
      <c r="U145" s="28">
        <v>0</v>
      </c>
      <c r="V145" s="28">
        <v>0</v>
      </c>
      <c r="W145" s="28">
        <v>0</v>
      </c>
      <c r="X145" s="28">
        <f>+'MATRIZ PROYECTOS  ORIGINAL'!$T145+'MATRIZ PROYECTOS  ORIGINAL'!$V145</f>
        <v>885527.01</v>
      </c>
      <c r="Y145" s="28">
        <f>+'MATRIZ PROYECTOS  ORIGINAL'!$U145+'MATRIZ PROYECTOS  ORIGINAL'!$W145</f>
        <v>0</v>
      </c>
      <c r="Z145" s="28">
        <v>885526.99</v>
      </c>
      <c r="AA145" s="28">
        <v>0</v>
      </c>
      <c r="AB145" s="28">
        <v>100</v>
      </c>
      <c r="AC145" s="28">
        <v>99.99</v>
      </c>
      <c r="AD145" s="22" t="s">
        <v>105</v>
      </c>
      <c r="AE145" s="22" t="s">
        <v>133</v>
      </c>
      <c r="AF145" s="22" t="s">
        <v>83</v>
      </c>
      <c r="AG145" s="22" t="s">
        <v>95</v>
      </c>
      <c r="AH145" s="22" t="s">
        <v>95</v>
      </c>
      <c r="AI145" s="23" t="s">
        <v>12</v>
      </c>
      <c r="AJ145" s="23">
        <v>12</v>
      </c>
      <c r="AK145" s="23"/>
      <c r="AL145" s="23" t="s">
        <v>167</v>
      </c>
      <c r="AM145" s="23"/>
      <c r="AN145" s="22" t="s">
        <v>907</v>
      </c>
      <c r="AO145" s="22" t="s">
        <v>908</v>
      </c>
      <c r="AP145" s="22" t="s">
        <v>909</v>
      </c>
      <c r="AQ145" s="22"/>
    </row>
    <row r="146" spans="1:43" ht="15.75" hidden="1" customHeight="1">
      <c r="A146" s="22" t="s">
        <v>114</v>
      </c>
      <c r="B146" s="23">
        <v>142</v>
      </c>
      <c r="C146" s="22" t="s">
        <v>910</v>
      </c>
      <c r="D146" s="22" t="s">
        <v>910</v>
      </c>
      <c r="E146" s="25" t="s">
        <v>911</v>
      </c>
      <c r="F146" s="23">
        <v>142</v>
      </c>
      <c r="G146" s="22" t="s">
        <v>912</v>
      </c>
      <c r="H146" s="23" t="s">
        <v>76</v>
      </c>
      <c r="I146" s="23"/>
      <c r="J146" s="23" t="s">
        <v>868</v>
      </c>
      <c r="K146" s="23" t="s">
        <v>119</v>
      </c>
      <c r="L146" s="23" t="s">
        <v>120</v>
      </c>
      <c r="M146" s="26">
        <v>43550</v>
      </c>
      <c r="N146" s="26"/>
      <c r="O146" s="27">
        <v>43550</v>
      </c>
      <c r="P146" s="27">
        <v>43623</v>
      </c>
      <c r="Q146" s="23" t="s">
        <v>266</v>
      </c>
      <c r="R146" s="28">
        <v>900000</v>
      </c>
      <c r="S146" s="28">
        <v>900000</v>
      </c>
      <c r="T146" s="28">
        <v>900000</v>
      </c>
      <c r="U146" s="28">
        <v>0</v>
      </c>
      <c r="V146" s="28">
        <v>0</v>
      </c>
      <c r="W146" s="28">
        <v>0</v>
      </c>
      <c r="X146" s="28">
        <f>+'MATRIZ PROYECTOS  ORIGINAL'!$T146+'MATRIZ PROYECTOS  ORIGINAL'!$V146</f>
        <v>900000</v>
      </c>
      <c r="Y146" s="28">
        <f>+'MATRIZ PROYECTOS  ORIGINAL'!$U146+'MATRIZ PROYECTOS  ORIGINAL'!$W146</f>
        <v>0</v>
      </c>
      <c r="Z146" s="28">
        <v>899999.99</v>
      </c>
      <c r="AA146" s="28">
        <v>0</v>
      </c>
      <c r="AB146" s="28">
        <v>100</v>
      </c>
      <c r="AC146" s="28">
        <v>99.99</v>
      </c>
      <c r="AD146" s="22" t="s">
        <v>831</v>
      </c>
      <c r="AE146" s="22" t="s">
        <v>133</v>
      </c>
      <c r="AF146" s="22" t="s">
        <v>142</v>
      </c>
      <c r="AG146" s="22" t="s">
        <v>283</v>
      </c>
      <c r="AH146" s="22" t="s">
        <v>283</v>
      </c>
      <c r="AI146" s="23" t="s">
        <v>5</v>
      </c>
      <c r="AJ146" s="23">
        <v>2</v>
      </c>
      <c r="AK146" s="23" t="s">
        <v>144</v>
      </c>
      <c r="AL146" s="23" t="s">
        <v>123</v>
      </c>
      <c r="AM146" s="23"/>
      <c r="AN146" s="22" t="s">
        <v>913</v>
      </c>
      <c r="AO146" s="22" t="s">
        <v>914</v>
      </c>
      <c r="AP146" s="22" t="s">
        <v>915</v>
      </c>
      <c r="AQ146" s="22" t="s">
        <v>916</v>
      </c>
    </row>
    <row r="147" spans="1:43" ht="15.75" hidden="1" customHeight="1">
      <c r="A147" s="22" t="s">
        <v>128</v>
      </c>
      <c r="B147" s="23">
        <v>143</v>
      </c>
      <c r="C147" s="22" t="s">
        <v>917</v>
      </c>
      <c r="D147" s="22" t="s">
        <v>917</v>
      </c>
      <c r="E147" s="25" t="s">
        <v>918</v>
      </c>
      <c r="F147" s="23">
        <v>143</v>
      </c>
      <c r="G147" s="22" t="s">
        <v>919</v>
      </c>
      <c r="H147" s="23" t="s">
        <v>920</v>
      </c>
      <c r="I147" s="23"/>
      <c r="J147" s="23" t="s">
        <v>263</v>
      </c>
      <c r="K147" s="23" t="s">
        <v>119</v>
      </c>
      <c r="L147" s="23" t="s">
        <v>120</v>
      </c>
      <c r="M147" s="26">
        <v>39253</v>
      </c>
      <c r="N147" s="26"/>
      <c r="O147" s="27">
        <v>43567</v>
      </c>
      <c r="P147" s="27">
        <v>45107</v>
      </c>
      <c r="Q147" s="23" t="s">
        <v>663</v>
      </c>
      <c r="R147" s="28">
        <v>0</v>
      </c>
      <c r="S147" s="28">
        <v>0</v>
      </c>
      <c r="T147" s="28">
        <v>15118064</v>
      </c>
      <c r="U147" s="28">
        <v>0</v>
      </c>
      <c r="V147" s="28">
        <v>0</v>
      </c>
      <c r="W147" s="28">
        <v>0</v>
      </c>
      <c r="X147" s="28">
        <f>+'MATRIZ PROYECTOS  ORIGINAL'!$T147+'MATRIZ PROYECTOS  ORIGINAL'!$V147</f>
        <v>15118064</v>
      </c>
      <c r="Y147" s="28">
        <f>+'MATRIZ PROYECTOS  ORIGINAL'!$U147+'MATRIZ PROYECTOS  ORIGINAL'!$W147</f>
        <v>0</v>
      </c>
      <c r="Z147" s="28">
        <v>0</v>
      </c>
      <c r="AA147" s="28">
        <v>0</v>
      </c>
      <c r="AB147" s="28">
        <v>0</v>
      </c>
      <c r="AC147" s="28">
        <v>0</v>
      </c>
      <c r="AD147" s="22" t="s">
        <v>787</v>
      </c>
      <c r="AE147" s="22" t="s">
        <v>233</v>
      </c>
      <c r="AF147" s="22" t="s">
        <v>267</v>
      </c>
      <c r="AG147" s="22" t="s">
        <v>95</v>
      </c>
      <c r="AH147" s="22" t="s">
        <v>95</v>
      </c>
      <c r="AI147" s="23" t="s">
        <v>11</v>
      </c>
      <c r="AJ147" s="23">
        <v>10</v>
      </c>
      <c r="AK147" s="23"/>
      <c r="AL147" s="23" t="s">
        <v>123</v>
      </c>
      <c r="AM147" s="23"/>
      <c r="AN147" s="22" t="s">
        <v>921</v>
      </c>
      <c r="AO147" s="22"/>
      <c r="AP147" s="22"/>
      <c r="AQ147" s="22"/>
    </row>
    <row r="148" spans="1:43" ht="15.75" hidden="1" customHeight="1">
      <c r="A148" s="22" t="s">
        <v>128</v>
      </c>
      <c r="B148" s="23">
        <v>144</v>
      </c>
      <c r="C148" s="22" t="s">
        <v>922</v>
      </c>
      <c r="D148" s="22" t="s">
        <v>922</v>
      </c>
      <c r="E148" s="25" t="s">
        <v>68</v>
      </c>
      <c r="F148" s="23">
        <v>144</v>
      </c>
      <c r="G148" s="22" t="s">
        <v>923</v>
      </c>
      <c r="H148" s="23" t="s">
        <v>76</v>
      </c>
      <c r="I148" s="23"/>
      <c r="J148" s="23" t="s">
        <v>131</v>
      </c>
      <c r="K148" s="23" t="s">
        <v>140</v>
      </c>
      <c r="L148" s="23" t="s">
        <v>717</v>
      </c>
      <c r="M148" s="26">
        <v>42754</v>
      </c>
      <c r="N148" s="26"/>
      <c r="O148" s="27">
        <v>42754</v>
      </c>
      <c r="P148" s="27">
        <v>43646</v>
      </c>
      <c r="Q148" s="23" t="s">
        <v>104</v>
      </c>
      <c r="R148" s="28">
        <v>0</v>
      </c>
      <c r="S148" s="28">
        <v>0</v>
      </c>
      <c r="T148" s="28">
        <v>1070500</v>
      </c>
      <c r="U148" s="28">
        <v>0</v>
      </c>
      <c r="V148" s="28">
        <v>0</v>
      </c>
      <c r="W148" s="28">
        <v>0</v>
      </c>
      <c r="X148" s="28">
        <f>+'MATRIZ PROYECTOS  ORIGINAL'!$T148+'MATRIZ PROYECTOS  ORIGINAL'!$V148</f>
        <v>1070500</v>
      </c>
      <c r="Y148" s="28">
        <f>+'MATRIZ PROYECTOS  ORIGINAL'!$U148+'MATRIZ PROYECTOS  ORIGINAL'!$W148</f>
        <v>0</v>
      </c>
      <c r="Z148" s="28">
        <v>1031789.91</v>
      </c>
      <c r="AA148" s="28">
        <v>0</v>
      </c>
      <c r="AB148" s="28">
        <v>100</v>
      </c>
      <c r="AC148" s="28">
        <v>96.38</v>
      </c>
      <c r="AD148" s="22" t="s">
        <v>754</v>
      </c>
      <c r="AE148" s="22" t="s">
        <v>82</v>
      </c>
      <c r="AF148" s="22" t="s">
        <v>83</v>
      </c>
      <c r="AG148" s="22" t="s">
        <v>95</v>
      </c>
      <c r="AH148" s="22" t="s">
        <v>95</v>
      </c>
      <c r="AI148" s="29" t="s">
        <v>12</v>
      </c>
      <c r="AJ148" s="23"/>
      <c r="AK148" s="23"/>
      <c r="AL148" s="23"/>
      <c r="AM148" s="23"/>
      <c r="AN148" s="22" t="s">
        <v>924</v>
      </c>
      <c r="AO148" s="22" t="s">
        <v>925</v>
      </c>
      <c r="AP148" s="22" t="s">
        <v>926</v>
      </c>
      <c r="AQ148" s="22" t="s">
        <v>927</v>
      </c>
    </row>
    <row r="149" spans="1:43" ht="15.75" hidden="1" customHeight="1">
      <c r="A149" s="22" t="s">
        <v>73</v>
      </c>
      <c r="B149" s="23">
        <v>145</v>
      </c>
      <c r="C149" s="22" t="s">
        <v>928</v>
      </c>
      <c r="D149" s="22" t="s">
        <v>928</v>
      </c>
      <c r="E149" s="25" t="s">
        <v>929</v>
      </c>
      <c r="F149" s="23">
        <v>145</v>
      </c>
      <c r="G149" s="22" t="s">
        <v>930</v>
      </c>
      <c r="H149" s="23" t="s">
        <v>76</v>
      </c>
      <c r="I149" s="23"/>
      <c r="J149" s="23" t="s">
        <v>771</v>
      </c>
      <c r="K149" s="23" t="s">
        <v>119</v>
      </c>
      <c r="L149" s="23" t="s">
        <v>120</v>
      </c>
      <c r="M149" s="26">
        <v>43535</v>
      </c>
      <c r="N149" s="26"/>
      <c r="O149" s="27">
        <v>43535</v>
      </c>
      <c r="P149" s="27">
        <v>43901</v>
      </c>
      <c r="Q149" s="23" t="s">
        <v>266</v>
      </c>
      <c r="R149" s="28">
        <v>158800</v>
      </c>
      <c r="S149" s="28">
        <v>158800</v>
      </c>
      <c r="T149" s="28">
        <v>158800</v>
      </c>
      <c r="U149" s="28">
        <v>0</v>
      </c>
      <c r="V149" s="28">
        <v>0</v>
      </c>
      <c r="W149" s="28">
        <v>0</v>
      </c>
      <c r="X149" s="28">
        <f>+'MATRIZ PROYECTOS  ORIGINAL'!$T149+'MATRIZ PROYECTOS  ORIGINAL'!$V149</f>
        <v>158800</v>
      </c>
      <c r="Y149" s="28">
        <f>+'MATRIZ PROYECTOS  ORIGINAL'!$U149+'MATRIZ PROYECTOS  ORIGINAL'!$W149</f>
        <v>0</v>
      </c>
      <c r="Z149" s="28">
        <v>158799.99</v>
      </c>
      <c r="AA149" s="28">
        <v>0</v>
      </c>
      <c r="AB149" s="28">
        <v>100</v>
      </c>
      <c r="AC149" s="28">
        <v>99.99</v>
      </c>
      <c r="AD149" s="22" t="s">
        <v>831</v>
      </c>
      <c r="AE149" s="22" t="s">
        <v>82</v>
      </c>
      <c r="AF149" s="22" t="s">
        <v>94</v>
      </c>
      <c r="AG149" s="22" t="s">
        <v>95</v>
      </c>
      <c r="AH149" s="22" t="s">
        <v>95</v>
      </c>
      <c r="AI149" s="29" t="s">
        <v>12</v>
      </c>
      <c r="AJ149" s="23"/>
      <c r="AK149" s="23"/>
      <c r="AL149" s="23"/>
      <c r="AM149" s="23"/>
      <c r="AN149" s="22" t="s">
        <v>931</v>
      </c>
      <c r="AO149" s="22" t="s">
        <v>932</v>
      </c>
      <c r="AP149" s="22"/>
      <c r="AQ149" s="22"/>
    </row>
    <row r="150" spans="1:43" ht="15.75" hidden="1" customHeight="1">
      <c r="A150" s="22" t="s">
        <v>73</v>
      </c>
      <c r="B150" s="23">
        <v>146</v>
      </c>
      <c r="C150" s="22" t="s">
        <v>933</v>
      </c>
      <c r="D150" s="22" t="s">
        <v>933</v>
      </c>
      <c r="E150" s="25" t="s">
        <v>68</v>
      </c>
      <c r="F150" s="23">
        <v>146</v>
      </c>
      <c r="G150" s="22" t="s">
        <v>934</v>
      </c>
      <c r="H150" s="23" t="s">
        <v>138</v>
      </c>
      <c r="I150" s="23"/>
      <c r="J150" s="23" t="s">
        <v>771</v>
      </c>
      <c r="K150" s="23" t="s">
        <v>140</v>
      </c>
      <c r="L150" s="23" t="s">
        <v>717</v>
      </c>
      <c r="M150" s="26">
        <v>43375</v>
      </c>
      <c r="N150" s="26"/>
      <c r="O150" s="27">
        <v>43357</v>
      </c>
      <c r="P150" s="27">
        <v>44651</v>
      </c>
      <c r="Q150" s="23" t="s">
        <v>104</v>
      </c>
      <c r="R150" s="28">
        <v>56284.12</v>
      </c>
      <c r="S150" s="28">
        <v>496314.49</v>
      </c>
      <c r="T150" s="28">
        <v>1161271.51</v>
      </c>
      <c r="U150" s="28">
        <v>0</v>
      </c>
      <c r="V150" s="28">
        <v>0</v>
      </c>
      <c r="W150" s="28">
        <v>0</v>
      </c>
      <c r="X150" s="28">
        <f>+'MATRIZ PROYECTOS  ORIGINAL'!$T150+'MATRIZ PROYECTOS  ORIGINAL'!$V150</f>
        <v>1161271.51</v>
      </c>
      <c r="Y150" s="28">
        <f>+'MATRIZ PROYECTOS  ORIGINAL'!$U150+'MATRIZ PROYECTOS  ORIGINAL'!$W150</f>
        <v>0</v>
      </c>
      <c r="Z150" s="28">
        <v>496314.48</v>
      </c>
      <c r="AA150" s="28">
        <v>0</v>
      </c>
      <c r="AB150" s="28">
        <v>76.23</v>
      </c>
      <c r="AC150" s="28">
        <v>42.73</v>
      </c>
      <c r="AD150" s="22" t="s">
        <v>105</v>
      </c>
      <c r="AE150" s="22" t="s">
        <v>82</v>
      </c>
      <c r="AF150" s="22" t="s">
        <v>94</v>
      </c>
      <c r="AG150" s="22" t="s">
        <v>95</v>
      </c>
      <c r="AH150" s="22" t="s">
        <v>95</v>
      </c>
      <c r="AI150" s="23" t="s">
        <v>12</v>
      </c>
      <c r="AJ150" s="23">
        <v>12</v>
      </c>
      <c r="AK150" s="23" t="s">
        <v>122</v>
      </c>
      <c r="AL150" s="23" t="s">
        <v>123</v>
      </c>
      <c r="AM150" s="23"/>
      <c r="AN150" s="22" t="s">
        <v>935</v>
      </c>
      <c r="AO150" s="22"/>
      <c r="AP150" s="22"/>
      <c r="AQ150" s="22"/>
    </row>
    <row r="151" spans="1:43" ht="15.75" hidden="1" customHeight="1">
      <c r="A151" s="22" t="s">
        <v>73</v>
      </c>
      <c r="B151" s="23">
        <v>147</v>
      </c>
      <c r="C151" s="22" t="s">
        <v>936</v>
      </c>
      <c r="D151" s="22" t="s">
        <v>936</v>
      </c>
      <c r="E151" s="25" t="s">
        <v>68</v>
      </c>
      <c r="F151" s="23">
        <v>147</v>
      </c>
      <c r="G151" s="22" t="s">
        <v>937</v>
      </c>
      <c r="H151" s="23" t="s">
        <v>138</v>
      </c>
      <c r="I151" s="23"/>
      <c r="J151" s="23" t="s">
        <v>771</v>
      </c>
      <c r="K151" s="23" t="s">
        <v>140</v>
      </c>
      <c r="L151" s="23" t="s">
        <v>717</v>
      </c>
      <c r="M151" s="26">
        <v>43375</v>
      </c>
      <c r="N151" s="26"/>
      <c r="O151" s="27">
        <v>43357</v>
      </c>
      <c r="P151" s="27">
        <v>44681</v>
      </c>
      <c r="Q151" s="23" t="s">
        <v>104</v>
      </c>
      <c r="R151" s="28">
        <v>83833.66</v>
      </c>
      <c r="S151" s="28">
        <v>739246.89</v>
      </c>
      <c r="T151" s="28">
        <v>842817.53</v>
      </c>
      <c r="U151" s="28">
        <v>0</v>
      </c>
      <c r="V151" s="28">
        <v>0</v>
      </c>
      <c r="W151" s="28">
        <v>0</v>
      </c>
      <c r="X151" s="28">
        <f>+'MATRIZ PROYECTOS  ORIGINAL'!$T151+'MATRIZ PROYECTOS  ORIGINAL'!$V151</f>
        <v>842817.53</v>
      </c>
      <c r="Y151" s="28">
        <f>+'MATRIZ PROYECTOS  ORIGINAL'!$U151+'MATRIZ PROYECTOS  ORIGINAL'!$W151</f>
        <v>0</v>
      </c>
      <c r="Z151" s="28">
        <v>739246.7</v>
      </c>
      <c r="AA151" s="28">
        <v>0</v>
      </c>
      <c r="AB151" s="28">
        <v>100</v>
      </c>
      <c r="AC151" s="28">
        <v>87.71</v>
      </c>
      <c r="AD151" s="22" t="s">
        <v>105</v>
      </c>
      <c r="AE151" s="22" t="s">
        <v>82</v>
      </c>
      <c r="AF151" s="22" t="s">
        <v>94</v>
      </c>
      <c r="AG151" s="22" t="s">
        <v>95</v>
      </c>
      <c r="AH151" s="22" t="s">
        <v>95</v>
      </c>
      <c r="AI151" s="23" t="s">
        <v>12</v>
      </c>
      <c r="AJ151" s="23">
        <v>12</v>
      </c>
      <c r="AK151" s="23" t="s">
        <v>122</v>
      </c>
      <c r="AL151" s="23" t="s">
        <v>123</v>
      </c>
      <c r="AM151" s="23"/>
      <c r="AN151" s="22" t="s">
        <v>938</v>
      </c>
      <c r="AO151" s="22"/>
      <c r="AP151" s="22"/>
      <c r="AQ151" s="22"/>
    </row>
    <row r="152" spans="1:43" ht="15.75" hidden="1" customHeight="1">
      <c r="A152" s="22" t="s">
        <v>97</v>
      </c>
      <c r="B152" s="23">
        <v>148</v>
      </c>
      <c r="C152" s="22" t="s">
        <v>939</v>
      </c>
      <c r="D152" s="22" t="s">
        <v>939</v>
      </c>
      <c r="E152" s="25" t="s">
        <v>68</v>
      </c>
      <c r="F152" s="23">
        <v>148</v>
      </c>
      <c r="G152" s="22" t="s">
        <v>940</v>
      </c>
      <c r="H152" s="23" t="s">
        <v>216</v>
      </c>
      <c r="I152" s="23"/>
      <c r="J152" s="23" t="s">
        <v>642</v>
      </c>
      <c r="K152" s="23" t="s">
        <v>196</v>
      </c>
      <c r="L152" s="23" t="s">
        <v>197</v>
      </c>
      <c r="M152" s="26">
        <v>42577</v>
      </c>
      <c r="N152" s="26"/>
      <c r="O152" s="27">
        <v>42740</v>
      </c>
      <c r="P152" s="27">
        <v>43861</v>
      </c>
      <c r="Q152" s="23" t="s">
        <v>104</v>
      </c>
      <c r="R152" s="28">
        <v>75000</v>
      </c>
      <c r="S152" s="28">
        <v>597775.98</v>
      </c>
      <c r="T152" s="28">
        <v>597775</v>
      </c>
      <c r="U152" s="28">
        <v>0</v>
      </c>
      <c r="V152" s="28">
        <v>0</v>
      </c>
      <c r="W152" s="28">
        <v>0</v>
      </c>
      <c r="X152" s="28">
        <f>+'MATRIZ PROYECTOS  ORIGINAL'!$T152+'MATRIZ PROYECTOS  ORIGINAL'!$V152</f>
        <v>597775</v>
      </c>
      <c r="Y152" s="28">
        <f>+'MATRIZ PROYECTOS  ORIGINAL'!$U152+'MATRIZ PROYECTOS  ORIGINAL'!$W152</f>
        <v>0</v>
      </c>
      <c r="Z152" s="28">
        <v>528155.73</v>
      </c>
      <c r="AA152" s="28">
        <v>0</v>
      </c>
      <c r="AB152" s="28">
        <v>83.33</v>
      </c>
      <c r="AC152" s="28">
        <v>88.35</v>
      </c>
      <c r="AD152" s="22" t="s">
        <v>105</v>
      </c>
      <c r="AE152" s="22" t="s">
        <v>133</v>
      </c>
      <c r="AF152" s="22" t="s">
        <v>643</v>
      </c>
      <c r="AG152" s="22" t="s">
        <v>95</v>
      </c>
      <c r="AH152" s="22" t="s">
        <v>95</v>
      </c>
      <c r="AI152" s="23" t="s">
        <v>10</v>
      </c>
      <c r="AJ152" s="23">
        <v>7</v>
      </c>
      <c r="AK152" s="23" t="s">
        <v>245</v>
      </c>
      <c r="AL152" s="23" t="s">
        <v>246</v>
      </c>
      <c r="AM152" s="23"/>
      <c r="AN152" s="22" t="s">
        <v>941</v>
      </c>
      <c r="AO152" s="22" t="s">
        <v>942</v>
      </c>
      <c r="AP152" s="22" t="s">
        <v>943</v>
      </c>
      <c r="AQ152" s="22" t="s">
        <v>944</v>
      </c>
    </row>
    <row r="153" spans="1:43" ht="15.75" hidden="1" customHeight="1">
      <c r="A153" s="22" t="s">
        <v>73</v>
      </c>
      <c r="B153" s="23">
        <v>149</v>
      </c>
      <c r="C153" s="22" t="s">
        <v>945</v>
      </c>
      <c r="D153" s="22" t="s">
        <v>945</v>
      </c>
      <c r="E153" s="25" t="s">
        <v>946</v>
      </c>
      <c r="F153" s="23">
        <v>149</v>
      </c>
      <c r="G153" s="22" t="s">
        <v>947</v>
      </c>
      <c r="H153" s="23" t="s">
        <v>138</v>
      </c>
      <c r="I153" s="23"/>
      <c r="J153" s="23" t="s">
        <v>771</v>
      </c>
      <c r="K153" s="23" t="s">
        <v>488</v>
      </c>
      <c r="L153" s="23" t="s">
        <v>902</v>
      </c>
      <c r="M153" s="26">
        <v>43678</v>
      </c>
      <c r="N153" s="26"/>
      <c r="O153" s="27">
        <v>43678</v>
      </c>
      <c r="P153" s="27">
        <v>45291</v>
      </c>
      <c r="Q153" s="23" t="s">
        <v>80</v>
      </c>
      <c r="R153" s="28">
        <v>913864.47</v>
      </c>
      <c r="S153" s="28">
        <v>7036756.4199999999</v>
      </c>
      <c r="T153" s="28">
        <v>16170000</v>
      </c>
      <c r="U153" s="28">
        <v>0</v>
      </c>
      <c r="V153" s="28">
        <v>0</v>
      </c>
      <c r="W153" s="28">
        <v>0</v>
      </c>
      <c r="X153" s="28">
        <f>+'MATRIZ PROYECTOS  ORIGINAL'!$T153+'MATRIZ PROYECTOS  ORIGINAL'!$V153</f>
        <v>16170000</v>
      </c>
      <c r="Y153" s="28">
        <f>+'MATRIZ PROYECTOS  ORIGINAL'!$U153+'MATRIZ PROYECTOS  ORIGINAL'!$W153</f>
        <v>0</v>
      </c>
      <c r="Z153" s="28">
        <v>7036756.4299999997</v>
      </c>
      <c r="AA153" s="28">
        <v>0</v>
      </c>
      <c r="AB153" s="28">
        <v>48.65</v>
      </c>
      <c r="AC153" s="28">
        <v>43.51</v>
      </c>
      <c r="AD153" s="22" t="s">
        <v>831</v>
      </c>
      <c r="AE153" s="22" t="s">
        <v>82</v>
      </c>
      <c r="AF153" s="22" t="s">
        <v>94</v>
      </c>
      <c r="AG153" s="22" t="s">
        <v>95</v>
      </c>
      <c r="AH153" s="22" t="s">
        <v>95</v>
      </c>
      <c r="AI153" s="23" t="s">
        <v>12</v>
      </c>
      <c r="AJ153" s="23">
        <v>12</v>
      </c>
      <c r="AK153" s="23" t="s">
        <v>122</v>
      </c>
      <c r="AL153" s="23" t="s">
        <v>123</v>
      </c>
      <c r="AM153" s="23"/>
      <c r="AN153" s="22" t="s">
        <v>948</v>
      </c>
      <c r="AO153" s="22" t="s">
        <v>949</v>
      </c>
      <c r="AP153" s="22"/>
      <c r="AQ153" s="22"/>
    </row>
    <row r="154" spans="1:43" ht="15.75" hidden="1" customHeight="1">
      <c r="A154" s="22" t="s">
        <v>97</v>
      </c>
      <c r="B154" s="23">
        <v>150</v>
      </c>
      <c r="C154" s="22" t="s">
        <v>950</v>
      </c>
      <c r="D154" s="22" t="s">
        <v>950</v>
      </c>
      <c r="E154" s="25" t="s">
        <v>951</v>
      </c>
      <c r="F154" s="23">
        <v>150</v>
      </c>
      <c r="G154" s="22" t="s">
        <v>952</v>
      </c>
      <c r="H154" s="23" t="s">
        <v>281</v>
      </c>
      <c r="I154" s="23"/>
      <c r="J154" s="23" t="s">
        <v>953</v>
      </c>
      <c r="K154" s="23" t="s">
        <v>119</v>
      </c>
      <c r="L154" s="23" t="s">
        <v>120</v>
      </c>
      <c r="M154" s="26">
        <v>43556</v>
      </c>
      <c r="N154" s="26"/>
      <c r="O154" s="27">
        <v>43556</v>
      </c>
      <c r="P154" s="27" t="s">
        <v>68</v>
      </c>
      <c r="Q154" s="23" t="s">
        <v>663</v>
      </c>
      <c r="R154" s="28">
        <v>0</v>
      </c>
      <c r="S154" s="28">
        <v>0</v>
      </c>
      <c r="T154" s="28">
        <v>1000000</v>
      </c>
      <c r="U154" s="28">
        <v>0</v>
      </c>
      <c r="V154" s="28">
        <v>0</v>
      </c>
      <c r="W154" s="28">
        <v>0</v>
      </c>
      <c r="X154" s="28">
        <f>+'MATRIZ PROYECTOS  ORIGINAL'!$T154+'MATRIZ PROYECTOS  ORIGINAL'!$V154</f>
        <v>1000000</v>
      </c>
      <c r="Y154" s="28">
        <f>+'MATRIZ PROYECTOS  ORIGINAL'!$U154+'MATRIZ PROYECTOS  ORIGINAL'!$W154</f>
        <v>0</v>
      </c>
      <c r="Z154" s="28">
        <v>0</v>
      </c>
      <c r="AA154" s="28">
        <v>0</v>
      </c>
      <c r="AB154" s="28">
        <v>0</v>
      </c>
      <c r="AC154" s="28">
        <v>0</v>
      </c>
      <c r="AD154" s="22" t="s">
        <v>796</v>
      </c>
      <c r="AE154" s="22" t="s">
        <v>82</v>
      </c>
      <c r="AF154" s="22" t="s">
        <v>954</v>
      </c>
      <c r="AG154" s="22" t="s">
        <v>95</v>
      </c>
      <c r="AH154" s="22" t="s">
        <v>95</v>
      </c>
      <c r="AI154" s="23" t="s">
        <v>12</v>
      </c>
      <c r="AJ154" s="23">
        <v>12</v>
      </c>
      <c r="AK154" s="23"/>
      <c r="AL154" s="23"/>
      <c r="AM154" s="23"/>
      <c r="AN154" s="22" t="s">
        <v>955</v>
      </c>
      <c r="AO154" s="22"/>
      <c r="AP154" s="22"/>
      <c r="AQ154" s="22"/>
    </row>
    <row r="155" spans="1:43" ht="15.75" hidden="1" customHeight="1">
      <c r="A155" s="22" t="s">
        <v>97</v>
      </c>
      <c r="B155" s="23">
        <v>151</v>
      </c>
      <c r="C155" s="22" t="s">
        <v>956</v>
      </c>
      <c r="D155" s="22" t="s">
        <v>956</v>
      </c>
      <c r="E155" s="25" t="s">
        <v>68</v>
      </c>
      <c r="F155" s="23">
        <v>151</v>
      </c>
      <c r="G155" s="22" t="s">
        <v>957</v>
      </c>
      <c r="H155" s="23" t="s">
        <v>138</v>
      </c>
      <c r="I155" s="23"/>
      <c r="J155" s="23" t="s">
        <v>243</v>
      </c>
      <c r="K155" s="23" t="s">
        <v>140</v>
      </c>
      <c r="L155" s="23" t="s">
        <v>717</v>
      </c>
      <c r="M155" s="26">
        <v>43563</v>
      </c>
      <c r="N155" s="26"/>
      <c r="O155" s="27">
        <v>43588</v>
      </c>
      <c r="P155" s="27">
        <v>44926</v>
      </c>
      <c r="Q155" s="23" t="s">
        <v>104</v>
      </c>
      <c r="R155" s="28">
        <v>82016.960000000006</v>
      </c>
      <c r="S155" s="28">
        <v>724774.84</v>
      </c>
      <c r="T155" s="28">
        <v>1222603.79</v>
      </c>
      <c r="U155" s="28">
        <v>0</v>
      </c>
      <c r="V155" s="28">
        <v>0</v>
      </c>
      <c r="W155" s="28">
        <v>0</v>
      </c>
      <c r="X155" s="28">
        <f>+'MATRIZ PROYECTOS  ORIGINAL'!$T155+'MATRIZ PROYECTOS  ORIGINAL'!$V155</f>
        <v>1222603.79</v>
      </c>
      <c r="Y155" s="28">
        <f>+'MATRIZ PROYECTOS  ORIGINAL'!$U155+'MATRIZ PROYECTOS  ORIGINAL'!$W155</f>
        <v>0</v>
      </c>
      <c r="Z155" s="28">
        <v>724774.84</v>
      </c>
      <c r="AA155" s="28">
        <v>0</v>
      </c>
      <c r="AB155" s="28">
        <v>70</v>
      </c>
      <c r="AC155" s="28">
        <v>59.28</v>
      </c>
      <c r="AD155" s="22" t="s">
        <v>175</v>
      </c>
      <c r="AE155" s="22" t="s">
        <v>233</v>
      </c>
      <c r="AF155" s="22" t="s">
        <v>355</v>
      </c>
      <c r="AG155" s="22" t="s">
        <v>95</v>
      </c>
      <c r="AH155" s="22" t="s">
        <v>95</v>
      </c>
      <c r="AI155" s="23" t="s">
        <v>10</v>
      </c>
      <c r="AJ155" s="23">
        <v>9</v>
      </c>
      <c r="AK155" s="23" t="s">
        <v>245</v>
      </c>
      <c r="AL155" s="23" t="s">
        <v>246</v>
      </c>
      <c r="AM155" s="23"/>
      <c r="AN155" s="22" t="s">
        <v>958</v>
      </c>
      <c r="AO155" s="22"/>
      <c r="AP155" s="22"/>
      <c r="AQ155" s="22"/>
    </row>
    <row r="156" spans="1:43" ht="15.75" hidden="1" customHeight="1">
      <c r="A156" s="22" t="s">
        <v>128</v>
      </c>
      <c r="B156" s="23">
        <v>152</v>
      </c>
      <c r="C156" s="22" t="s">
        <v>959</v>
      </c>
      <c r="D156" s="22" t="s">
        <v>959</v>
      </c>
      <c r="E156" s="25" t="s">
        <v>68</v>
      </c>
      <c r="F156" s="23">
        <v>152</v>
      </c>
      <c r="G156" s="22" t="s">
        <v>960</v>
      </c>
      <c r="H156" s="23" t="s">
        <v>138</v>
      </c>
      <c r="I156" s="23"/>
      <c r="J156" s="23" t="s">
        <v>205</v>
      </c>
      <c r="K156" s="23" t="s">
        <v>409</v>
      </c>
      <c r="L156" s="23" t="s">
        <v>574</v>
      </c>
      <c r="M156" s="26">
        <v>43021</v>
      </c>
      <c r="N156" s="26"/>
      <c r="O156" s="27">
        <v>43282</v>
      </c>
      <c r="P156" s="27">
        <v>44377</v>
      </c>
      <c r="Q156" s="23" t="s">
        <v>80</v>
      </c>
      <c r="R156" s="28">
        <v>0</v>
      </c>
      <c r="S156" s="28">
        <v>0</v>
      </c>
      <c r="T156" s="28">
        <v>6475200</v>
      </c>
      <c r="U156" s="28">
        <v>0</v>
      </c>
      <c r="V156" s="28">
        <v>0</v>
      </c>
      <c r="W156" s="28">
        <v>0</v>
      </c>
      <c r="X156" s="28">
        <f>+'MATRIZ PROYECTOS  ORIGINAL'!$T156+'MATRIZ PROYECTOS  ORIGINAL'!$V156</f>
        <v>6475200</v>
      </c>
      <c r="Y156" s="28">
        <f>+'MATRIZ PROYECTOS  ORIGINAL'!$U156+'MATRIZ PROYECTOS  ORIGINAL'!$W156</f>
        <v>0</v>
      </c>
      <c r="Z156" s="28">
        <v>5259613.04</v>
      </c>
      <c r="AA156" s="28">
        <v>0</v>
      </c>
      <c r="AB156" s="28">
        <v>96</v>
      </c>
      <c r="AC156" s="28">
        <v>81.22</v>
      </c>
      <c r="AD156" s="22" t="s">
        <v>105</v>
      </c>
      <c r="AE156" s="22" t="s">
        <v>233</v>
      </c>
      <c r="AF156" s="22" t="s">
        <v>134</v>
      </c>
      <c r="AG156" s="22" t="s">
        <v>95</v>
      </c>
      <c r="AH156" s="22" t="s">
        <v>95</v>
      </c>
      <c r="AI156" s="23" t="s">
        <v>11</v>
      </c>
      <c r="AJ156" s="23">
        <v>10</v>
      </c>
      <c r="AK156" s="23"/>
      <c r="AL156" s="23" t="s">
        <v>167</v>
      </c>
      <c r="AM156" s="23"/>
      <c r="AN156" s="22" t="s">
        <v>961</v>
      </c>
      <c r="AO156" s="22"/>
      <c r="AP156" s="22"/>
      <c r="AQ156" s="22"/>
    </row>
    <row r="157" spans="1:43" ht="15.75" customHeight="1">
      <c r="A157" s="22" t="s">
        <v>114</v>
      </c>
      <c r="B157" s="23">
        <v>153</v>
      </c>
      <c r="C157" s="22" t="s">
        <v>962</v>
      </c>
      <c r="D157" s="22" t="s">
        <v>962</v>
      </c>
      <c r="E157" s="25" t="s">
        <v>68</v>
      </c>
      <c r="F157" s="23">
        <v>153</v>
      </c>
      <c r="G157" s="22" t="s">
        <v>963</v>
      </c>
      <c r="H157" s="23" t="s">
        <v>138</v>
      </c>
      <c r="I157" s="23"/>
      <c r="J157" s="23" t="s">
        <v>118</v>
      </c>
      <c r="K157" s="23" t="s">
        <v>964</v>
      </c>
      <c r="L157" s="23" t="s">
        <v>965</v>
      </c>
      <c r="M157" s="26">
        <v>43938</v>
      </c>
      <c r="N157" s="26"/>
      <c r="O157" s="27">
        <v>43950</v>
      </c>
      <c r="P157" s="27">
        <v>44480</v>
      </c>
      <c r="Q157" s="23" t="s">
        <v>80</v>
      </c>
      <c r="R157" s="28">
        <v>1624693.55</v>
      </c>
      <c r="S157" s="28">
        <v>1949693.55</v>
      </c>
      <c r="T157" s="28">
        <v>1574693.55</v>
      </c>
      <c r="U157" s="28">
        <v>8912485.4299999997</v>
      </c>
      <c r="V157" s="28">
        <v>0</v>
      </c>
      <c r="W157" s="28">
        <v>0</v>
      </c>
      <c r="X157" s="28">
        <f>+'MATRIZ PROYECTOS  ORIGINAL'!$T157+'MATRIZ PROYECTOS  ORIGINAL'!$V157</f>
        <v>1574693.55</v>
      </c>
      <c r="Y157" s="28">
        <f>+'MATRIZ PROYECTOS  ORIGINAL'!$U157+'MATRIZ PROYECTOS  ORIGINAL'!$W157</f>
        <v>8912485.4299999997</v>
      </c>
      <c r="Z157" s="28">
        <v>1574693.04</v>
      </c>
      <c r="AA157" s="28">
        <v>8912485.3699999992</v>
      </c>
      <c r="AB157" s="28">
        <v>100</v>
      </c>
      <c r="AC157" s="28">
        <v>99.99</v>
      </c>
      <c r="AD157" s="22" t="s">
        <v>787</v>
      </c>
      <c r="AE157" s="22" t="s">
        <v>233</v>
      </c>
      <c r="AF157" s="22" t="s">
        <v>142</v>
      </c>
      <c r="AG157" s="22" t="s">
        <v>259</v>
      </c>
      <c r="AH157" s="22" t="s">
        <v>259</v>
      </c>
      <c r="AI157" s="30" t="s">
        <v>142</v>
      </c>
      <c r="AJ157" s="31" t="s">
        <v>966</v>
      </c>
      <c r="AK157" s="23" t="s">
        <v>313</v>
      </c>
      <c r="AL157" s="23" t="s">
        <v>123</v>
      </c>
      <c r="AM157" s="23"/>
      <c r="AN157" s="22" t="s">
        <v>967</v>
      </c>
      <c r="AO157" s="22" t="s">
        <v>968</v>
      </c>
      <c r="AP157" s="22" t="s">
        <v>969</v>
      </c>
      <c r="AQ157" s="22"/>
    </row>
    <row r="158" spans="1:43" ht="63.75" hidden="1" customHeight="1">
      <c r="A158" s="22" t="s">
        <v>128</v>
      </c>
      <c r="B158" s="23">
        <v>154</v>
      </c>
      <c r="C158" s="22" t="s">
        <v>970</v>
      </c>
      <c r="D158" s="22" t="s">
        <v>970</v>
      </c>
      <c r="E158" s="25" t="s">
        <v>971</v>
      </c>
      <c r="F158" s="23">
        <v>154</v>
      </c>
      <c r="G158" s="22" t="s">
        <v>972</v>
      </c>
      <c r="H158" s="23" t="s">
        <v>76</v>
      </c>
      <c r="I158" s="23"/>
      <c r="J158" s="23" t="s">
        <v>205</v>
      </c>
      <c r="K158" s="23" t="s">
        <v>78</v>
      </c>
      <c r="L158" s="23" t="s">
        <v>282</v>
      </c>
      <c r="M158" s="26">
        <v>43009</v>
      </c>
      <c r="N158" s="26"/>
      <c r="O158" s="27">
        <v>43220</v>
      </c>
      <c r="P158" s="27">
        <v>44074</v>
      </c>
      <c r="Q158" s="23" t="s">
        <v>80</v>
      </c>
      <c r="R158" s="28">
        <v>0</v>
      </c>
      <c r="S158" s="28">
        <v>0</v>
      </c>
      <c r="T158" s="28">
        <v>38500000</v>
      </c>
      <c r="U158" s="28">
        <v>0</v>
      </c>
      <c r="V158" s="28">
        <v>0</v>
      </c>
      <c r="W158" s="28">
        <v>0</v>
      </c>
      <c r="X158" s="28">
        <f>+'MATRIZ PROYECTOS  ORIGINAL'!$T158+'MATRIZ PROYECTOS  ORIGINAL'!$V158</f>
        <v>38500000</v>
      </c>
      <c r="Y158" s="28">
        <f>+'MATRIZ PROYECTOS  ORIGINAL'!$U158+'MATRIZ PROYECTOS  ORIGINAL'!$W158</f>
        <v>0</v>
      </c>
      <c r="Z158" s="28">
        <v>38499985.229999997</v>
      </c>
      <c r="AA158" s="28">
        <v>0</v>
      </c>
      <c r="AB158" s="28">
        <v>100</v>
      </c>
      <c r="AC158" s="28">
        <v>99.99</v>
      </c>
      <c r="AD158" s="22" t="s">
        <v>796</v>
      </c>
      <c r="AE158" s="22" t="s">
        <v>233</v>
      </c>
      <c r="AF158" s="22" t="s">
        <v>134</v>
      </c>
      <c r="AG158" s="22" t="s">
        <v>95</v>
      </c>
      <c r="AH158" s="22" t="s">
        <v>95</v>
      </c>
      <c r="AI158" s="32" t="s">
        <v>973</v>
      </c>
      <c r="AJ158" s="23">
        <v>10</v>
      </c>
      <c r="AK158" s="23" t="s">
        <v>603</v>
      </c>
      <c r="AL158" s="23" t="s">
        <v>167</v>
      </c>
      <c r="AM158" s="23"/>
      <c r="AN158" s="22" t="s">
        <v>974</v>
      </c>
      <c r="AO158" s="22"/>
      <c r="AP158" s="22"/>
      <c r="AQ158" s="22"/>
    </row>
    <row r="159" spans="1:43" ht="15.75" customHeight="1">
      <c r="A159" s="22" t="s">
        <v>128</v>
      </c>
      <c r="B159" s="23">
        <v>155</v>
      </c>
      <c r="C159" s="22" t="s">
        <v>975</v>
      </c>
      <c r="D159" s="22" t="s">
        <v>975</v>
      </c>
      <c r="E159" s="25" t="s">
        <v>971</v>
      </c>
      <c r="F159" s="23">
        <v>155</v>
      </c>
      <c r="G159" s="22" t="s">
        <v>976</v>
      </c>
      <c r="H159" s="23" t="s">
        <v>76</v>
      </c>
      <c r="I159" s="23"/>
      <c r="J159" s="23" t="s">
        <v>205</v>
      </c>
      <c r="K159" s="23" t="s">
        <v>337</v>
      </c>
      <c r="L159" s="23" t="s">
        <v>338</v>
      </c>
      <c r="M159" s="26">
        <v>43840</v>
      </c>
      <c r="N159" s="26"/>
      <c r="O159" s="27">
        <v>43840</v>
      </c>
      <c r="P159" s="27">
        <v>44377</v>
      </c>
      <c r="Q159" s="23" t="s">
        <v>80</v>
      </c>
      <c r="R159" s="28">
        <v>0</v>
      </c>
      <c r="S159" s="28">
        <v>0</v>
      </c>
      <c r="T159" s="28">
        <v>733232.5</v>
      </c>
      <c r="U159" s="28">
        <v>0</v>
      </c>
      <c r="V159" s="28">
        <v>0</v>
      </c>
      <c r="W159" s="28">
        <v>0</v>
      </c>
      <c r="X159" s="28">
        <f>+'MATRIZ PROYECTOS  ORIGINAL'!$T159+'MATRIZ PROYECTOS  ORIGINAL'!$V159</f>
        <v>733232.5</v>
      </c>
      <c r="Y159" s="28">
        <f>+'MATRIZ PROYECTOS  ORIGINAL'!$U159+'MATRIZ PROYECTOS  ORIGINAL'!$W159</f>
        <v>0</v>
      </c>
      <c r="Z159" s="28">
        <v>733232.49</v>
      </c>
      <c r="AA159" s="28">
        <v>0</v>
      </c>
      <c r="AB159" s="28">
        <v>100</v>
      </c>
      <c r="AC159" s="28">
        <v>99.99</v>
      </c>
      <c r="AD159" s="22" t="s">
        <v>796</v>
      </c>
      <c r="AE159" s="22" t="s">
        <v>82</v>
      </c>
      <c r="AF159" s="22" t="s">
        <v>382</v>
      </c>
      <c r="AG159" s="22" t="s">
        <v>199</v>
      </c>
      <c r="AH159" s="22" t="s">
        <v>977</v>
      </c>
      <c r="AI159" s="32"/>
      <c r="AJ159" s="23"/>
      <c r="AK159" s="23"/>
      <c r="AL159" s="23" t="s">
        <v>167</v>
      </c>
      <c r="AM159" s="23"/>
      <c r="AN159" s="22" t="s">
        <v>978</v>
      </c>
      <c r="AO159" s="22"/>
      <c r="AP159" s="22"/>
      <c r="AQ159" s="22"/>
    </row>
    <row r="160" spans="1:43" ht="293.25" hidden="1" customHeight="1">
      <c r="A160" s="22" t="s">
        <v>128</v>
      </c>
      <c r="B160" s="23">
        <v>156</v>
      </c>
      <c r="C160" s="22" t="s">
        <v>979</v>
      </c>
      <c r="D160" s="22" t="s">
        <v>979</v>
      </c>
      <c r="E160" s="25" t="s">
        <v>980</v>
      </c>
      <c r="F160" s="23">
        <v>156</v>
      </c>
      <c r="G160" s="22" t="s">
        <v>981</v>
      </c>
      <c r="H160" s="23" t="s">
        <v>138</v>
      </c>
      <c r="I160" s="23"/>
      <c r="J160" s="23" t="s">
        <v>205</v>
      </c>
      <c r="K160" s="23" t="s">
        <v>409</v>
      </c>
      <c r="L160" s="23" t="s">
        <v>574</v>
      </c>
      <c r="M160" s="26">
        <v>43397</v>
      </c>
      <c r="N160" s="26"/>
      <c r="O160" s="27">
        <v>43397</v>
      </c>
      <c r="P160" s="27">
        <v>45953</v>
      </c>
      <c r="Q160" s="23" t="s">
        <v>80</v>
      </c>
      <c r="R160" s="28">
        <v>1978110.04</v>
      </c>
      <c r="S160" s="28">
        <v>15132541.789999999</v>
      </c>
      <c r="T160" s="28">
        <v>85255402.049999997</v>
      </c>
      <c r="U160" s="28">
        <v>0</v>
      </c>
      <c r="V160" s="28">
        <v>0</v>
      </c>
      <c r="W160" s="28">
        <v>0</v>
      </c>
      <c r="X160" s="28">
        <f>+'MATRIZ PROYECTOS  ORIGINAL'!$T160+'MATRIZ PROYECTOS  ORIGINAL'!$V160</f>
        <v>85255402.049999997</v>
      </c>
      <c r="Y160" s="28">
        <f>+'MATRIZ PROYECTOS  ORIGINAL'!$U160+'MATRIZ PROYECTOS  ORIGINAL'!$W160</f>
        <v>0</v>
      </c>
      <c r="Z160" s="28">
        <v>39453736.840000004</v>
      </c>
      <c r="AA160" s="28">
        <v>0</v>
      </c>
      <c r="AB160" s="28">
        <v>55.91</v>
      </c>
      <c r="AC160" s="28">
        <v>46.27</v>
      </c>
      <c r="AD160" s="22" t="s">
        <v>105</v>
      </c>
      <c r="AE160" s="22" t="s">
        <v>82</v>
      </c>
      <c r="AF160" s="22" t="s">
        <v>134</v>
      </c>
      <c r="AG160" s="22" t="s">
        <v>259</v>
      </c>
      <c r="AH160" s="22" t="s">
        <v>982</v>
      </c>
      <c r="AI160" s="32" t="s">
        <v>983</v>
      </c>
      <c r="AJ160" s="23">
        <v>5</v>
      </c>
      <c r="AK160" s="23" t="s">
        <v>603</v>
      </c>
      <c r="AL160" s="23" t="s">
        <v>167</v>
      </c>
      <c r="AM160" s="23"/>
      <c r="AN160" s="22" t="s">
        <v>984</v>
      </c>
      <c r="AO160" s="22" t="s">
        <v>985</v>
      </c>
      <c r="AP160" s="22"/>
      <c r="AQ160" s="22"/>
    </row>
    <row r="161" spans="1:43" ht="63.75" hidden="1" customHeight="1">
      <c r="A161" s="22" t="s">
        <v>97</v>
      </c>
      <c r="B161" s="23">
        <v>157</v>
      </c>
      <c r="C161" s="22" t="s">
        <v>986</v>
      </c>
      <c r="D161" s="22" t="s">
        <v>986</v>
      </c>
      <c r="E161" s="25" t="s">
        <v>987</v>
      </c>
      <c r="F161" s="23">
        <v>157</v>
      </c>
      <c r="G161" s="22" t="s">
        <v>988</v>
      </c>
      <c r="H161" s="23" t="s">
        <v>138</v>
      </c>
      <c r="I161" s="23"/>
      <c r="J161" s="23" t="s">
        <v>155</v>
      </c>
      <c r="K161" s="23" t="s">
        <v>119</v>
      </c>
      <c r="L161" s="23" t="s">
        <v>120</v>
      </c>
      <c r="M161" s="26">
        <v>43559</v>
      </c>
      <c r="N161" s="26"/>
      <c r="O161" s="27">
        <v>43639</v>
      </c>
      <c r="P161" s="27">
        <v>44683</v>
      </c>
      <c r="Q161" s="23" t="s">
        <v>80</v>
      </c>
      <c r="R161" s="28">
        <v>0</v>
      </c>
      <c r="S161" s="28">
        <v>0</v>
      </c>
      <c r="T161" s="28">
        <v>8988000</v>
      </c>
      <c r="U161" s="28">
        <v>0</v>
      </c>
      <c r="V161" s="28">
        <v>0</v>
      </c>
      <c r="W161" s="28">
        <v>0</v>
      </c>
      <c r="X161" s="28">
        <f>+'MATRIZ PROYECTOS  ORIGINAL'!$T161+'MATRIZ PROYECTOS  ORIGINAL'!$V161</f>
        <v>8988000</v>
      </c>
      <c r="Y161" s="28">
        <f>+'MATRIZ PROYECTOS  ORIGINAL'!$U161+'MATRIZ PROYECTOS  ORIGINAL'!$W161</f>
        <v>0</v>
      </c>
      <c r="Z161" s="28">
        <v>7522324.7300000004</v>
      </c>
      <c r="AA161" s="28">
        <v>0</v>
      </c>
      <c r="AB161" s="28">
        <v>80</v>
      </c>
      <c r="AC161" s="28">
        <v>83.69</v>
      </c>
      <c r="AD161" s="22" t="s">
        <v>989</v>
      </c>
      <c r="AE161" s="22" t="s">
        <v>82</v>
      </c>
      <c r="AF161" s="22" t="s">
        <v>157</v>
      </c>
      <c r="AG161" s="22" t="s">
        <v>578</v>
      </c>
      <c r="AH161" s="22" t="s">
        <v>990</v>
      </c>
      <c r="AI161" s="32" t="s">
        <v>2</v>
      </c>
      <c r="AJ161" s="23">
        <v>3</v>
      </c>
      <c r="AK161" s="23" t="s">
        <v>182</v>
      </c>
      <c r="AL161" s="23" t="s">
        <v>123</v>
      </c>
      <c r="AM161" s="23"/>
      <c r="AN161" s="22" t="s">
        <v>991</v>
      </c>
      <c r="AO161" s="22" t="s">
        <v>992</v>
      </c>
      <c r="AP161" s="22" t="s">
        <v>993</v>
      </c>
      <c r="AQ161" s="22" t="s">
        <v>994</v>
      </c>
    </row>
    <row r="162" spans="1:43" ht="76.5" hidden="1" customHeight="1">
      <c r="A162" s="22" t="s">
        <v>128</v>
      </c>
      <c r="B162" s="23">
        <v>158</v>
      </c>
      <c r="C162" s="22" t="s">
        <v>995</v>
      </c>
      <c r="D162" s="22" t="s">
        <v>995</v>
      </c>
      <c r="E162" s="25" t="s">
        <v>996</v>
      </c>
      <c r="F162" s="23">
        <v>158</v>
      </c>
      <c r="G162" s="22" t="s">
        <v>997</v>
      </c>
      <c r="H162" s="23" t="s">
        <v>117</v>
      </c>
      <c r="I162" s="23"/>
      <c r="J162" s="23" t="s">
        <v>263</v>
      </c>
      <c r="K162" s="23" t="s">
        <v>733</v>
      </c>
      <c r="L162" s="23" t="s">
        <v>734</v>
      </c>
      <c r="M162" s="26">
        <v>43318</v>
      </c>
      <c r="N162" s="26"/>
      <c r="O162" s="27">
        <v>43334</v>
      </c>
      <c r="P162" s="27">
        <v>43882</v>
      </c>
      <c r="Q162" s="23" t="s">
        <v>80</v>
      </c>
      <c r="R162" s="28">
        <v>0</v>
      </c>
      <c r="S162" s="28">
        <v>0</v>
      </c>
      <c r="T162" s="28">
        <v>3751800</v>
      </c>
      <c r="U162" s="28">
        <v>0</v>
      </c>
      <c r="V162" s="28">
        <v>0</v>
      </c>
      <c r="W162" s="28">
        <v>0</v>
      </c>
      <c r="X162" s="28">
        <f>+'MATRIZ PROYECTOS  ORIGINAL'!$T162+'MATRIZ PROYECTOS  ORIGINAL'!$V162</f>
        <v>3751800</v>
      </c>
      <c r="Y162" s="28">
        <f>+'MATRIZ PROYECTOS  ORIGINAL'!$U162+'MATRIZ PROYECTOS  ORIGINAL'!$W162</f>
        <v>0</v>
      </c>
      <c r="Z162" s="28">
        <v>3751799.98</v>
      </c>
      <c r="AA162" s="28">
        <v>0</v>
      </c>
      <c r="AB162" s="28">
        <v>100</v>
      </c>
      <c r="AC162" s="28">
        <v>99.99</v>
      </c>
      <c r="AD162" s="22" t="s">
        <v>796</v>
      </c>
      <c r="AE162" s="22" t="s">
        <v>82</v>
      </c>
      <c r="AF162" s="22" t="s">
        <v>355</v>
      </c>
      <c r="AG162" s="22" t="s">
        <v>294</v>
      </c>
      <c r="AH162" s="22" t="s">
        <v>294</v>
      </c>
      <c r="AI162" s="32"/>
      <c r="AJ162" s="23">
        <v>10</v>
      </c>
      <c r="AK162" s="23"/>
      <c r="AL162" s="23"/>
      <c r="AM162" s="23"/>
      <c r="AN162" s="22" t="s">
        <v>998</v>
      </c>
      <c r="AO162" s="22"/>
      <c r="AP162" s="22"/>
      <c r="AQ162" s="22"/>
    </row>
    <row r="163" spans="1:43" ht="89.25" hidden="1" customHeight="1">
      <c r="A163" s="22" t="s">
        <v>73</v>
      </c>
      <c r="B163" s="23">
        <v>159</v>
      </c>
      <c r="C163" s="22" t="s">
        <v>999</v>
      </c>
      <c r="D163" s="22" t="s">
        <v>999</v>
      </c>
      <c r="E163" s="25" t="s">
        <v>1000</v>
      </c>
      <c r="F163" s="23">
        <v>159</v>
      </c>
      <c r="G163" s="22" t="s">
        <v>1001</v>
      </c>
      <c r="H163" s="23" t="s">
        <v>76</v>
      </c>
      <c r="I163" s="23"/>
      <c r="J163" s="23" t="s">
        <v>771</v>
      </c>
      <c r="K163" s="23" t="s">
        <v>409</v>
      </c>
      <c r="L163" s="23" t="s">
        <v>410</v>
      </c>
      <c r="M163" s="26">
        <v>43718</v>
      </c>
      <c r="N163" s="26"/>
      <c r="O163" s="27">
        <v>43718</v>
      </c>
      <c r="P163" s="27">
        <v>44083</v>
      </c>
      <c r="Q163" s="23" t="s">
        <v>80</v>
      </c>
      <c r="R163" s="28">
        <v>0</v>
      </c>
      <c r="S163" s="28">
        <v>0</v>
      </c>
      <c r="T163" s="28">
        <v>1146644.74</v>
      </c>
      <c r="U163" s="28">
        <v>0</v>
      </c>
      <c r="V163" s="28">
        <v>0</v>
      </c>
      <c r="W163" s="28">
        <v>0</v>
      </c>
      <c r="X163" s="28">
        <f>+'MATRIZ PROYECTOS  ORIGINAL'!$T163+'MATRIZ PROYECTOS  ORIGINAL'!$V163</f>
        <v>1146644.74</v>
      </c>
      <c r="Y163" s="28">
        <f>+'MATRIZ PROYECTOS  ORIGINAL'!$U163+'MATRIZ PROYECTOS  ORIGINAL'!$W163</f>
        <v>0</v>
      </c>
      <c r="Z163" s="28">
        <v>1146644.7</v>
      </c>
      <c r="AA163" s="28">
        <v>0</v>
      </c>
      <c r="AB163" s="28">
        <v>100</v>
      </c>
      <c r="AC163" s="28">
        <v>99.99</v>
      </c>
      <c r="AD163" s="22" t="s">
        <v>787</v>
      </c>
      <c r="AE163" s="22" t="s">
        <v>82</v>
      </c>
      <c r="AF163" s="22" t="s">
        <v>94</v>
      </c>
      <c r="AG163" s="22" t="s">
        <v>95</v>
      </c>
      <c r="AH163" s="22" t="s">
        <v>95</v>
      </c>
      <c r="AI163" s="32"/>
      <c r="AJ163" s="23">
        <v>12</v>
      </c>
      <c r="AK163" s="23" t="s">
        <v>122</v>
      </c>
      <c r="AL163" s="23" t="s">
        <v>123</v>
      </c>
      <c r="AM163" s="23"/>
      <c r="AN163" s="22" t="s">
        <v>1002</v>
      </c>
      <c r="AO163" s="22" t="s">
        <v>1003</v>
      </c>
      <c r="AP163" s="22" t="s">
        <v>1004</v>
      </c>
      <c r="AQ163" s="22" t="s">
        <v>1005</v>
      </c>
    </row>
    <row r="164" spans="1:43" ht="293.25" hidden="1" customHeight="1">
      <c r="A164" s="22" t="s">
        <v>114</v>
      </c>
      <c r="B164" s="23">
        <v>160</v>
      </c>
      <c r="C164" s="22" t="s">
        <v>1006</v>
      </c>
      <c r="D164" s="22" t="s">
        <v>1006</v>
      </c>
      <c r="E164" s="25" t="s">
        <v>1007</v>
      </c>
      <c r="F164" s="23">
        <v>160</v>
      </c>
      <c r="G164" s="22" t="s">
        <v>1008</v>
      </c>
      <c r="H164" s="23" t="s">
        <v>76</v>
      </c>
      <c r="I164" s="23"/>
      <c r="J164" s="23" t="s">
        <v>868</v>
      </c>
      <c r="K164" s="23" t="s">
        <v>119</v>
      </c>
      <c r="L164" s="23" t="s">
        <v>120</v>
      </c>
      <c r="M164" s="26">
        <v>43705</v>
      </c>
      <c r="N164" s="26"/>
      <c r="O164" s="27">
        <v>43706</v>
      </c>
      <c r="P164" s="27">
        <v>44046</v>
      </c>
      <c r="Q164" s="23" t="s">
        <v>80</v>
      </c>
      <c r="R164" s="28">
        <v>1288038.6100000001</v>
      </c>
      <c r="S164" s="28">
        <v>9872687.1400000006</v>
      </c>
      <c r="T164" s="28">
        <v>9872687.1400000006</v>
      </c>
      <c r="U164" s="28">
        <v>0</v>
      </c>
      <c r="V164" s="28">
        <v>0</v>
      </c>
      <c r="W164" s="28">
        <v>0</v>
      </c>
      <c r="X164" s="28">
        <f>+'MATRIZ PROYECTOS  ORIGINAL'!$T164+'MATRIZ PROYECTOS  ORIGINAL'!$V164</f>
        <v>9872687.1400000006</v>
      </c>
      <c r="Y164" s="28">
        <f>+'MATRIZ PROYECTOS  ORIGINAL'!$U164+'MATRIZ PROYECTOS  ORIGINAL'!$W164</f>
        <v>0</v>
      </c>
      <c r="Z164" s="28">
        <v>9872687.0399999991</v>
      </c>
      <c r="AA164" s="28">
        <v>0</v>
      </c>
      <c r="AB164" s="28">
        <v>100</v>
      </c>
      <c r="AC164" s="28">
        <v>99.99</v>
      </c>
      <c r="AD164" s="22" t="s">
        <v>831</v>
      </c>
      <c r="AE164" s="22" t="s">
        <v>133</v>
      </c>
      <c r="AF164" s="22" t="s">
        <v>401</v>
      </c>
      <c r="AG164" s="22" t="s">
        <v>1009</v>
      </c>
      <c r="AH164" s="22" t="s">
        <v>1009</v>
      </c>
      <c r="AI164" s="32" t="s">
        <v>1010</v>
      </c>
      <c r="AJ164" s="23">
        <v>6</v>
      </c>
      <c r="AK164" s="23" t="s">
        <v>225</v>
      </c>
      <c r="AL164" s="23" t="s">
        <v>123</v>
      </c>
      <c r="AM164" s="23"/>
      <c r="AN164" s="22" t="s">
        <v>1011</v>
      </c>
      <c r="AO164" s="22" t="s">
        <v>1012</v>
      </c>
      <c r="AP164" s="22" t="s">
        <v>1013</v>
      </c>
      <c r="AQ164" s="22" t="s">
        <v>1014</v>
      </c>
    </row>
    <row r="165" spans="1:43" ht="89.25" hidden="1" customHeight="1">
      <c r="A165" s="22" t="s">
        <v>97</v>
      </c>
      <c r="B165" s="23">
        <v>161</v>
      </c>
      <c r="C165" s="22" t="s">
        <v>1015</v>
      </c>
      <c r="D165" s="22" t="s">
        <v>1015</v>
      </c>
      <c r="E165" s="25" t="s">
        <v>1016</v>
      </c>
      <c r="F165" s="23">
        <v>161</v>
      </c>
      <c r="G165" s="22" t="s">
        <v>1017</v>
      </c>
      <c r="H165" s="23" t="s">
        <v>138</v>
      </c>
      <c r="I165" s="23"/>
      <c r="J165" s="23" t="s">
        <v>243</v>
      </c>
      <c r="K165" s="23" t="s">
        <v>119</v>
      </c>
      <c r="L165" s="23" t="s">
        <v>120</v>
      </c>
      <c r="M165" s="26">
        <v>43725</v>
      </c>
      <c r="N165" s="26"/>
      <c r="O165" s="27">
        <v>43739</v>
      </c>
      <c r="P165" s="27">
        <v>44834</v>
      </c>
      <c r="Q165" s="23" t="s">
        <v>80</v>
      </c>
      <c r="R165" s="28">
        <v>1176005.01</v>
      </c>
      <c r="S165" s="28">
        <v>9031718.4000000004</v>
      </c>
      <c r="T165" s="28">
        <v>9031718.4000000004</v>
      </c>
      <c r="U165" s="28">
        <v>1536000</v>
      </c>
      <c r="V165" s="28">
        <v>0</v>
      </c>
      <c r="W165" s="28">
        <v>0</v>
      </c>
      <c r="X165" s="28">
        <f>+'MATRIZ PROYECTOS  ORIGINAL'!$T165+'MATRIZ PROYECTOS  ORIGINAL'!$V165</f>
        <v>9031718.4000000004</v>
      </c>
      <c r="Y165" s="28">
        <f>+'MATRIZ PROYECTOS  ORIGINAL'!$U165+'MATRIZ PROYECTOS  ORIGINAL'!$W165</f>
        <v>1536000</v>
      </c>
      <c r="Z165" s="28">
        <v>8585813.1300000008</v>
      </c>
      <c r="AA165" s="28">
        <v>1404400</v>
      </c>
      <c r="AB165" s="28">
        <v>95.66</v>
      </c>
      <c r="AC165" s="28">
        <v>94.53</v>
      </c>
      <c r="AD165" s="22" t="s">
        <v>796</v>
      </c>
      <c r="AE165" s="22" t="s">
        <v>82</v>
      </c>
      <c r="AF165" s="22" t="s">
        <v>348</v>
      </c>
      <c r="AG165" s="22" t="s">
        <v>1009</v>
      </c>
      <c r="AH165" s="22" t="s">
        <v>1018</v>
      </c>
      <c r="AI165" s="32" t="s">
        <v>1019</v>
      </c>
      <c r="AJ165" s="23">
        <v>2</v>
      </c>
      <c r="AK165" s="23" t="s">
        <v>245</v>
      </c>
      <c r="AL165" s="23" t="s">
        <v>246</v>
      </c>
      <c r="AM165" s="23"/>
      <c r="AN165" s="22" t="s">
        <v>1020</v>
      </c>
      <c r="AO165" s="22" t="s">
        <v>1021</v>
      </c>
      <c r="AP165" s="22" t="s">
        <v>1022</v>
      </c>
      <c r="AQ165" s="22" t="s">
        <v>1023</v>
      </c>
    </row>
    <row r="166" spans="1:43" ht="114.75" hidden="1" customHeight="1">
      <c r="A166" s="22" t="s">
        <v>73</v>
      </c>
      <c r="B166" s="23">
        <v>162</v>
      </c>
      <c r="C166" s="22" t="s">
        <v>1024</v>
      </c>
      <c r="D166" s="22" t="s">
        <v>1024</v>
      </c>
      <c r="E166" s="25" t="s">
        <v>68</v>
      </c>
      <c r="F166" s="23">
        <v>162</v>
      </c>
      <c r="G166" s="22" t="s">
        <v>1025</v>
      </c>
      <c r="H166" s="23" t="s">
        <v>138</v>
      </c>
      <c r="I166" s="23"/>
      <c r="J166" s="23" t="s">
        <v>541</v>
      </c>
      <c r="K166" s="23" t="s">
        <v>140</v>
      </c>
      <c r="L166" s="23" t="s">
        <v>717</v>
      </c>
      <c r="M166" s="26">
        <v>43563</v>
      </c>
      <c r="N166" s="26"/>
      <c r="O166" s="27">
        <v>43563</v>
      </c>
      <c r="P166" s="27">
        <v>44985</v>
      </c>
      <c r="Q166" s="23" t="s">
        <v>104</v>
      </c>
      <c r="R166" s="28">
        <v>28745.31</v>
      </c>
      <c r="S166" s="28">
        <v>259238.49</v>
      </c>
      <c r="T166" s="28">
        <v>1254838.3799999999</v>
      </c>
      <c r="U166" s="28">
        <v>0</v>
      </c>
      <c r="V166" s="28">
        <v>0</v>
      </c>
      <c r="W166" s="28">
        <v>0</v>
      </c>
      <c r="X166" s="28">
        <f>+'MATRIZ PROYECTOS  ORIGINAL'!$T166+'MATRIZ PROYECTOS  ORIGINAL'!$V166</f>
        <v>1254838.3799999999</v>
      </c>
      <c r="Y166" s="28">
        <f>+'MATRIZ PROYECTOS  ORIGINAL'!$U166+'MATRIZ PROYECTOS  ORIGINAL'!$W166</f>
        <v>0</v>
      </c>
      <c r="Z166" s="28">
        <v>259238.49</v>
      </c>
      <c r="AA166" s="28">
        <v>0</v>
      </c>
      <c r="AB166" s="28">
        <v>10.46</v>
      </c>
      <c r="AC166" s="28">
        <v>20.65</v>
      </c>
      <c r="AD166" s="22" t="s">
        <v>175</v>
      </c>
      <c r="AE166" s="22" t="s">
        <v>82</v>
      </c>
      <c r="AF166" s="22" t="s">
        <v>83</v>
      </c>
      <c r="AG166" s="22" t="s">
        <v>212</v>
      </c>
      <c r="AH166" s="22" t="s">
        <v>1026</v>
      </c>
      <c r="AI166" s="33" t="s">
        <v>1010</v>
      </c>
      <c r="AJ166" s="23">
        <v>12</v>
      </c>
      <c r="AK166" s="23" t="s">
        <v>122</v>
      </c>
      <c r="AL166" s="23" t="s">
        <v>123</v>
      </c>
      <c r="AM166" s="23"/>
      <c r="AN166" s="22" t="s">
        <v>1027</v>
      </c>
      <c r="AO166" s="22"/>
      <c r="AP166" s="22"/>
      <c r="AQ166" s="22"/>
    </row>
    <row r="167" spans="1:43" ht="89.25" hidden="1" customHeight="1">
      <c r="A167" s="22" t="s">
        <v>114</v>
      </c>
      <c r="B167" s="23">
        <v>163</v>
      </c>
      <c r="C167" s="22" t="s">
        <v>1028</v>
      </c>
      <c r="D167" s="22" t="s">
        <v>1028</v>
      </c>
      <c r="E167" s="25" t="s">
        <v>68</v>
      </c>
      <c r="F167" s="23">
        <v>163</v>
      </c>
      <c r="G167" s="22" t="s">
        <v>1029</v>
      </c>
      <c r="H167" s="23" t="s">
        <v>138</v>
      </c>
      <c r="I167" s="23"/>
      <c r="J167" s="23" t="s">
        <v>1030</v>
      </c>
      <c r="K167" s="23" t="s">
        <v>140</v>
      </c>
      <c r="L167" s="23" t="s">
        <v>717</v>
      </c>
      <c r="M167" s="26">
        <v>43598</v>
      </c>
      <c r="N167" s="26"/>
      <c r="O167" s="27">
        <v>43661</v>
      </c>
      <c r="P167" s="27">
        <v>44980</v>
      </c>
      <c r="Q167" s="23" t="s">
        <v>104</v>
      </c>
      <c r="R167" s="28">
        <v>180072.35</v>
      </c>
      <c r="S167" s="28">
        <v>1586077.26</v>
      </c>
      <c r="T167" s="28">
        <v>1791529.58</v>
      </c>
      <c r="U167" s="28">
        <v>0</v>
      </c>
      <c r="V167" s="28">
        <v>0</v>
      </c>
      <c r="W167" s="28">
        <v>0</v>
      </c>
      <c r="X167" s="28">
        <f>+'MATRIZ PROYECTOS  ORIGINAL'!$T167+'MATRIZ PROYECTOS  ORIGINAL'!$V167</f>
        <v>1791529.58</v>
      </c>
      <c r="Y167" s="28">
        <f>+'MATRIZ PROYECTOS  ORIGINAL'!$U167+'MATRIZ PROYECTOS  ORIGINAL'!$W167</f>
        <v>0</v>
      </c>
      <c r="Z167" s="28">
        <v>1586077.26</v>
      </c>
      <c r="AA167" s="28">
        <v>0</v>
      </c>
      <c r="AB167" s="28">
        <v>77.77</v>
      </c>
      <c r="AC167" s="28">
        <v>88.53</v>
      </c>
      <c r="AD167" s="22" t="s">
        <v>175</v>
      </c>
      <c r="AE167" s="22" t="s">
        <v>233</v>
      </c>
      <c r="AF167" s="22" t="s">
        <v>94</v>
      </c>
      <c r="AG167" s="22" t="s">
        <v>95</v>
      </c>
      <c r="AH167" s="22" t="s">
        <v>95</v>
      </c>
      <c r="AI167" s="34"/>
      <c r="AJ167" s="23">
        <v>12</v>
      </c>
      <c r="AK167" s="23" t="s">
        <v>122</v>
      </c>
      <c r="AL167" s="23" t="s">
        <v>631</v>
      </c>
      <c r="AM167" s="23"/>
      <c r="AN167" s="22" t="s">
        <v>1031</v>
      </c>
      <c r="AO167" s="22" t="s">
        <v>1032</v>
      </c>
      <c r="AP167" s="22" t="s">
        <v>1033</v>
      </c>
      <c r="AQ167" s="22" t="s">
        <v>1034</v>
      </c>
    </row>
    <row r="168" spans="1:43" ht="76.5" hidden="1" customHeight="1">
      <c r="A168" s="22" t="s">
        <v>128</v>
      </c>
      <c r="B168" s="23">
        <v>164</v>
      </c>
      <c r="C168" s="22" t="s">
        <v>1035</v>
      </c>
      <c r="D168" s="22" t="s">
        <v>1035</v>
      </c>
      <c r="E168" s="25" t="s">
        <v>1036</v>
      </c>
      <c r="F168" s="23">
        <v>164</v>
      </c>
      <c r="G168" s="22" t="s">
        <v>1037</v>
      </c>
      <c r="H168" s="23" t="s">
        <v>138</v>
      </c>
      <c r="I168" s="23"/>
      <c r="J168" s="23" t="s">
        <v>263</v>
      </c>
      <c r="K168" s="23" t="s">
        <v>733</v>
      </c>
      <c r="L168" s="23" t="s">
        <v>197</v>
      </c>
      <c r="M168" s="26">
        <v>43476</v>
      </c>
      <c r="N168" s="26"/>
      <c r="O168" s="27">
        <v>43476</v>
      </c>
      <c r="P168" s="27">
        <v>44357</v>
      </c>
      <c r="Q168" s="23" t="s">
        <v>80</v>
      </c>
      <c r="R168" s="28">
        <v>0</v>
      </c>
      <c r="S168" s="28">
        <v>0</v>
      </c>
      <c r="T168" s="28">
        <v>2630138.8799999999</v>
      </c>
      <c r="U168" s="28">
        <v>0</v>
      </c>
      <c r="V168" s="28">
        <v>0</v>
      </c>
      <c r="W168" s="28">
        <v>0</v>
      </c>
      <c r="X168" s="28">
        <f>+'MATRIZ PROYECTOS  ORIGINAL'!$T168+'MATRIZ PROYECTOS  ORIGINAL'!$V168</f>
        <v>2630138.8799999999</v>
      </c>
      <c r="Y168" s="28">
        <f>+'MATRIZ PROYECTOS  ORIGINAL'!$U168+'MATRIZ PROYECTOS  ORIGINAL'!$W168</f>
        <v>0</v>
      </c>
      <c r="Z168" s="28">
        <v>2630138.83</v>
      </c>
      <c r="AA168" s="28">
        <v>0</v>
      </c>
      <c r="AB168" s="28">
        <v>100</v>
      </c>
      <c r="AC168" s="28">
        <v>99.99</v>
      </c>
      <c r="AD168" s="22" t="s">
        <v>796</v>
      </c>
      <c r="AE168" s="22" t="s">
        <v>82</v>
      </c>
      <c r="AF168" s="22" t="s">
        <v>267</v>
      </c>
      <c r="AG168" s="22" t="s">
        <v>199</v>
      </c>
      <c r="AH168" s="22" t="s">
        <v>1038</v>
      </c>
      <c r="AI168" s="33" t="s">
        <v>1010</v>
      </c>
      <c r="AJ168" s="23">
        <v>10</v>
      </c>
      <c r="AK168" s="23"/>
      <c r="AL168" s="23"/>
      <c r="AM168" s="23"/>
      <c r="AN168" s="22" t="s">
        <v>1039</v>
      </c>
      <c r="AO168" s="22"/>
      <c r="AP168" s="22"/>
      <c r="AQ168" s="22"/>
    </row>
    <row r="169" spans="1:43" ht="89.25" hidden="1" customHeight="1">
      <c r="A169" s="22" t="s">
        <v>97</v>
      </c>
      <c r="B169" s="23">
        <v>165</v>
      </c>
      <c r="C169" s="22" t="s">
        <v>1040</v>
      </c>
      <c r="D169" s="22" t="s">
        <v>1040</v>
      </c>
      <c r="E169" s="25" t="s">
        <v>1041</v>
      </c>
      <c r="F169" s="23">
        <v>165</v>
      </c>
      <c r="G169" s="22" t="s">
        <v>1042</v>
      </c>
      <c r="H169" s="23" t="s">
        <v>138</v>
      </c>
      <c r="I169" s="23"/>
      <c r="J169" s="23" t="s">
        <v>243</v>
      </c>
      <c r="K169" s="23" t="s">
        <v>140</v>
      </c>
      <c r="L169" s="23" t="s">
        <v>1043</v>
      </c>
      <c r="M169" s="26">
        <v>43754</v>
      </c>
      <c r="N169" s="26"/>
      <c r="O169" s="27">
        <v>43710</v>
      </c>
      <c r="P169" s="27">
        <v>44408</v>
      </c>
      <c r="Q169" s="23" t="s">
        <v>104</v>
      </c>
      <c r="R169" s="28">
        <v>646252.75</v>
      </c>
      <c r="S169" s="28">
        <v>5260497.38</v>
      </c>
      <c r="T169" s="28">
        <v>6512000</v>
      </c>
      <c r="U169" s="28">
        <v>0</v>
      </c>
      <c r="V169" s="28">
        <v>0</v>
      </c>
      <c r="W169" s="28">
        <v>0</v>
      </c>
      <c r="X169" s="28">
        <f>+'MATRIZ PROYECTOS  ORIGINAL'!$T169+'MATRIZ PROYECTOS  ORIGINAL'!$V169</f>
        <v>6512000</v>
      </c>
      <c r="Y169" s="28">
        <f>+'MATRIZ PROYECTOS  ORIGINAL'!$U169+'MATRIZ PROYECTOS  ORIGINAL'!$W169</f>
        <v>0</v>
      </c>
      <c r="Z169" s="28">
        <v>4930486.16</v>
      </c>
      <c r="AA169" s="28">
        <v>0</v>
      </c>
      <c r="AB169" s="28">
        <v>100</v>
      </c>
      <c r="AC169" s="28">
        <v>75.709999999999994</v>
      </c>
      <c r="AD169" s="22" t="s">
        <v>796</v>
      </c>
      <c r="AE169" s="22" t="s">
        <v>82</v>
      </c>
      <c r="AF169" s="22" t="s">
        <v>134</v>
      </c>
      <c r="AG169" s="22" t="s">
        <v>95</v>
      </c>
      <c r="AH169" s="22" t="s">
        <v>95</v>
      </c>
      <c r="AI169" s="34"/>
      <c r="AJ169" s="23">
        <v>5</v>
      </c>
      <c r="AK169" s="23" t="s">
        <v>603</v>
      </c>
      <c r="AL169" s="23"/>
      <c r="AM169" s="23"/>
      <c r="AN169" s="22" t="s">
        <v>1044</v>
      </c>
      <c r="AO169" s="22" t="s">
        <v>1045</v>
      </c>
      <c r="AP169" s="22" t="s">
        <v>1046</v>
      </c>
      <c r="AQ169" s="22" t="s">
        <v>1047</v>
      </c>
    </row>
    <row r="170" spans="1:43" ht="127.5" hidden="1" customHeight="1">
      <c r="A170" s="22" t="s">
        <v>114</v>
      </c>
      <c r="B170" s="23">
        <v>166</v>
      </c>
      <c r="C170" s="22" t="s">
        <v>1048</v>
      </c>
      <c r="D170" s="22" t="s">
        <v>1048</v>
      </c>
      <c r="E170" s="25" t="s">
        <v>1049</v>
      </c>
      <c r="F170" s="23">
        <v>166</v>
      </c>
      <c r="G170" s="22" t="s">
        <v>1050</v>
      </c>
      <c r="H170" s="23" t="s">
        <v>138</v>
      </c>
      <c r="I170" s="23"/>
      <c r="J170" s="23" t="s">
        <v>1051</v>
      </c>
      <c r="K170" s="23" t="s">
        <v>78</v>
      </c>
      <c r="L170" s="23" t="s">
        <v>79</v>
      </c>
      <c r="M170" s="26">
        <v>43086</v>
      </c>
      <c r="N170" s="26"/>
      <c r="O170" s="27">
        <v>43086</v>
      </c>
      <c r="P170" s="27">
        <v>44358</v>
      </c>
      <c r="Q170" s="23" t="s">
        <v>80</v>
      </c>
      <c r="R170" s="28">
        <v>184592.88</v>
      </c>
      <c r="S170" s="28">
        <v>1421411.32</v>
      </c>
      <c r="T170" s="28">
        <v>5030042.01</v>
      </c>
      <c r="U170" s="28">
        <v>360132.99</v>
      </c>
      <c r="V170" s="28">
        <v>0</v>
      </c>
      <c r="W170" s="28">
        <v>0</v>
      </c>
      <c r="X170" s="28">
        <f>+'MATRIZ PROYECTOS  ORIGINAL'!$T170+'MATRIZ PROYECTOS  ORIGINAL'!$V170</f>
        <v>5030042.01</v>
      </c>
      <c r="Y170" s="28">
        <f>+'MATRIZ PROYECTOS  ORIGINAL'!$U170+'MATRIZ PROYECTOS  ORIGINAL'!$W170</f>
        <v>360132.99</v>
      </c>
      <c r="Z170" s="28">
        <v>4415561.76</v>
      </c>
      <c r="AA170" s="28">
        <v>324000</v>
      </c>
      <c r="AB170" s="28">
        <v>76.260000000000005</v>
      </c>
      <c r="AC170" s="28">
        <v>87.92</v>
      </c>
      <c r="AD170" s="22" t="s">
        <v>1052</v>
      </c>
      <c r="AE170" s="22" t="s">
        <v>82</v>
      </c>
      <c r="AF170" s="22" t="s">
        <v>234</v>
      </c>
      <c r="AG170" s="22" t="s">
        <v>95</v>
      </c>
      <c r="AH170" s="22" t="s">
        <v>95</v>
      </c>
      <c r="AI170" s="31" t="s">
        <v>1010</v>
      </c>
      <c r="AJ170" s="23">
        <v>16</v>
      </c>
      <c r="AK170" s="23" t="s">
        <v>236</v>
      </c>
      <c r="AL170" s="23" t="s">
        <v>218</v>
      </c>
      <c r="AM170" s="23"/>
      <c r="AN170" s="22" t="s">
        <v>1053</v>
      </c>
      <c r="AO170" s="22" t="s">
        <v>1054</v>
      </c>
      <c r="AP170" s="22"/>
      <c r="AQ170" s="22"/>
    </row>
    <row r="171" spans="1:43" ht="89.25" hidden="1" customHeight="1">
      <c r="A171" s="22" t="s">
        <v>73</v>
      </c>
      <c r="B171" s="23">
        <v>167</v>
      </c>
      <c r="C171" s="22" t="s">
        <v>1055</v>
      </c>
      <c r="D171" s="22" t="s">
        <v>1055</v>
      </c>
      <c r="E171" s="25" t="s">
        <v>1056</v>
      </c>
      <c r="F171" s="23">
        <v>167</v>
      </c>
      <c r="G171" s="22" t="s">
        <v>1057</v>
      </c>
      <c r="H171" s="23" t="s">
        <v>76</v>
      </c>
      <c r="I171" s="23"/>
      <c r="J171" s="23" t="s">
        <v>430</v>
      </c>
      <c r="K171" s="23" t="s">
        <v>1058</v>
      </c>
      <c r="L171" s="23" t="s">
        <v>1059</v>
      </c>
      <c r="M171" s="26">
        <v>43788</v>
      </c>
      <c r="N171" s="26"/>
      <c r="O171" s="27">
        <v>43788</v>
      </c>
      <c r="P171" s="27">
        <v>44500</v>
      </c>
      <c r="Q171" s="23" t="s">
        <v>266</v>
      </c>
      <c r="R171" s="28">
        <v>0</v>
      </c>
      <c r="S171" s="28">
        <v>0</v>
      </c>
      <c r="T171" s="28">
        <v>790000</v>
      </c>
      <c r="U171" s="28">
        <v>0</v>
      </c>
      <c r="V171" s="28">
        <v>0</v>
      </c>
      <c r="W171" s="28">
        <v>0</v>
      </c>
      <c r="X171" s="28">
        <f>+'MATRIZ PROYECTOS  ORIGINAL'!$T171+'MATRIZ PROYECTOS  ORIGINAL'!$V171</f>
        <v>790000</v>
      </c>
      <c r="Y171" s="28">
        <f>+'MATRIZ PROYECTOS  ORIGINAL'!$U171+'MATRIZ PROYECTOS  ORIGINAL'!$W171</f>
        <v>0</v>
      </c>
      <c r="Z171" s="28">
        <v>0</v>
      </c>
      <c r="AA171" s="28">
        <v>0</v>
      </c>
      <c r="AB171" s="28">
        <v>0</v>
      </c>
      <c r="AC171" s="28">
        <v>0</v>
      </c>
      <c r="AD171" s="22" t="s">
        <v>796</v>
      </c>
      <c r="AE171" s="22" t="s">
        <v>233</v>
      </c>
      <c r="AF171" s="22" t="s">
        <v>83</v>
      </c>
      <c r="AG171" s="22" t="s">
        <v>95</v>
      </c>
      <c r="AH171" s="22" t="s">
        <v>95</v>
      </c>
      <c r="AI171" s="31" t="s">
        <v>1010</v>
      </c>
      <c r="AJ171" s="23">
        <v>12</v>
      </c>
      <c r="AK171" s="23" t="s">
        <v>122</v>
      </c>
      <c r="AL171" s="23" t="s">
        <v>123</v>
      </c>
      <c r="AM171" s="23"/>
      <c r="AN171" s="22" t="s">
        <v>1060</v>
      </c>
      <c r="AO171" s="22" t="s">
        <v>1061</v>
      </c>
      <c r="AP171" s="22"/>
      <c r="AQ171" s="22"/>
    </row>
    <row r="172" spans="1:43" ht="76.5" hidden="1" customHeight="1">
      <c r="A172" s="22" t="s">
        <v>97</v>
      </c>
      <c r="B172" s="23">
        <v>168</v>
      </c>
      <c r="C172" s="22" t="s">
        <v>1062</v>
      </c>
      <c r="D172" s="22" t="s">
        <v>1062</v>
      </c>
      <c r="E172" s="25" t="s">
        <v>1063</v>
      </c>
      <c r="F172" s="23">
        <v>168</v>
      </c>
      <c r="G172" s="22" t="s">
        <v>1064</v>
      </c>
      <c r="H172" s="23" t="s">
        <v>76</v>
      </c>
      <c r="I172" s="23"/>
      <c r="J172" s="23" t="s">
        <v>1065</v>
      </c>
      <c r="K172" s="23" t="s">
        <v>119</v>
      </c>
      <c r="L172" s="23" t="s">
        <v>120</v>
      </c>
      <c r="M172" s="26">
        <v>43794</v>
      </c>
      <c r="N172" s="26"/>
      <c r="O172" s="27">
        <v>43808</v>
      </c>
      <c r="P172" s="27">
        <v>43909</v>
      </c>
      <c r="Q172" s="23" t="s">
        <v>80</v>
      </c>
      <c r="R172" s="28">
        <v>0</v>
      </c>
      <c r="S172" s="28">
        <v>0</v>
      </c>
      <c r="T172" s="28">
        <v>160520</v>
      </c>
      <c r="U172" s="28">
        <v>0</v>
      </c>
      <c r="V172" s="28">
        <v>0</v>
      </c>
      <c r="W172" s="28">
        <v>0</v>
      </c>
      <c r="X172" s="28">
        <f>+'MATRIZ PROYECTOS  ORIGINAL'!$T172+'MATRIZ PROYECTOS  ORIGINAL'!$V172</f>
        <v>160520</v>
      </c>
      <c r="Y172" s="28">
        <f>+'MATRIZ PROYECTOS  ORIGINAL'!$U172+'MATRIZ PROYECTOS  ORIGINAL'!$W172</f>
        <v>0</v>
      </c>
      <c r="Z172" s="28">
        <v>160520</v>
      </c>
      <c r="AA172" s="28">
        <v>0</v>
      </c>
      <c r="AB172" s="28">
        <v>100</v>
      </c>
      <c r="AC172" s="28">
        <v>99.99</v>
      </c>
      <c r="AD172" s="22" t="s">
        <v>831</v>
      </c>
      <c r="AE172" s="22" t="s">
        <v>82</v>
      </c>
      <c r="AF172" s="22" t="s">
        <v>217</v>
      </c>
      <c r="AG172" s="22" t="s">
        <v>95</v>
      </c>
      <c r="AH172" s="22" t="s">
        <v>95</v>
      </c>
      <c r="AI172" s="35"/>
      <c r="AJ172" s="23">
        <v>13</v>
      </c>
      <c r="AK172" s="23"/>
      <c r="AL172" s="23"/>
      <c r="AM172" s="23"/>
      <c r="AN172" s="22" t="s">
        <v>1066</v>
      </c>
      <c r="AO172" s="22" t="s">
        <v>1067</v>
      </c>
      <c r="AP172" s="22"/>
      <c r="AQ172" s="22"/>
    </row>
    <row r="173" spans="1:43" ht="63.75" hidden="1" customHeight="1">
      <c r="A173" s="22" t="s">
        <v>97</v>
      </c>
      <c r="B173" s="23">
        <v>169</v>
      </c>
      <c r="C173" s="22" t="s">
        <v>1068</v>
      </c>
      <c r="D173" s="22" t="s">
        <v>1068</v>
      </c>
      <c r="E173" s="25" t="s">
        <v>1069</v>
      </c>
      <c r="F173" s="23">
        <v>169</v>
      </c>
      <c r="G173" s="22" t="s">
        <v>1070</v>
      </c>
      <c r="H173" s="23" t="s">
        <v>138</v>
      </c>
      <c r="I173" s="23"/>
      <c r="J173" s="23" t="s">
        <v>243</v>
      </c>
      <c r="K173" s="23" t="s">
        <v>102</v>
      </c>
      <c r="L173" s="23" t="s">
        <v>103</v>
      </c>
      <c r="M173" s="26">
        <v>43811</v>
      </c>
      <c r="N173" s="26"/>
      <c r="O173" s="27">
        <v>43811</v>
      </c>
      <c r="P173" s="27">
        <v>46153</v>
      </c>
      <c r="Q173" s="23" t="s">
        <v>104</v>
      </c>
      <c r="R173" s="28">
        <v>3234905.43</v>
      </c>
      <c r="S173" s="28">
        <v>28985952.050000001</v>
      </c>
      <c r="T173" s="28">
        <v>143504400</v>
      </c>
      <c r="U173" s="28">
        <v>16024658</v>
      </c>
      <c r="V173" s="28">
        <v>0</v>
      </c>
      <c r="W173" s="28">
        <v>0</v>
      </c>
      <c r="X173" s="28">
        <f>+'MATRIZ PROYECTOS  ORIGINAL'!$T173+'MATRIZ PROYECTOS  ORIGINAL'!$V173</f>
        <v>143504400</v>
      </c>
      <c r="Y173" s="28">
        <f>+'MATRIZ PROYECTOS  ORIGINAL'!$U173+'MATRIZ PROYECTOS  ORIGINAL'!$W173</f>
        <v>16024658</v>
      </c>
      <c r="Z173" s="28">
        <v>25336585.02</v>
      </c>
      <c r="AA173" s="28">
        <v>2072207.24</v>
      </c>
      <c r="AB173" s="28">
        <v>11.81</v>
      </c>
      <c r="AC173" s="28">
        <v>17.18</v>
      </c>
      <c r="AD173" s="22" t="s">
        <v>105</v>
      </c>
      <c r="AE173" s="22" t="s">
        <v>233</v>
      </c>
      <c r="AF173" s="22" t="s">
        <v>348</v>
      </c>
      <c r="AG173" s="22" t="s">
        <v>95</v>
      </c>
      <c r="AH173" s="22" t="s">
        <v>95</v>
      </c>
      <c r="AI173" s="32" t="s">
        <v>1010</v>
      </c>
      <c r="AJ173" s="23">
        <v>1</v>
      </c>
      <c r="AK173" s="23" t="s">
        <v>245</v>
      </c>
      <c r="AL173" s="23" t="s">
        <v>246</v>
      </c>
      <c r="AM173" s="23"/>
      <c r="AN173" s="22" t="s">
        <v>1071</v>
      </c>
      <c r="AO173" s="22" t="s">
        <v>1072</v>
      </c>
      <c r="AP173" s="22"/>
      <c r="AQ173" s="22"/>
    </row>
    <row r="174" spans="1:43" ht="76.5" hidden="1" customHeight="1">
      <c r="A174" s="22" t="s">
        <v>128</v>
      </c>
      <c r="B174" s="23">
        <v>170</v>
      </c>
      <c r="C174" s="22" t="s">
        <v>1073</v>
      </c>
      <c r="D174" s="22" t="s">
        <v>1073</v>
      </c>
      <c r="E174" s="25" t="s">
        <v>1074</v>
      </c>
      <c r="F174" s="23">
        <v>170</v>
      </c>
      <c r="G174" s="22" t="s">
        <v>1075</v>
      </c>
      <c r="H174" s="23" t="s">
        <v>138</v>
      </c>
      <c r="I174" s="23"/>
      <c r="J174" s="23" t="s">
        <v>263</v>
      </c>
      <c r="K174" s="23" t="s">
        <v>733</v>
      </c>
      <c r="L174" s="23" t="s">
        <v>734</v>
      </c>
      <c r="M174" s="26">
        <v>43775</v>
      </c>
      <c r="N174" s="26"/>
      <c r="O174" s="27">
        <v>43563</v>
      </c>
      <c r="P174" s="27">
        <v>44352</v>
      </c>
      <c r="Q174" s="23" t="s">
        <v>80</v>
      </c>
      <c r="R174" s="28">
        <v>0</v>
      </c>
      <c r="S174" s="28">
        <v>0</v>
      </c>
      <c r="T174" s="28">
        <v>90255.360000000001</v>
      </c>
      <c r="U174" s="28">
        <v>0</v>
      </c>
      <c r="V174" s="28">
        <v>0</v>
      </c>
      <c r="W174" s="28">
        <v>0</v>
      </c>
      <c r="X174" s="28">
        <f>+'MATRIZ PROYECTOS  ORIGINAL'!$T174+'MATRIZ PROYECTOS  ORIGINAL'!$V174</f>
        <v>90255.360000000001</v>
      </c>
      <c r="Y174" s="28">
        <f>+'MATRIZ PROYECTOS  ORIGINAL'!$U174+'MATRIZ PROYECTOS  ORIGINAL'!$W174</f>
        <v>0</v>
      </c>
      <c r="Z174" s="28">
        <v>0</v>
      </c>
      <c r="AA174" s="28">
        <v>0</v>
      </c>
      <c r="AB174" s="28">
        <v>85</v>
      </c>
      <c r="AC174" s="28">
        <v>0</v>
      </c>
      <c r="AD174" s="22" t="s">
        <v>796</v>
      </c>
      <c r="AE174" s="22" t="s">
        <v>82</v>
      </c>
      <c r="AF174" s="22" t="s">
        <v>267</v>
      </c>
      <c r="AG174" s="22" t="s">
        <v>95</v>
      </c>
      <c r="AH174" s="22" t="s">
        <v>95</v>
      </c>
      <c r="AI174" s="32" t="s">
        <v>1010</v>
      </c>
      <c r="AJ174" s="23">
        <v>10</v>
      </c>
      <c r="AK174" s="23"/>
      <c r="AL174" s="23"/>
      <c r="AM174" s="23"/>
      <c r="AN174" s="22" t="s">
        <v>1076</v>
      </c>
      <c r="AO174" s="22"/>
      <c r="AP174" s="22"/>
      <c r="AQ174" s="22"/>
    </row>
    <row r="175" spans="1:43" ht="63.75" hidden="1" customHeight="1">
      <c r="A175" s="22" t="s">
        <v>97</v>
      </c>
      <c r="B175" s="23">
        <v>171</v>
      </c>
      <c r="C175" s="22" t="s">
        <v>1077</v>
      </c>
      <c r="D175" s="22" t="s">
        <v>1077</v>
      </c>
      <c r="E175" s="25" t="s">
        <v>1078</v>
      </c>
      <c r="F175" s="23">
        <v>171</v>
      </c>
      <c r="G175" s="22" t="s">
        <v>1079</v>
      </c>
      <c r="H175" s="23" t="s">
        <v>138</v>
      </c>
      <c r="I175" s="23"/>
      <c r="J175" s="23" t="s">
        <v>243</v>
      </c>
      <c r="K175" s="23" t="s">
        <v>264</v>
      </c>
      <c r="L175" s="23" t="s">
        <v>265</v>
      </c>
      <c r="M175" s="26">
        <v>43822</v>
      </c>
      <c r="N175" s="26"/>
      <c r="O175" s="27">
        <v>43822</v>
      </c>
      <c r="P175" s="27">
        <v>44918</v>
      </c>
      <c r="Q175" s="23" t="s">
        <v>663</v>
      </c>
      <c r="R175" s="28">
        <v>259855.59</v>
      </c>
      <c r="S175" s="28">
        <v>1956062.96</v>
      </c>
      <c r="T175" s="28">
        <v>2293553.98</v>
      </c>
      <c r="U175" s="28">
        <v>444122.5</v>
      </c>
      <c r="V175" s="28">
        <v>0</v>
      </c>
      <c r="W175" s="28">
        <v>0</v>
      </c>
      <c r="X175" s="28">
        <f>+'MATRIZ PROYECTOS  ORIGINAL'!$T175+'MATRIZ PROYECTOS  ORIGINAL'!$V175</f>
        <v>2293553.98</v>
      </c>
      <c r="Y175" s="28">
        <f>+'MATRIZ PROYECTOS  ORIGINAL'!$U175+'MATRIZ PROYECTOS  ORIGINAL'!$W175</f>
        <v>444122.5</v>
      </c>
      <c r="Z175" s="28">
        <v>1322490.22</v>
      </c>
      <c r="AA175" s="28">
        <v>222061.24</v>
      </c>
      <c r="AB175" s="28">
        <v>44.75</v>
      </c>
      <c r="AC175" s="28">
        <v>56.41</v>
      </c>
      <c r="AD175" s="22" t="s">
        <v>796</v>
      </c>
      <c r="AE175" s="22" t="s">
        <v>82</v>
      </c>
      <c r="AF175" s="22" t="s">
        <v>348</v>
      </c>
      <c r="AG175" s="22" t="s">
        <v>95</v>
      </c>
      <c r="AH175" s="22" t="s">
        <v>95</v>
      </c>
      <c r="AI175" s="32" t="s">
        <v>2</v>
      </c>
      <c r="AJ175" s="23">
        <v>1</v>
      </c>
      <c r="AK175" s="23" t="s">
        <v>245</v>
      </c>
      <c r="AL175" s="23" t="s">
        <v>246</v>
      </c>
      <c r="AM175" s="23"/>
      <c r="AN175" s="22" t="s">
        <v>1080</v>
      </c>
      <c r="AO175" s="22" t="s">
        <v>1081</v>
      </c>
      <c r="AP175" s="22"/>
      <c r="AQ175" s="22"/>
    </row>
    <row r="176" spans="1:43" ht="114.75" hidden="1" customHeight="1">
      <c r="A176" s="22" t="s">
        <v>114</v>
      </c>
      <c r="B176" s="23">
        <v>172</v>
      </c>
      <c r="C176" s="22" t="s">
        <v>1082</v>
      </c>
      <c r="D176" s="22" t="s">
        <v>1082</v>
      </c>
      <c r="E176" s="25" t="s">
        <v>1083</v>
      </c>
      <c r="F176" s="23">
        <v>172</v>
      </c>
      <c r="G176" s="22" t="s">
        <v>1084</v>
      </c>
      <c r="H176" s="23" t="s">
        <v>76</v>
      </c>
      <c r="I176" s="23"/>
      <c r="J176" s="23" t="s">
        <v>868</v>
      </c>
      <c r="K176" s="23" t="s">
        <v>119</v>
      </c>
      <c r="L176" s="23" t="s">
        <v>120</v>
      </c>
      <c r="M176" s="26">
        <v>43817</v>
      </c>
      <c r="N176" s="26"/>
      <c r="O176" s="27">
        <v>43819</v>
      </c>
      <c r="P176" s="27">
        <v>43858</v>
      </c>
      <c r="Q176" s="23" t="s">
        <v>266</v>
      </c>
      <c r="R176" s="28">
        <v>810000</v>
      </c>
      <c r="S176" s="28">
        <v>810000</v>
      </c>
      <c r="T176" s="28">
        <v>810000</v>
      </c>
      <c r="U176" s="28">
        <v>0</v>
      </c>
      <c r="V176" s="28">
        <v>0</v>
      </c>
      <c r="W176" s="28">
        <v>0</v>
      </c>
      <c r="X176" s="28">
        <f>+'MATRIZ PROYECTOS  ORIGINAL'!$T176+'MATRIZ PROYECTOS  ORIGINAL'!$V176</f>
        <v>810000</v>
      </c>
      <c r="Y176" s="28">
        <f>+'MATRIZ PROYECTOS  ORIGINAL'!$U176+'MATRIZ PROYECTOS  ORIGINAL'!$W176</f>
        <v>0</v>
      </c>
      <c r="Z176" s="28">
        <v>809999.9</v>
      </c>
      <c r="AA176" s="28">
        <v>0</v>
      </c>
      <c r="AB176" s="28">
        <v>100</v>
      </c>
      <c r="AC176" s="28">
        <v>99.99</v>
      </c>
      <c r="AD176" s="22" t="s">
        <v>831</v>
      </c>
      <c r="AE176" s="22" t="s">
        <v>133</v>
      </c>
      <c r="AF176" s="22" t="s">
        <v>142</v>
      </c>
      <c r="AG176" s="22" t="s">
        <v>143</v>
      </c>
      <c r="AH176" s="22" t="s">
        <v>143</v>
      </c>
      <c r="AI176" s="32" t="s">
        <v>1</v>
      </c>
      <c r="AJ176" s="23">
        <v>2</v>
      </c>
      <c r="AK176" s="23" t="s">
        <v>144</v>
      </c>
      <c r="AL176" s="23" t="s">
        <v>123</v>
      </c>
      <c r="AM176" s="23"/>
      <c r="AN176" s="22" t="s">
        <v>1085</v>
      </c>
      <c r="AO176" s="22" t="s">
        <v>1086</v>
      </c>
      <c r="AP176" s="22" t="s">
        <v>1087</v>
      </c>
      <c r="AQ176" s="22" t="s">
        <v>1088</v>
      </c>
    </row>
    <row r="177" spans="1:43" ht="89.25" hidden="1" customHeight="1">
      <c r="A177" s="22" t="s">
        <v>73</v>
      </c>
      <c r="B177" s="23">
        <v>173</v>
      </c>
      <c r="C177" s="22" t="s">
        <v>1089</v>
      </c>
      <c r="D177" s="22" t="s">
        <v>1089</v>
      </c>
      <c r="E177" s="25" t="s">
        <v>1090</v>
      </c>
      <c r="F177" s="23">
        <v>173</v>
      </c>
      <c r="G177" s="22" t="s">
        <v>1091</v>
      </c>
      <c r="H177" s="23" t="s">
        <v>138</v>
      </c>
      <c r="I177" s="23"/>
      <c r="J177" s="23" t="s">
        <v>1092</v>
      </c>
      <c r="K177" s="23" t="s">
        <v>488</v>
      </c>
      <c r="L177" s="23" t="s">
        <v>1093</v>
      </c>
      <c r="M177" s="26">
        <v>43444</v>
      </c>
      <c r="N177" s="26"/>
      <c r="O177" s="27">
        <v>43444</v>
      </c>
      <c r="P177" s="27">
        <v>44926</v>
      </c>
      <c r="Q177" s="23" t="s">
        <v>80</v>
      </c>
      <c r="R177" s="28">
        <v>638899.03</v>
      </c>
      <c r="S177" s="28">
        <v>4936632.21</v>
      </c>
      <c r="T177" s="28">
        <v>20862306</v>
      </c>
      <c r="U177" s="28">
        <v>0</v>
      </c>
      <c r="V177" s="28">
        <v>0</v>
      </c>
      <c r="W177" s="28">
        <v>0</v>
      </c>
      <c r="X177" s="28">
        <f>+'MATRIZ PROYECTOS  ORIGINAL'!$T177+'MATRIZ PROYECTOS  ORIGINAL'!$V177</f>
        <v>20862306</v>
      </c>
      <c r="Y177" s="28">
        <f>+'MATRIZ PROYECTOS  ORIGINAL'!$U177+'MATRIZ PROYECTOS  ORIGINAL'!$W177</f>
        <v>0</v>
      </c>
      <c r="Z177" s="28">
        <v>6215651.1299999999</v>
      </c>
      <c r="AA177" s="28">
        <v>0</v>
      </c>
      <c r="AB177" s="28">
        <v>45.8</v>
      </c>
      <c r="AC177" s="28">
        <v>29.79</v>
      </c>
      <c r="AD177" s="22" t="s">
        <v>831</v>
      </c>
      <c r="AE177" s="22" t="s">
        <v>233</v>
      </c>
      <c r="AF177" s="22" t="s">
        <v>401</v>
      </c>
      <c r="AG177" s="22" t="s">
        <v>95</v>
      </c>
      <c r="AH177" s="22" t="s">
        <v>95</v>
      </c>
      <c r="AI177" s="32" t="s">
        <v>1</v>
      </c>
      <c r="AJ177" s="23">
        <v>12</v>
      </c>
      <c r="AK177" s="23" t="s">
        <v>122</v>
      </c>
      <c r="AL177" s="23" t="s">
        <v>123</v>
      </c>
      <c r="AM177" s="23"/>
      <c r="AN177" s="22" t="s">
        <v>1094</v>
      </c>
      <c r="AO177" s="22" t="s">
        <v>1095</v>
      </c>
      <c r="AP177" s="22"/>
      <c r="AQ177" s="22"/>
    </row>
    <row r="178" spans="1:43" ht="153" hidden="1" customHeight="1">
      <c r="A178" s="22" t="s">
        <v>128</v>
      </c>
      <c r="B178" s="23">
        <v>174</v>
      </c>
      <c r="C178" s="22" t="s">
        <v>1096</v>
      </c>
      <c r="D178" s="22" t="s">
        <v>1096</v>
      </c>
      <c r="E178" s="25" t="s">
        <v>1097</v>
      </c>
      <c r="F178" s="23">
        <v>174</v>
      </c>
      <c r="G178" s="22" t="s">
        <v>1098</v>
      </c>
      <c r="H178" s="23" t="s">
        <v>76</v>
      </c>
      <c r="I178" s="23"/>
      <c r="J178" s="23" t="s">
        <v>205</v>
      </c>
      <c r="K178" s="23" t="s">
        <v>733</v>
      </c>
      <c r="L178" s="23" t="s">
        <v>734</v>
      </c>
      <c r="M178" s="26">
        <v>43482</v>
      </c>
      <c r="N178" s="26"/>
      <c r="O178" s="27">
        <v>43782</v>
      </c>
      <c r="P178" s="27">
        <v>44393</v>
      </c>
      <c r="Q178" s="23" t="s">
        <v>80</v>
      </c>
      <c r="R178" s="28">
        <v>0</v>
      </c>
      <c r="S178" s="28">
        <v>0</v>
      </c>
      <c r="T178" s="28">
        <v>5771758.2999999998</v>
      </c>
      <c r="U178" s="28">
        <v>0</v>
      </c>
      <c r="V178" s="28">
        <v>0</v>
      </c>
      <c r="W178" s="28">
        <v>0</v>
      </c>
      <c r="X178" s="28">
        <f>+'MATRIZ PROYECTOS  ORIGINAL'!$T178+'MATRIZ PROYECTOS  ORIGINAL'!$V178</f>
        <v>5771758.2999999998</v>
      </c>
      <c r="Y178" s="28">
        <f>+'MATRIZ PROYECTOS  ORIGINAL'!$U178+'MATRIZ PROYECTOS  ORIGINAL'!$W178</f>
        <v>0</v>
      </c>
      <c r="Z178" s="28">
        <v>5599548.2699999996</v>
      </c>
      <c r="AA178" s="28">
        <v>0</v>
      </c>
      <c r="AB178" s="28">
        <v>96</v>
      </c>
      <c r="AC178" s="28">
        <v>97.01</v>
      </c>
      <c r="AD178" s="22" t="s">
        <v>787</v>
      </c>
      <c r="AE178" s="22" t="s">
        <v>82</v>
      </c>
      <c r="AF178" s="22" t="s">
        <v>134</v>
      </c>
      <c r="AG178" s="22" t="s">
        <v>235</v>
      </c>
      <c r="AH178" s="22" t="s">
        <v>235</v>
      </c>
      <c r="AI178" s="32" t="s">
        <v>1010</v>
      </c>
      <c r="AJ178" s="23">
        <v>10</v>
      </c>
      <c r="AK178" s="23"/>
      <c r="AL178" s="23" t="s">
        <v>167</v>
      </c>
      <c r="AM178" s="23"/>
      <c r="AN178" s="22" t="s">
        <v>1099</v>
      </c>
      <c r="AO178" s="22" t="s">
        <v>1100</v>
      </c>
      <c r="AP178" s="22"/>
      <c r="AQ178" s="22"/>
    </row>
    <row r="179" spans="1:43" ht="15.75" customHeight="1">
      <c r="A179" s="22" t="s">
        <v>97</v>
      </c>
      <c r="B179" s="23">
        <v>175</v>
      </c>
      <c r="C179" s="22" t="s">
        <v>1101</v>
      </c>
      <c r="D179" s="22" t="s">
        <v>1101</v>
      </c>
      <c r="E179" s="25" t="s">
        <v>1102</v>
      </c>
      <c r="F179" s="23">
        <v>175</v>
      </c>
      <c r="G179" s="22" t="s">
        <v>1103</v>
      </c>
      <c r="H179" s="23" t="s">
        <v>138</v>
      </c>
      <c r="I179" s="23"/>
      <c r="J179" s="23" t="s">
        <v>243</v>
      </c>
      <c r="K179" s="23" t="s">
        <v>733</v>
      </c>
      <c r="L179" s="23" t="s">
        <v>734</v>
      </c>
      <c r="M179" s="26">
        <v>43844</v>
      </c>
      <c r="N179" s="26"/>
      <c r="O179" s="27">
        <v>43983</v>
      </c>
      <c r="P179" s="27">
        <v>44926</v>
      </c>
      <c r="Q179" s="23" t="s">
        <v>80</v>
      </c>
      <c r="R179" s="28">
        <v>334013.23</v>
      </c>
      <c r="S179" s="28">
        <v>2578731.9</v>
      </c>
      <c r="T179" s="28">
        <v>2578731.9300000002</v>
      </c>
      <c r="U179" s="28">
        <v>0</v>
      </c>
      <c r="V179" s="28">
        <v>0</v>
      </c>
      <c r="W179" s="28">
        <v>0</v>
      </c>
      <c r="X179" s="28">
        <f>+'MATRIZ PROYECTOS  ORIGINAL'!$T179+'MATRIZ PROYECTOS  ORIGINAL'!$V179</f>
        <v>2578731.9300000002</v>
      </c>
      <c r="Y179" s="28">
        <f>+'MATRIZ PROYECTOS  ORIGINAL'!$U179+'MATRIZ PROYECTOS  ORIGINAL'!$W179</f>
        <v>0</v>
      </c>
      <c r="Z179" s="28">
        <v>2099453.86</v>
      </c>
      <c r="AA179" s="28">
        <v>0</v>
      </c>
      <c r="AB179" s="28">
        <v>83.5</v>
      </c>
      <c r="AC179" s="28">
        <v>81.41</v>
      </c>
      <c r="AD179" s="22" t="s">
        <v>1052</v>
      </c>
      <c r="AE179" s="22" t="s">
        <v>82</v>
      </c>
      <c r="AF179" s="22" t="s">
        <v>355</v>
      </c>
      <c r="AG179" s="22" t="s">
        <v>655</v>
      </c>
      <c r="AH179" s="22" t="s">
        <v>655</v>
      </c>
      <c r="AI179" s="33" t="s">
        <v>1104</v>
      </c>
      <c r="AJ179" s="23">
        <v>1</v>
      </c>
      <c r="AK179" s="23" t="s">
        <v>245</v>
      </c>
      <c r="AL179" s="23" t="s">
        <v>246</v>
      </c>
      <c r="AM179" s="23"/>
      <c r="AN179" s="22" t="s">
        <v>1105</v>
      </c>
      <c r="AO179" s="22" t="s">
        <v>1106</v>
      </c>
      <c r="AP179" s="22" t="s">
        <v>1107</v>
      </c>
      <c r="AQ179" s="22"/>
    </row>
    <row r="180" spans="1:43" ht="153" hidden="1" customHeight="1">
      <c r="A180" s="22" t="s">
        <v>73</v>
      </c>
      <c r="B180" s="23">
        <v>176</v>
      </c>
      <c r="C180" s="22" t="s">
        <v>1108</v>
      </c>
      <c r="D180" s="22" t="s">
        <v>1108</v>
      </c>
      <c r="E180" s="25" t="s">
        <v>68</v>
      </c>
      <c r="F180" s="23">
        <v>176</v>
      </c>
      <c r="G180" s="22" t="s">
        <v>1109</v>
      </c>
      <c r="H180" s="23" t="s">
        <v>138</v>
      </c>
      <c r="I180" s="23"/>
      <c r="J180" s="23" t="s">
        <v>1110</v>
      </c>
      <c r="K180" s="23" t="s">
        <v>140</v>
      </c>
      <c r="L180" s="23" t="s">
        <v>717</v>
      </c>
      <c r="M180" s="26">
        <v>43424</v>
      </c>
      <c r="N180" s="26"/>
      <c r="O180" s="27">
        <v>43424</v>
      </c>
      <c r="P180" s="27">
        <v>45138</v>
      </c>
      <c r="Q180" s="23" t="s">
        <v>104</v>
      </c>
      <c r="R180" s="28">
        <v>117005.64</v>
      </c>
      <c r="S180" s="28">
        <v>1031758.07</v>
      </c>
      <c r="T180" s="28">
        <v>1790331.42</v>
      </c>
      <c r="U180" s="28">
        <v>0</v>
      </c>
      <c r="V180" s="28">
        <v>0</v>
      </c>
      <c r="W180" s="28">
        <v>0</v>
      </c>
      <c r="X180" s="28">
        <f>+'MATRIZ PROYECTOS  ORIGINAL'!$T180+'MATRIZ PROYECTOS  ORIGINAL'!$V180</f>
        <v>1790331.42</v>
      </c>
      <c r="Y180" s="28">
        <f>+'MATRIZ PROYECTOS  ORIGINAL'!$U180+'MATRIZ PROYECTOS  ORIGINAL'!$W180</f>
        <v>0</v>
      </c>
      <c r="Z180" s="28">
        <v>1029556.57</v>
      </c>
      <c r="AA180" s="28">
        <v>0</v>
      </c>
      <c r="AB180" s="28">
        <v>31.77</v>
      </c>
      <c r="AC180" s="28">
        <v>57.5</v>
      </c>
      <c r="AD180" s="22" t="s">
        <v>81</v>
      </c>
      <c r="AE180" s="22" t="s">
        <v>82</v>
      </c>
      <c r="AF180" s="22" t="s">
        <v>94</v>
      </c>
      <c r="AG180" s="22" t="s">
        <v>95</v>
      </c>
      <c r="AH180" s="22" t="s">
        <v>95</v>
      </c>
      <c r="AI180" s="34" t="s">
        <v>1010</v>
      </c>
      <c r="AJ180" s="23">
        <v>12</v>
      </c>
      <c r="AK180" s="23" t="s">
        <v>122</v>
      </c>
      <c r="AL180" s="23" t="s">
        <v>218</v>
      </c>
      <c r="AM180" s="23"/>
      <c r="AN180" s="22" t="s">
        <v>1111</v>
      </c>
      <c r="AO180" s="22" t="s">
        <v>1112</v>
      </c>
      <c r="AP180" s="22" t="s">
        <v>1113</v>
      </c>
      <c r="AQ180" s="22" t="s">
        <v>1114</v>
      </c>
    </row>
    <row r="181" spans="1:43" ht="102" hidden="1" customHeight="1">
      <c r="A181" s="22" t="s">
        <v>128</v>
      </c>
      <c r="B181" s="23">
        <v>177</v>
      </c>
      <c r="C181" s="22" t="s">
        <v>1115</v>
      </c>
      <c r="D181" s="22" t="s">
        <v>1115</v>
      </c>
      <c r="E181" s="25" t="s">
        <v>68</v>
      </c>
      <c r="F181" s="23">
        <v>177</v>
      </c>
      <c r="G181" s="22" t="s">
        <v>1116</v>
      </c>
      <c r="H181" s="23" t="s">
        <v>138</v>
      </c>
      <c r="I181" s="23"/>
      <c r="J181" s="23" t="s">
        <v>131</v>
      </c>
      <c r="K181" s="23" t="s">
        <v>140</v>
      </c>
      <c r="L181" s="23" t="s">
        <v>721</v>
      </c>
      <c r="M181" s="26">
        <v>43787</v>
      </c>
      <c r="N181" s="26"/>
      <c r="O181" s="27">
        <v>43787</v>
      </c>
      <c r="P181" s="27">
        <v>44926</v>
      </c>
      <c r="Q181" s="23" t="s">
        <v>104</v>
      </c>
      <c r="R181" s="28">
        <v>0</v>
      </c>
      <c r="S181" s="28">
        <v>0</v>
      </c>
      <c r="T181" s="28">
        <v>9374223.0899999999</v>
      </c>
      <c r="U181" s="28">
        <v>0</v>
      </c>
      <c r="V181" s="28">
        <v>9391556.5199999996</v>
      </c>
      <c r="W181" s="28">
        <v>0</v>
      </c>
      <c r="X181" s="28">
        <f>+'MATRIZ PROYECTOS  ORIGINAL'!$T181+'MATRIZ PROYECTOS  ORIGINAL'!$V181</f>
        <v>18765779.609999999</v>
      </c>
      <c r="Y181" s="28">
        <f>+'MATRIZ PROYECTOS  ORIGINAL'!$U181+'MATRIZ PROYECTOS  ORIGINAL'!$W181</f>
        <v>0</v>
      </c>
      <c r="Z181" s="28">
        <v>15679540.67</v>
      </c>
      <c r="AA181" s="28">
        <v>0</v>
      </c>
      <c r="AB181" s="28">
        <v>75</v>
      </c>
      <c r="AC181" s="28">
        <v>83.55</v>
      </c>
      <c r="AD181" s="22" t="s">
        <v>754</v>
      </c>
      <c r="AE181" s="22" t="s">
        <v>233</v>
      </c>
      <c r="AF181" s="22" t="s">
        <v>83</v>
      </c>
      <c r="AG181" s="22" t="s">
        <v>95</v>
      </c>
      <c r="AH181" s="22" t="s">
        <v>95</v>
      </c>
      <c r="AI181" s="32" t="s">
        <v>1</v>
      </c>
      <c r="AJ181" s="23">
        <v>12</v>
      </c>
      <c r="AK181" s="23"/>
      <c r="AL181" s="23" t="s">
        <v>218</v>
      </c>
      <c r="AM181" s="23"/>
      <c r="AN181" s="22" t="s">
        <v>1117</v>
      </c>
      <c r="AO181" s="22" t="s">
        <v>1118</v>
      </c>
      <c r="AP181" s="22" t="s">
        <v>1119</v>
      </c>
      <c r="AQ181" s="22" t="s">
        <v>1120</v>
      </c>
    </row>
    <row r="182" spans="1:43" ht="76.5" hidden="1" customHeight="1">
      <c r="A182" s="22" t="s">
        <v>128</v>
      </c>
      <c r="B182" s="23">
        <v>178</v>
      </c>
      <c r="C182" s="22" t="s">
        <v>1121</v>
      </c>
      <c r="D182" s="22" t="s">
        <v>1121</v>
      </c>
      <c r="E182" s="25" t="s">
        <v>68</v>
      </c>
      <c r="F182" s="23">
        <v>178</v>
      </c>
      <c r="G182" s="22" t="s">
        <v>1122</v>
      </c>
      <c r="H182" s="23" t="s">
        <v>76</v>
      </c>
      <c r="I182" s="23"/>
      <c r="J182" s="23" t="s">
        <v>131</v>
      </c>
      <c r="K182" s="23" t="s">
        <v>119</v>
      </c>
      <c r="L182" s="23" t="s">
        <v>120</v>
      </c>
      <c r="M182" s="26">
        <v>43703</v>
      </c>
      <c r="N182" s="26"/>
      <c r="O182" s="27">
        <v>43703</v>
      </c>
      <c r="P182" s="27">
        <v>43951</v>
      </c>
      <c r="Q182" s="23" t="s">
        <v>80</v>
      </c>
      <c r="R182" s="28">
        <v>0</v>
      </c>
      <c r="S182" s="28">
        <v>0</v>
      </c>
      <c r="T182" s="28">
        <v>155578</v>
      </c>
      <c r="U182" s="28">
        <v>0</v>
      </c>
      <c r="V182" s="28">
        <v>0</v>
      </c>
      <c r="W182" s="28">
        <v>0</v>
      </c>
      <c r="X182" s="28">
        <f>+'MATRIZ PROYECTOS  ORIGINAL'!$T182+'MATRIZ PROYECTOS  ORIGINAL'!$V182</f>
        <v>155578</v>
      </c>
      <c r="Y182" s="28">
        <f>+'MATRIZ PROYECTOS  ORIGINAL'!$U182+'MATRIZ PROYECTOS  ORIGINAL'!$W182</f>
        <v>0</v>
      </c>
      <c r="Z182" s="28">
        <v>151257.39000000001</v>
      </c>
      <c r="AA182" s="28">
        <v>0</v>
      </c>
      <c r="AB182" s="28">
        <v>100</v>
      </c>
      <c r="AC182" s="28">
        <v>97.22</v>
      </c>
      <c r="AD182" s="22" t="s">
        <v>754</v>
      </c>
      <c r="AE182" s="22" t="s">
        <v>82</v>
      </c>
      <c r="AF182" s="22" t="s">
        <v>83</v>
      </c>
      <c r="AG182" s="22" t="s">
        <v>95</v>
      </c>
      <c r="AH182" s="22" t="s">
        <v>95</v>
      </c>
      <c r="AI182" s="33" t="s">
        <v>1123</v>
      </c>
      <c r="AJ182" s="23">
        <v>12</v>
      </c>
      <c r="AK182" s="23"/>
      <c r="AL182" s="23"/>
      <c r="AM182" s="23"/>
      <c r="AN182" s="22" t="s">
        <v>1124</v>
      </c>
      <c r="AO182" s="22"/>
      <c r="AP182" s="22"/>
      <c r="AQ182" s="22"/>
    </row>
    <row r="183" spans="1:43" ht="15.75" customHeight="1">
      <c r="A183" s="22" t="s">
        <v>73</v>
      </c>
      <c r="B183" s="23">
        <v>179</v>
      </c>
      <c r="C183" s="22" t="s">
        <v>1125</v>
      </c>
      <c r="D183" s="22" t="s">
        <v>1125</v>
      </c>
      <c r="E183" s="25" t="s">
        <v>1126</v>
      </c>
      <c r="F183" s="23">
        <v>179</v>
      </c>
      <c r="G183" s="22" t="s">
        <v>1127</v>
      </c>
      <c r="H183" s="23" t="s">
        <v>117</v>
      </c>
      <c r="I183" s="23"/>
      <c r="J183" s="23" t="s">
        <v>1092</v>
      </c>
      <c r="K183" s="23" t="s">
        <v>488</v>
      </c>
      <c r="L183" s="23" t="s">
        <v>902</v>
      </c>
      <c r="M183" s="26">
        <v>43875</v>
      </c>
      <c r="N183" s="26"/>
      <c r="O183" s="27">
        <v>44125</v>
      </c>
      <c r="P183" s="27">
        <v>44196</v>
      </c>
      <c r="Q183" s="23" t="s">
        <v>663</v>
      </c>
      <c r="R183" s="28">
        <v>60000</v>
      </c>
      <c r="S183" s="28">
        <v>462237.6</v>
      </c>
      <c r="T183" s="28">
        <v>462237.6</v>
      </c>
      <c r="U183" s="28">
        <v>0</v>
      </c>
      <c r="V183" s="28">
        <v>0</v>
      </c>
      <c r="W183" s="28">
        <v>0</v>
      </c>
      <c r="X183" s="28">
        <f>+'MATRIZ PROYECTOS  ORIGINAL'!$T183+'MATRIZ PROYECTOS  ORIGINAL'!$V183</f>
        <v>462237.6</v>
      </c>
      <c r="Y183" s="28">
        <f>+'MATRIZ PROYECTOS  ORIGINAL'!$U183+'MATRIZ PROYECTOS  ORIGINAL'!$W183</f>
        <v>0</v>
      </c>
      <c r="Z183" s="28">
        <v>462237.58</v>
      </c>
      <c r="AA183" s="28">
        <v>0</v>
      </c>
      <c r="AB183" s="28">
        <v>100</v>
      </c>
      <c r="AC183" s="28">
        <v>99.99</v>
      </c>
      <c r="AD183" s="22" t="s">
        <v>831</v>
      </c>
      <c r="AE183" s="22" t="s">
        <v>233</v>
      </c>
      <c r="AF183" s="22" t="s">
        <v>401</v>
      </c>
      <c r="AG183" s="22" t="s">
        <v>294</v>
      </c>
      <c r="AH183" s="22" t="s">
        <v>294</v>
      </c>
      <c r="AI183" s="34"/>
      <c r="AJ183" s="23">
        <v>12</v>
      </c>
      <c r="AK183" s="23" t="s">
        <v>122</v>
      </c>
      <c r="AL183" s="23" t="s">
        <v>123</v>
      </c>
      <c r="AM183" s="23"/>
      <c r="AN183" s="22" t="s">
        <v>1128</v>
      </c>
      <c r="AO183" s="22" t="s">
        <v>1129</v>
      </c>
      <c r="AP183" s="22"/>
      <c r="AQ183" s="22"/>
    </row>
    <row r="184" spans="1:43" ht="15.75" customHeight="1">
      <c r="A184" s="22" t="s">
        <v>97</v>
      </c>
      <c r="B184" s="23">
        <v>180</v>
      </c>
      <c r="C184" s="22" t="s">
        <v>1130</v>
      </c>
      <c r="D184" s="22" t="s">
        <v>1130</v>
      </c>
      <c r="E184" s="25" t="s">
        <v>1131</v>
      </c>
      <c r="F184" s="23">
        <v>180</v>
      </c>
      <c r="G184" s="22" t="s">
        <v>1132</v>
      </c>
      <c r="H184" s="23" t="s">
        <v>138</v>
      </c>
      <c r="I184" s="23"/>
      <c r="J184" s="23" t="s">
        <v>1133</v>
      </c>
      <c r="K184" s="23" t="s">
        <v>488</v>
      </c>
      <c r="L184" s="23" t="s">
        <v>1134</v>
      </c>
      <c r="M184" s="26">
        <v>43902</v>
      </c>
      <c r="N184" s="26"/>
      <c r="O184" s="27">
        <v>43902</v>
      </c>
      <c r="P184" s="27">
        <v>44086</v>
      </c>
      <c r="Q184" s="23" t="s">
        <v>266</v>
      </c>
      <c r="R184" s="28">
        <v>174408.05</v>
      </c>
      <c r="S184" s="28">
        <v>174408.05</v>
      </c>
      <c r="T184" s="28">
        <v>174408.05</v>
      </c>
      <c r="U184" s="28">
        <v>0</v>
      </c>
      <c r="V184" s="28">
        <v>0</v>
      </c>
      <c r="W184" s="28">
        <v>0</v>
      </c>
      <c r="X184" s="28">
        <f>+'MATRIZ PROYECTOS  ORIGINAL'!$T184+'MATRIZ PROYECTOS  ORIGINAL'!$V184</f>
        <v>174408.05</v>
      </c>
      <c r="Y184" s="28">
        <f>+'MATRIZ PROYECTOS  ORIGINAL'!$U184+'MATRIZ PROYECTOS  ORIGINAL'!$W184</f>
        <v>0</v>
      </c>
      <c r="Z184" s="28">
        <v>174408</v>
      </c>
      <c r="AA184" s="28">
        <v>0</v>
      </c>
      <c r="AB184" s="28">
        <v>100</v>
      </c>
      <c r="AC184" s="28">
        <v>99.99</v>
      </c>
      <c r="AD184" s="22" t="s">
        <v>831</v>
      </c>
      <c r="AE184" s="22" t="s">
        <v>82</v>
      </c>
      <c r="AF184" s="22" t="s">
        <v>300</v>
      </c>
      <c r="AG184" s="22" t="s">
        <v>472</v>
      </c>
      <c r="AH184" s="22" t="s">
        <v>472</v>
      </c>
      <c r="AI184" s="23" t="s">
        <v>12</v>
      </c>
      <c r="AJ184" s="23">
        <v>12</v>
      </c>
      <c r="AK184" s="23" t="s">
        <v>122</v>
      </c>
      <c r="AL184" s="23" t="s">
        <v>631</v>
      </c>
      <c r="AM184" s="23"/>
      <c r="AN184" s="22" t="s">
        <v>1135</v>
      </c>
      <c r="AO184" s="22" t="s">
        <v>1136</v>
      </c>
      <c r="AP184" s="22" t="s">
        <v>1137</v>
      </c>
      <c r="AQ184" s="22" t="s">
        <v>1138</v>
      </c>
    </row>
    <row r="185" spans="1:43" ht="15.75" hidden="1" customHeight="1">
      <c r="A185" s="22" t="s">
        <v>73</v>
      </c>
      <c r="B185" s="23">
        <v>181</v>
      </c>
      <c r="C185" s="22" t="s">
        <v>1139</v>
      </c>
      <c r="D185" s="22" t="s">
        <v>1139</v>
      </c>
      <c r="E185" s="25" t="s">
        <v>68</v>
      </c>
      <c r="F185" s="23">
        <v>181</v>
      </c>
      <c r="G185" s="22" t="s">
        <v>1140</v>
      </c>
      <c r="H185" s="23" t="s">
        <v>138</v>
      </c>
      <c r="I185" s="23"/>
      <c r="J185" s="23" t="s">
        <v>662</v>
      </c>
      <c r="K185" s="23" t="s">
        <v>488</v>
      </c>
      <c r="L185" s="23" t="s">
        <v>1141</v>
      </c>
      <c r="M185" s="26">
        <v>43360</v>
      </c>
      <c r="N185" s="26"/>
      <c r="O185" s="27">
        <v>43646</v>
      </c>
      <c r="P185" s="27">
        <v>43644</v>
      </c>
      <c r="Q185" s="23" t="s">
        <v>80</v>
      </c>
      <c r="R185" s="28">
        <v>2831846.97</v>
      </c>
      <c r="S185" s="28">
        <v>20748942.75</v>
      </c>
      <c r="T185" s="28">
        <v>20748942.75</v>
      </c>
      <c r="U185" s="28">
        <v>0</v>
      </c>
      <c r="V185" s="28">
        <v>0</v>
      </c>
      <c r="W185" s="28">
        <v>0</v>
      </c>
      <c r="X185" s="28">
        <f>+'MATRIZ PROYECTOS  ORIGINAL'!$T185+'MATRIZ PROYECTOS  ORIGINAL'!$V185</f>
        <v>20748942.75</v>
      </c>
      <c r="Y185" s="28">
        <f>+'MATRIZ PROYECTOS  ORIGINAL'!$U185+'MATRIZ PROYECTOS  ORIGINAL'!$W185</f>
        <v>0</v>
      </c>
      <c r="Z185" s="28">
        <v>20748942.739999998</v>
      </c>
      <c r="AA185" s="28">
        <v>0</v>
      </c>
      <c r="AB185" s="28">
        <v>100</v>
      </c>
      <c r="AC185" s="28">
        <v>99.99</v>
      </c>
      <c r="AD185" s="22" t="s">
        <v>664</v>
      </c>
      <c r="AE185" s="22" t="s">
        <v>233</v>
      </c>
      <c r="AF185" s="22" t="s">
        <v>176</v>
      </c>
      <c r="AG185" s="22" t="s">
        <v>95</v>
      </c>
      <c r="AH185" s="22" t="s">
        <v>95</v>
      </c>
      <c r="AI185" s="23" t="s">
        <v>12</v>
      </c>
      <c r="AJ185" s="23">
        <v>12</v>
      </c>
      <c r="AK185" s="23" t="s">
        <v>122</v>
      </c>
      <c r="AL185" s="23" t="s">
        <v>218</v>
      </c>
      <c r="AM185" s="23"/>
      <c r="AN185" s="22" t="s">
        <v>1142</v>
      </c>
      <c r="AO185" s="22"/>
      <c r="AP185" s="22"/>
      <c r="AQ185" s="22"/>
    </row>
    <row r="186" spans="1:43" ht="15.75" hidden="1" customHeight="1">
      <c r="A186" s="22" t="s">
        <v>73</v>
      </c>
      <c r="B186" s="23">
        <v>182</v>
      </c>
      <c r="C186" s="22" t="s">
        <v>1143</v>
      </c>
      <c r="D186" s="22" t="s">
        <v>1143</v>
      </c>
      <c r="E186" s="25" t="s">
        <v>68</v>
      </c>
      <c r="F186" s="23">
        <v>182</v>
      </c>
      <c r="G186" s="22" t="s">
        <v>1144</v>
      </c>
      <c r="H186" s="23" t="s">
        <v>138</v>
      </c>
      <c r="I186" s="23"/>
      <c r="J186" s="23" t="s">
        <v>662</v>
      </c>
      <c r="K186" s="23" t="s">
        <v>488</v>
      </c>
      <c r="L186" s="23" t="s">
        <v>747</v>
      </c>
      <c r="M186" s="26">
        <v>43017</v>
      </c>
      <c r="N186" s="26"/>
      <c r="O186" s="27">
        <v>43017</v>
      </c>
      <c r="P186" s="27">
        <v>43585</v>
      </c>
      <c r="Q186" s="23" t="s">
        <v>663</v>
      </c>
      <c r="R186" s="28">
        <v>2667677.87</v>
      </c>
      <c r="S186" s="28">
        <v>20537384.850000001</v>
      </c>
      <c r="T186" s="28">
        <v>20537384.850000001</v>
      </c>
      <c r="U186" s="28">
        <v>0</v>
      </c>
      <c r="V186" s="28">
        <v>0</v>
      </c>
      <c r="W186" s="28">
        <v>0</v>
      </c>
      <c r="X186" s="28">
        <f>+'MATRIZ PROYECTOS  ORIGINAL'!$T186+'MATRIZ PROYECTOS  ORIGINAL'!$V186</f>
        <v>20537384.850000001</v>
      </c>
      <c r="Y186" s="28">
        <f>+'MATRIZ PROYECTOS  ORIGINAL'!$U186+'MATRIZ PROYECTOS  ORIGINAL'!$W186</f>
        <v>0</v>
      </c>
      <c r="Z186" s="28">
        <v>20537384.84</v>
      </c>
      <c r="AA186" s="28">
        <v>0</v>
      </c>
      <c r="AB186" s="28">
        <v>0</v>
      </c>
      <c r="AC186" s="28">
        <v>99.99</v>
      </c>
      <c r="AD186" s="22" t="s">
        <v>664</v>
      </c>
      <c r="AE186" s="22" t="s">
        <v>233</v>
      </c>
      <c r="AF186" s="22" t="s">
        <v>151</v>
      </c>
      <c r="AG186" s="22" t="s">
        <v>95</v>
      </c>
      <c r="AH186" s="22" t="s">
        <v>95</v>
      </c>
      <c r="AI186" s="23" t="s">
        <v>12</v>
      </c>
      <c r="AJ186" s="23">
        <v>12</v>
      </c>
      <c r="AK186" s="23" t="s">
        <v>122</v>
      </c>
      <c r="AL186" s="23" t="s">
        <v>218</v>
      </c>
      <c r="AM186" s="23"/>
      <c r="AN186" s="22" t="s">
        <v>1145</v>
      </c>
      <c r="AO186" s="22" t="s">
        <v>1146</v>
      </c>
      <c r="AP186" s="22" t="s">
        <v>1147</v>
      </c>
      <c r="AQ186" s="22"/>
    </row>
    <row r="187" spans="1:43" ht="15.75" customHeight="1">
      <c r="A187" s="22" t="s">
        <v>73</v>
      </c>
      <c r="B187" s="23">
        <v>183</v>
      </c>
      <c r="C187" s="22" t="s">
        <v>1148</v>
      </c>
      <c r="D187" s="22" t="s">
        <v>1148</v>
      </c>
      <c r="E187" s="25" t="s">
        <v>1149</v>
      </c>
      <c r="F187" s="23">
        <v>183</v>
      </c>
      <c r="G187" s="22" t="s">
        <v>1150</v>
      </c>
      <c r="H187" s="23" t="s">
        <v>138</v>
      </c>
      <c r="I187" s="23"/>
      <c r="J187" s="23" t="s">
        <v>150</v>
      </c>
      <c r="K187" s="23" t="s">
        <v>488</v>
      </c>
      <c r="L187" s="23" t="s">
        <v>902</v>
      </c>
      <c r="M187" s="26">
        <v>43896</v>
      </c>
      <c r="N187" s="26"/>
      <c r="O187" s="27">
        <v>43896</v>
      </c>
      <c r="P187" s="27">
        <v>44242</v>
      </c>
      <c r="Q187" s="23" t="s">
        <v>663</v>
      </c>
      <c r="R187" s="28">
        <v>446351</v>
      </c>
      <c r="S187" s="28">
        <v>3423619.29</v>
      </c>
      <c r="T187" s="28">
        <v>3423619.29</v>
      </c>
      <c r="U187" s="28">
        <v>0</v>
      </c>
      <c r="V187" s="28">
        <v>0</v>
      </c>
      <c r="W187" s="28">
        <v>0</v>
      </c>
      <c r="X187" s="28">
        <f>+'MATRIZ PROYECTOS  ORIGINAL'!$T187+'MATRIZ PROYECTOS  ORIGINAL'!$V187</f>
        <v>3423619.29</v>
      </c>
      <c r="Y187" s="28">
        <f>+'MATRIZ PROYECTOS  ORIGINAL'!$U187+'MATRIZ PROYECTOS  ORIGINAL'!$W187</f>
        <v>0</v>
      </c>
      <c r="Z187" s="28">
        <v>3423619.29</v>
      </c>
      <c r="AA187" s="28">
        <v>0</v>
      </c>
      <c r="AB187" s="28">
        <v>100</v>
      </c>
      <c r="AC187" s="28">
        <v>99.99</v>
      </c>
      <c r="AD187" s="22" t="s">
        <v>831</v>
      </c>
      <c r="AE187" s="22" t="s">
        <v>82</v>
      </c>
      <c r="AF187" s="22" t="s">
        <v>217</v>
      </c>
      <c r="AG187" s="22" t="s">
        <v>95</v>
      </c>
      <c r="AH187" s="22" t="s">
        <v>95</v>
      </c>
      <c r="AI187" s="23" t="s">
        <v>12</v>
      </c>
      <c r="AJ187" s="23">
        <v>12</v>
      </c>
      <c r="AK187" s="23" t="s">
        <v>122</v>
      </c>
      <c r="AL187" s="23" t="s">
        <v>218</v>
      </c>
      <c r="AM187" s="23"/>
      <c r="AN187" s="22" t="s">
        <v>1151</v>
      </c>
      <c r="AO187" s="22"/>
      <c r="AP187" s="22"/>
      <c r="AQ187" s="22"/>
    </row>
    <row r="188" spans="1:43" ht="15.75" customHeight="1">
      <c r="A188" s="22" t="s">
        <v>73</v>
      </c>
      <c r="B188" s="23">
        <v>184</v>
      </c>
      <c r="C188" s="22" t="s">
        <v>1152</v>
      </c>
      <c r="D188" s="22" t="s">
        <v>1152</v>
      </c>
      <c r="E188" s="25" t="s">
        <v>1153</v>
      </c>
      <c r="F188" s="23">
        <v>184</v>
      </c>
      <c r="G188" s="22" t="s">
        <v>1154</v>
      </c>
      <c r="H188" s="23" t="s">
        <v>76</v>
      </c>
      <c r="I188" s="23"/>
      <c r="J188" s="23" t="s">
        <v>150</v>
      </c>
      <c r="K188" s="23" t="s">
        <v>488</v>
      </c>
      <c r="L188" s="23" t="s">
        <v>902</v>
      </c>
      <c r="M188" s="26">
        <v>43896</v>
      </c>
      <c r="N188" s="26"/>
      <c r="O188" s="27">
        <v>43896</v>
      </c>
      <c r="P188" s="27">
        <v>44007</v>
      </c>
      <c r="Q188" s="23" t="s">
        <v>80</v>
      </c>
      <c r="R188" s="28">
        <v>345077.76000000001</v>
      </c>
      <c r="S188" s="28">
        <v>2646829.44</v>
      </c>
      <c r="T188" s="28">
        <v>2646829.44</v>
      </c>
      <c r="U188" s="28">
        <v>0</v>
      </c>
      <c r="V188" s="28">
        <v>0</v>
      </c>
      <c r="W188" s="28">
        <v>0</v>
      </c>
      <c r="X188" s="28">
        <f>+'MATRIZ PROYECTOS  ORIGINAL'!$T188+'MATRIZ PROYECTOS  ORIGINAL'!$V188</f>
        <v>2646829.44</v>
      </c>
      <c r="Y188" s="28">
        <f>+'MATRIZ PROYECTOS  ORIGINAL'!$U188+'MATRIZ PROYECTOS  ORIGINAL'!$W188</f>
        <v>0</v>
      </c>
      <c r="Z188" s="28">
        <v>2646829.4300000002</v>
      </c>
      <c r="AA188" s="28">
        <v>0</v>
      </c>
      <c r="AB188" s="28">
        <v>100</v>
      </c>
      <c r="AC188" s="28">
        <v>99.99</v>
      </c>
      <c r="AD188" s="22" t="s">
        <v>831</v>
      </c>
      <c r="AE188" s="22" t="s">
        <v>233</v>
      </c>
      <c r="AF188" s="22" t="s">
        <v>217</v>
      </c>
      <c r="AG188" s="22" t="s">
        <v>95</v>
      </c>
      <c r="AH188" s="22" t="s">
        <v>95</v>
      </c>
      <c r="AI188" s="23" t="s">
        <v>12</v>
      </c>
      <c r="AJ188" s="23">
        <v>12</v>
      </c>
      <c r="AK188" s="23" t="s">
        <v>122</v>
      </c>
      <c r="AL188" s="23" t="s">
        <v>218</v>
      </c>
      <c r="AM188" s="23"/>
      <c r="AN188" s="22" t="s">
        <v>1155</v>
      </c>
      <c r="AO188" s="22" t="s">
        <v>1156</v>
      </c>
      <c r="AP188" s="22"/>
      <c r="AQ188" s="22"/>
    </row>
    <row r="189" spans="1:43" ht="15.75" customHeight="1">
      <c r="A189" s="22" t="s">
        <v>97</v>
      </c>
      <c r="B189" s="23">
        <v>185</v>
      </c>
      <c r="C189" s="22" t="s">
        <v>1157</v>
      </c>
      <c r="D189" s="22" t="s">
        <v>1157</v>
      </c>
      <c r="E189" s="25" t="s">
        <v>1158</v>
      </c>
      <c r="F189" s="23">
        <v>185</v>
      </c>
      <c r="G189" s="22" t="s">
        <v>1159</v>
      </c>
      <c r="H189" s="23" t="s">
        <v>76</v>
      </c>
      <c r="I189" s="23"/>
      <c r="J189" s="23" t="s">
        <v>1160</v>
      </c>
      <c r="K189" s="23" t="s">
        <v>251</v>
      </c>
      <c r="L189" s="23" t="s">
        <v>1161</v>
      </c>
      <c r="M189" s="26">
        <v>43959</v>
      </c>
      <c r="N189" s="26"/>
      <c r="O189" s="27">
        <v>43959</v>
      </c>
      <c r="P189" s="27">
        <v>44286</v>
      </c>
      <c r="Q189" s="23" t="s">
        <v>80</v>
      </c>
      <c r="R189" s="28">
        <v>624250</v>
      </c>
      <c r="S189" s="28">
        <v>4797155.25</v>
      </c>
      <c r="T189" s="28">
        <v>4797155.25</v>
      </c>
      <c r="U189" s="28">
        <v>0</v>
      </c>
      <c r="V189" s="28">
        <v>0</v>
      </c>
      <c r="W189" s="28">
        <v>0</v>
      </c>
      <c r="X189" s="28">
        <f>+'MATRIZ PROYECTOS  ORIGINAL'!$T189+'MATRIZ PROYECTOS  ORIGINAL'!$V189</f>
        <v>4797155.25</v>
      </c>
      <c r="Y189" s="28">
        <f>+'MATRIZ PROYECTOS  ORIGINAL'!$U189+'MATRIZ PROYECTOS  ORIGINAL'!$W189</f>
        <v>0</v>
      </c>
      <c r="Z189" s="28">
        <v>4797155.22</v>
      </c>
      <c r="AA189" s="28">
        <v>0</v>
      </c>
      <c r="AB189" s="28">
        <v>100</v>
      </c>
      <c r="AC189" s="28">
        <v>99.99</v>
      </c>
      <c r="AD189" s="22" t="s">
        <v>175</v>
      </c>
      <c r="AE189" s="22" t="s">
        <v>233</v>
      </c>
      <c r="AF189" s="22" t="s">
        <v>83</v>
      </c>
      <c r="AG189" s="22" t="s">
        <v>95</v>
      </c>
      <c r="AH189" s="22" t="s">
        <v>95</v>
      </c>
      <c r="AI189" s="23" t="s">
        <v>12</v>
      </c>
      <c r="AJ189" s="23">
        <v>12</v>
      </c>
      <c r="AK189" s="23"/>
      <c r="AL189" s="23" t="s">
        <v>631</v>
      </c>
      <c r="AM189" s="23"/>
      <c r="AN189" s="22" t="s">
        <v>1162</v>
      </c>
      <c r="AO189" s="22" t="s">
        <v>1163</v>
      </c>
      <c r="AP189" s="22" t="s">
        <v>1164</v>
      </c>
      <c r="AQ189" s="22" t="s">
        <v>1165</v>
      </c>
    </row>
    <row r="190" spans="1:43" ht="15.75" customHeight="1">
      <c r="A190" s="22" t="s">
        <v>73</v>
      </c>
      <c r="B190" s="23">
        <v>186</v>
      </c>
      <c r="C190" s="22" t="s">
        <v>1166</v>
      </c>
      <c r="D190" s="22" t="s">
        <v>1166</v>
      </c>
      <c r="E190" s="25" t="s">
        <v>1167</v>
      </c>
      <c r="F190" s="23">
        <v>186</v>
      </c>
      <c r="G190" s="22" t="s">
        <v>1168</v>
      </c>
      <c r="H190" s="23" t="s">
        <v>100</v>
      </c>
      <c r="I190" s="23"/>
      <c r="J190" s="23" t="s">
        <v>150</v>
      </c>
      <c r="K190" s="23" t="s">
        <v>488</v>
      </c>
      <c r="L190" s="23" t="s">
        <v>902</v>
      </c>
      <c r="M190" s="26">
        <v>44025</v>
      </c>
      <c r="N190" s="26"/>
      <c r="O190" s="27">
        <v>44025</v>
      </c>
      <c r="P190" s="27">
        <v>44178</v>
      </c>
      <c r="Q190" s="23" t="s">
        <v>266</v>
      </c>
      <c r="R190" s="28">
        <v>132507.23000000001</v>
      </c>
      <c r="S190" s="28">
        <v>132507.23000000001</v>
      </c>
      <c r="T190" s="28">
        <v>132507.23000000001</v>
      </c>
      <c r="U190" s="28">
        <v>0</v>
      </c>
      <c r="V190" s="28">
        <v>0</v>
      </c>
      <c r="W190" s="28">
        <v>0</v>
      </c>
      <c r="X190" s="28">
        <f>+'MATRIZ PROYECTOS  ORIGINAL'!$T190+'MATRIZ PROYECTOS  ORIGINAL'!$V190</f>
        <v>132507.23000000001</v>
      </c>
      <c r="Y190" s="28">
        <f>+'MATRIZ PROYECTOS  ORIGINAL'!$U190+'MATRIZ PROYECTOS  ORIGINAL'!$W190</f>
        <v>0</v>
      </c>
      <c r="Z190" s="28">
        <v>132507.22</v>
      </c>
      <c r="AA190" s="28">
        <v>0</v>
      </c>
      <c r="AB190" s="28">
        <v>100</v>
      </c>
      <c r="AC190" s="28">
        <v>99.99</v>
      </c>
      <c r="AD190" s="22" t="s">
        <v>831</v>
      </c>
      <c r="AE190" s="22" t="s">
        <v>82</v>
      </c>
      <c r="AF190" s="22" t="s">
        <v>217</v>
      </c>
      <c r="AG190" s="22" t="s">
        <v>472</v>
      </c>
      <c r="AH190" s="22" t="s">
        <v>1169</v>
      </c>
      <c r="AI190" s="23" t="s">
        <v>12</v>
      </c>
      <c r="AJ190" s="23">
        <v>12</v>
      </c>
      <c r="AK190" s="23" t="s">
        <v>122</v>
      </c>
      <c r="AL190" s="23" t="s">
        <v>218</v>
      </c>
      <c r="AM190" s="23"/>
      <c r="AN190" s="22" t="s">
        <v>1170</v>
      </c>
      <c r="AO190" s="22" t="s">
        <v>1171</v>
      </c>
      <c r="AP190" s="22" t="s">
        <v>1172</v>
      </c>
      <c r="AQ190" s="22"/>
    </row>
    <row r="191" spans="1:43" ht="15.75" customHeight="1">
      <c r="A191" s="22" t="s">
        <v>73</v>
      </c>
      <c r="B191" s="23">
        <v>187</v>
      </c>
      <c r="C191" s="22" t="s">
        <v>1173</v>
      </c>
      <c r="D191" s="22" t="s">
        <v>1173</v>
      </c>
      <c r="E191" s="25" t="s">
        <v>1174</v>
      </c>
      <c r="F191" s="23">
        <v>187</v>
      </c>
      <c r="G191" s="22" t="s">
        <v>1175</v>
      </c>
      <c r="H191" s="23" t="s">
        <v>76</v>
      </c>
      <c r="I191" s="23"/>
      <c r="J191" s="23" t="s">
        <v>150</v>
      </c>
      <c r="K191" s="23" t="s">
        <v>488</v>
      </c>
      <c r="L191" s="23" t="s">
        <v>902</v>
      </c>
      <c r="M191" s="26">
        <v>44055</v>
      </c>
      <c r="N191" s="26"/>
      <c r="O191" s="27">
        <v>44071</v>
      </c>
      <c r="P191" s="27" t="s">
        <v>68</v>
      </c>
      <c r="Q191" s="23" t="s">
        <v>663</v>
      </c>
      <c r="R191" s="28">
        <v>0</v>
      </c>
      <c r="S191" s="28">
        <v>0</v>
      </c>
      <c r="T191" s="28">
        <v>271526.40000000002</v>
      </c>
      <c r="U191" s="28">
        <v>271526.40000000002</v>
      </c>
      <c r="V191" s="28">
        <v>0</v>
      </c>
      <c r="W191" s="28">
        <v>0</v>
      </c>
      <c r="X191" s="28">
        <f>+'MATRIZ PROYECTOS  ORIGINAL'!$T191+'MATRIZ PROYECTOS  ORIGINAL'!$V191</f>
        <v>271526.40000000002</v>
      </c>
      <c r="Y191" s="28">
        <f>+'MATRIZ PROYECTOS  ORIGINAL'!$U191+'MATRIZ PROYECTOS  ORIGINAL'!$W191</f>
        <v>271526.40000000002</v>
      </c>
      <c r="Z191" s="28">
        <v>0</v>
      </c>
      <c r="AA191" s="28">
        <v>0</v>
      </c>
      <c r="AB191" s="28">
        <v>0</v>
      </c>
      <c r="AC191" s="28">
        <v>0</v>
      </c>
      <c r="AD191" s="22" t="s">
        <v>831</v>
      </c>
      <c r="AE191" s="22" t="s">
        <v>82</v>
      </c>
      <c r="AF191" s="22" t="s">
        <v>217</v>
      </c>
      <c r="AG191" s="22" t="s">
        <v>95</v>
      </c>
      <c r="AH191" s="22" t="s">
        <v>95</v>
      </c>
      <c r="AI191" s="23" t="s">
        <v>12</v>
      </c>
      <c r="AJ191" s="23">
        <v>12</v>
      </c>
      <c r="AK191" s="23" t="s">
        <v>122</v>
      </c>
      <c r="AL191" s="23" t="s">
        <v>218</v>
      </c>
      <c r="AM191" s="23"/>
      <c r="AN191" s="22" t="s">
        <v>1176</v>
      </c>
      <c r="AO191" s="22"/>
      <c r="AP191" s="22"/>
      <c r="AQ191" s="22"/>
    </row>
    <row r="192" spans="1:43" ht="15.75" customHeight="1">
      <c r="A192" s="22" t="s">
        <v>97</v>
      </c>
      <c r="B192" s="23">
        <v>188</v>
      </c>
      <c r="C192" s="22" t="s">
        <v>1177</v>
      </c>
      <c r="D192" s="22" t="s">
        <v>1177</v>
      </c>
      <c r="E192" s="25" t="s">
        <v>1178</v>
      </c>
      <c r="F192" s="23">
        <v>188</v>
      </c>
      <c r="G192" s="22" t="s">
        <v>1179</v>
      </c>
      <c r="H192" s="23" t="s">
        <v>117</v>
      </c>
      <c r="I192" s="23"/>
      <c r="J192" s="23" t="s">
        <v>1133</v>
      </c>
      <c r="K192" s="23" t="s">
        <v>1180</v>
      </c>
      <c r="L192" s="23" t="s">
        <v>1181</v>
      </c>
      <c r="M192" s="26">
        <v>44074</v>
      </c>
      <c r="N192" s="26"/>
      <c r="O192" s="27">
        <v>44074</v>
      </c>
      <c r="P192" s="27">
        <v>44165</v>
      </c>
      <c r="Q192" s="23" t="s">
        <v>663</v>
      </c>
      <c r="R192" s="28">
        <v>25260.35</v>
      </c>
      <c r="S192" s="28">
        <v>194504.7</v>
      </c>
      <c r="T192" s="28">
        <v>194504.7</v>
      </c>
      <c r="U192" s="28">
        <v>0</v>
      </c>
      <c r="V192" s="28">
        <v>0</v>
      </c>
      <c r="W192" s="28">
        <v>0</v>
      </c>
      <c r="X192" s="28">
        <f>+'MATRIZ PROYECTOS  ORIGINAL'!$T192+'MATRIZ PROYECTOS  ORIGINAL'!$V192</f>
        <v>194504.7</v>
      </c>
      <c r="Y192" s="28">
        <f>+'MATRIZ PROYECTOS  ORIGINAL'!$U192+'MATRIZ PROYECTOS  ORIGINAL'!$W192</f>
        <v>0</v>
      </c>
      <c r="Z192" s="28">
        <v>194504.69</v>
      </c>
      <c r="AA192" s="28">
        <v>0</v>
      </c>
      <c r="AB192" s="28">
        <v>100</v>
      </c>
      <c r="AC192" s="28">
        <v>99.99</v>
      </c>
      <c r="AD192" s="22" t="s">
        <v>831</v>
      </c>
      <c r="AE192" s="22" t="s">
        <v>82</v>
      </c>
      <c r="AF192" s="22" t="s">
        <v>300</v>
      </c>
      <c r="AG192" s="22" t="s">
        <v>472</v>
      </c>
      <c r="AH192" s="22" t="s">
        <v>1169</v>
      </c>
      <c r="AI192" s="23" t="s">
        <v>12</v>
      </c>
      <c r="AJ192" s="23">
        <v>12</v>
      </c>
      <c r="AK192" s="23" t="s">
        <v>122</v>
      </c>
      <c r="AL192" s="23" t="s">
        <v>631</v>
      </c>
      <c r="AM192" s="23"/>
      <c r="AN192" s="22" t="s">
        <v>1182</v>
      </c>
      <c r="AO192" s="22" t="s">
        <v>1183</v>
      </c>
      <c r="AP192" s="22"/>
      <c r="AQ192" s="22"/>
    </row>
    <row r="193" spans="1:43" ht="15.75" customHeight="1">
      <c r="A193" s="22" t="s">
        <v>97</v>
      </c>
      <c r="B193" s="23">
        <v>189</v>
      </c>
      <c r="C193" s="22" t="s">
        <v>1184</v>
      </c>
      <c r="D193" s="22" t="s">
        <v>1184</v>
      </c>
      <c r="E193" s="25" t="s">
        <v>1185</v>
      </c>
      <c r="F193" s="23">
        <v>189</v>
      </c>
      <c r="G193" s="22" t="s">
        <v>1186</v>
      </c>
      <c r="H193" s="23" t="s">
        <v>76</v>
      </c>
      <c r="I193" s="23"/>
      <c r="J193" s="23" t="s">
        <v>232</v>
      </c>
      <c r="K193" s="23" t="s">
        <v>119</v>
      </c>
      <c r="L193" s="23" t="s">
        <v>120</v>
      </c>
      <c r="M193" s="26">
        <v>44043</v>
      </c>
      <c r="N193" s="26"/>
      <c r="O193" s="27">
        <v>44022</v>
      </c>
      <c r="P193" s="27">
        <v>44286</v>
      </c>
      <c r="Q193" s="23" t="s">
        <v>80</v>
      </c>
      <c r="R193" s="28">
        <v>1267163.3500000001</v>
      </c>
      <c r="S193" s="28">
        <v>9707738.4299999997</v>
      </c>
      <c r="T193" s="28">
        <v>9823351.2400000002</v>
      </c>
      <c r="U193" s="28">
        <v>0</v>
      </c>
      <c r="V193" s="28">
        <v>0</v>
      </c>
      <c r="W193" s="28">
        <v>0</v>
      </c>
      <c r="X193" s="28">
        <f>+'MATRIZ PROYECTOS  ORIGINAL'!$T193+'MATRIZ PROYECTOS  ORIGINAL'!$V193</f>
        <v>9823351.2400000002</v>
      </c>
      <c r="Y193" s="28">
        <f>+'MATRIZ PROYECTOS  ORIGINAL'!$U193+'MATRIZ PROYECTOS  ORIGINAL'!$W193</f>
        <v>0</v>
      </c>
      <c r="Z193" s="28">
        <v>9707738.4399999995</v>
      </c>
      <c r="AA193" s="28">
        <v>0</v>
      </c>
      <c r="AB193" s="28">
        <v>99.44</v>
      </c>
      <c r="AC193" s="28">
        <v>98.82</v>
      </c>
      <c r="AD193" s="22" t="s">
        <v>831</v>
      </c>
      <c r="AE193" s="22" t="s">
        <v>133</v>
      </c>
      <c r="AF193" s="22" t="s">
        <v>401</v>
      </c>
      <c r="AG193" s="22" t="s">
        <v>364</v>
      </c>
      <c r="AH193" s="22" t="s">
        <v>364</v>
      </c>
      <c r="AI193" s="23" t="s">
        <v>9</v>
      </c>
      <c r="AJ193" s="23">
        <v>6</v>
      </c>
      <c r="AK193" s="23" t="s">
        <v>225</v>
      </c>
      <c r="AL193" s="23" t="s">
        <v>123</v>
      </c>
      <c r="AM193" s="23"/>
      <c r="AN193" s="22" t="s">
        <v>1187</v>
      </c>
      <c r="AO193" s="22"/>
      <c r="AP193" s="22"/>
      <c r="AQ193" s="22"/>
    </row>
    <row r="194" spans="1:43" ht="15.75" customHeight="1">
      <c r="A194" s="22" t="s">
        <v>97</v>
      </c>
      <c r="B194" s="23">
        <v>190</v>
      </c>
      <c r="C194" s="22" t="s">
        <v>1188</v>
      </c>
      <c r="D194" s="22" t="s">
        <v>1188</v>
      </c>
      <c r="E194" s="25" t="s">
        <v>1189</v>
      </c>
      <c r="F194" s="23">
        <v>190</v>
      </c>
      <c r="G194" s="22" t="s">
        <v>1190</v>
      </c>
      <c r="H194" s="23" t="s">
        <v>281</v>
      </c>
      <c r="I194" s="23"/>
      <c r="J194" s="23" t="s">
        <v>155</v>
      </c>
      <c r="K194" s="23" t="s">
        <v>488</v>
      </c>
      <c r="L194" s="23" t="s">
        <v>1191</v>
      </c>
      <c r="M194" s="26">
        <v>44081</v>
      </c>
      <c r="N194" s="26"/>
      <c r="O194" s="27">
        <v>44081</v>
      </c>
      <c r="P194" s="27" t="s">
        <v>68</v>
      </c>
      <c r="Q194" s="23" t="s">
        <v>663</v>
      </c>
      <c r="R194" s="28">
        <v>0</v>
      </c>
      <c r="S194" s="28">
        <v>0</v>
      </c>
      <c r="T194" s="28">
        <v>12626189.73</v>
      </c>
      <c r="U194" s="28">
        <v>12626189.73</v>
      </c>
      <c r="V194" s="28">
        <v>0</v>
      </c>
      <c r="W194" s="28">
        <v>0</v>
      </c>
      <c r="X194" s="28">
        <f>+'MATRIZ PROYECTOS  ORIGINAL'!$T194+'MATRIZ PROYECTOS  ORIGINAL'!$V194</f>
        <v>12626189.73</v>
      </c>
      <c r="Y194" s="28">
        <f>+'MATRIZ PROYECTOS  ORIGINAL'!$U194+'MATRIZ PROYECTOS  ORIGINAL'!$W194</f>
        <v>12626189.73</v>
      </c>
      <c r="Z194" s="28">
        <v>0</v>
      </c>
      <c r="AA194" s="28">
        <v>0</v>
      </c>
      <c r="AB194" s="28">
        <v>0</v>
      </c>
      <c r="AC194" s="28">
        <v>0</v>
      </c>
      <c r="AD194" s="22" t="s">
        <v>831</v>
      </c>
      <c r="AE194" s="22" t="s">
        <v>82</v>
      </c>
      <c r="AF194" s="22" t="s">
        <v>157</v>
      </c>
      <c r="AG194" s="22" t="s">
        <v>95</v>
      </c>
      <c r="AH194" s="22" t="s">
        <v>95</v>
      </c>
      <c r="AI194" s="23" t="s">
        <v>7</v>
      </c>
      <c r="AJ194" s="23">
        <v>3</v>
      </c>
      <c r="AK194" s="23" t="s">
        <v>182</v>
      </c>
      <c r="AL194" s="23" t="s">
        <v>123</v>
      </c>
      <c r="AM194" s="23"/>
      <c r="AN194" s="22" t="s">
        <v>1192</v>
      </c>
      <c r="AO194" s="22" t="s">
        <v>1193</v>
      </c>
      <c r="AP194" s="22"/>
      <c r="AQ194" s="22"/>
    </row>
    <row r="195" spans="1:43" ht="15.75" hidden="1" customHeight="1">
      <c r="A195" s="22" t="s">
        <v>97</v>
      </c>
      <c r="B195" s="23">
        <v>191</v>
      </c>
      <c r="C195" s="22" t="s">
        <v>1194</v>
      </c>
      <c r="D195" s="22" t="s">
        <v>1194</v>
      </c>
      <c r="E195" s="25" t="s">
        <v>68</v>
      </c>
      <c r="F195" s="23">
        <v>191</v>
      </c>
      <c r="G195" s="22" t="s">
        <v>1195</v>
      </c>
      <c r="H195" s="23" t="s">
        <v>138</v>
      </c>
      <c r="I195" s="23"/>
      <c r="J195" s="23" t="s">
        <v>155</v>
      </c>
      <c r="K195" s="23" t="s">
        <v>180</v>
      </c>
      <c r="L195" s="23" t="s">
        <v>181</v>
      </c>
      <c r="M195" s="26">
        <v>43655</v>
      </c>
      <c r="N195" s="26"/>
      <c r="O195" s="27">
        <v>43647</v>
      </c>
      <c r="P195" s="27">
        <v>44742</v>
      </c>
      <c r="Q195" s="23" t="s">
        <v>80</v>
      </c>
      <c r="R195" s="28">
        <v>5099682.71</v>
      </c>
      <c r="S195" s="28">
        <v>39302146.670000002</v>
      </c>
      <c r="T195" s="28">
        <v>42906449.159999996</v>
      </c>
      <c r="U195" s="28">
        <v>0</v>
      </c>
      <c r="V195" s="28">
        <v>0</v>
      </c>
      <c r="W195" s="28">
        <v>0</v>
      </c>
      <c r="X195" s="28">
        <f>+'MATRIZ PROYECTOS  ORIGINAL'!$T195+'MATRIZ PROYECTOS  ORIGINAL'!$V195</f>
        <v>42906449.159999996</v>
      </c>
      <c r="Y195" s="28">
        <f>+'MATRIZ PROYECTOS  ORIGINAL'!$U195+'MATRIZ PROYECTOS  ORIGINAL'!$W195</f>
        <v>0</v>
      </c>
      <c r="Z195" s="28">
        <v>33535943.760000002</v>
      </c>
      <c r="AA195" s="28">
        <v>0</v>
      </c>
      <c r="AB195" s="28">
        <v>74.64</v>
      </c>
      <c r="AC195" s="28">
        <v>78.16</v>
      </c>
      <c r="AD195" s="22" t="s">
        <v>105</v>
      </c>
      <c r="AE195" s="22" t="s">
        <v>233</v>
      </c>
      <c r="AF195" s="22" t="s">
        <v>157</v>
      </c>
      <c r="AG195" s="22" t="s">
        <v>95</v>
      </c>
      <c r="AH195" s="22" t="s">
        <v>95</v>
      </c>
      <c r="AI195" s="23" t="s">
        <v>7</v>
      </c>
      <c r="AJ195" s="23">
        <v>3</v>
      </c>
      <c r="AK195" s="23" t="s">
        <v>182</v>
      </c>
      <c r="AL195" s="23" t="s">
        <v>123</v>
      </c>
      <c r="AM195" s="23"/>
      <c r="AN195" s="22" t="s">
        <v>862</v>
      </c>
      <c r="AO195" s="22" t="s">
        <v>1196</v>
      </c>
      <c r="AP195" s="22" t="s">
        <v>1197</v>
      </c>
      <c r="AQ195" s="22" t="s">
        <v>1198</v>
      </c>
    </row>
    <row r="196" spans="1:43" ht="15.75" customHeight="1">
      <c r="A196" s="22" t="s">
        <v>97</v>
      </c>
      <c r="B196" s="23">
        <v>192</v>
      </c>
      <c r="C196" s="22" t="s">
        <v>1199</v>
      </c>
      <c r="D196" s="22" t="s">
        <v>1199</v>
      </c>
      <c r="E196" s="25" t="s">
        <v>68</v>
      </c>
      <c r="F196" s="23">
        <v>192</v>
      </c>
      <c r="G196" s="22" t="s">
        <v>1200</v>
      </c>
      <c r="H196" s="23" t="s">
        <v>138</v>
      </c>
      <c r="I196" s="23"/>
      <c r="J196" s="23" t="s">
        <v>155</v>
      </c>
      <c r="K196" s="23" t="s">
        <v>78</v>
      </c>
      <c r="L196" s="23" t="s">
        <v>1201</v>
      </c>
      <c r="M196" s="26">
        <v>43941</v>
      </c>
      <c r="N196" s="26"/>
      <c r="O196" s="27">
        <v>44008</v>
      </c>
      <c r="P196" s="27">
        <v>44926</v>
      </c>
      <c r="Q196" s="23" t="s">
        <v>80</v>
      </c>
      <c r="R196" s="28">
        <v>1263269</v>
      </c>
      <c r="S196" s="28">
        <v>9775566.1099999994</v>
      </c>
      <c r="T196" s="28">
        <v>43327999.189999998</v>
      </c>
      <c r="U196" s="28">
        <v>81240009.069999993</v>
      </c>
      <c r="V196" s="28">
        <v>0</v>
      </c>
      <c r="W196" s="28">
        <v>0</v>
      </c>
      <c r="X196" s="28">
        <f>+'MATRIZ PROYECTOS  ORIGINAL'!$T196+'MATRIZ PROYECTOS  ORIGINAL'!$V196</f>
        <v>43327999.189999998</v>
      </c>
      <c r="Y196" s="28">
        <f>+'MATRIZ PROYECTOS  ORIGINAL'!$U196+'MATRIZ PROYECTOS  ORIGINAL'!$W196</f>
        <v>81240009.069999993</v>
      </c>
      <c r="Z196" s="28">
        <v>7378547.21</v>
      </c>
      <c r="AA196" s="28">
        <v>41012110.369999997</v>
      </c>
      <c r="AB196" s="28">
        <v>20.8</v>
      </c>
      <c r="AC196" s="28">
        <v>38.840000000000003</v>
      </c>
      <c r="AD196" s="22" t="s">
        <v>105</v>
      </c>
      <c r="AE196" s="22" t="s">
        <v>133</v>
      </c>
      <c r="AF196" s="22" t="s">
        <v>157</v>
      </c>
      <c r="AG196" s="22" t="s">
        <v>364</v>
      </c>
      <c r="AH196" s="22" t="s">
        <v>364</v>
      </c>
      <c r="AI196" s="23" t="s">
        <v>7</v>
      </c>
      <c r="AJ196" s="23">
        <v>3</v>
      </c>
      <c r="AK196" s="23" t="s">
        <v>182</v>
      </c>
      <c r="AL196" s="23" t="s">
        <v>123</v>
      </c>
      <c r="AM196" s="23"/>
      <c r="AN196" s="22" t="s">
        <v>1202</v>
      </c>
      <c r="AO196" s="22" t="s">
        <v>1203</v>
      </c>
      <c r="AP196" s="22" t="s">
        <v>1204</v>
      </c>
      <c r="AQ196" s="22" t="s">
        <v>1205</v>
      </c>
    </row>
    <row r="197" spans="1:43" ht="15.75" hidden="1" customHeight="1">
      <c r="A197" s="22" t="s">
        <v>97</v>
      </c>
      <c r="B197" s="23">
        <v>193</v>
      </c>
      <c r="C197" s="22" t="s">
        <v>1206</v>
      </c>
      <c r="D197" s="22" t="s">
        <v>1206</v>
      </c>
      <c r="E197" s="25" t="s">
        <v>1207</v>
      </c>
      <c r="F197" s="23">
        <v>193</v>
      </c>
      <c r="G197" s="22" t="s">
        <v>1208</v>
      </c>
      <c r="H197" s="23" t="s">
        <v>281</v>
      </c>
      <c r="I197" s="23"/>
      <c r="J197" s="23" t="s">
        <v>483</v>
      </c>
      <c r="K197" s="23" t="s">
        <v>488</v>
      </c>
      <c r="L197" s="23" t="s">
        <v>902</v>
      </c>
      <c r="M197" s="26"/>
      <c r="N197" s="26"/>
      <c r="O197" s="27">
        <v>43984</v>
      </c>
      <c r="P197" s="27" t="s">
        <v>68</v>
      </c>
      <c r="Q197" s="23" t="s">
        <v>663</v>
      </c>
      <c r="R197" s="28">
        <v>0</v>
      </c>
      <c r="S197" s="28">
        <v>0</v>
      </c>
      <c r="T197" s="28">
        <v>34560000</v>
      </c>
      <c r="U197" s="28">
        <v>34560000</v>
      </c>
      <c r="V197" s="28">
        <v>0</v>
      </c>
      <c r="W197" s="28">
        <v>0</v>
      </c>
      <c r="X197" s="28">
        <f>+'MATRIZ PROYECTOS  ORIGINAL'!$T197+'MATRIZ PROYECTOS  ORIGINAL'!$V197</f>
        <v>34560000</v>
      </c>
      <c r="Y197" s="28">
        <f>+'MATRIZ PROYECTOS  ORIGINAL'!$U197+'MATRIZ PROYECTOS  ORIGINAL'!$W197</f>
        <v>34560000</v>
      </c>
      <c r="Z197" s="28">
        <v>0</v>
      </c>
      <c r="AA197" s="28">
        <v>0</v>
      </c>
      <c r="AB197" s="28">
        <v>0</v>
      </c>
      <c r="AC197" s="28">
        <v>0</v>
      </c>
      <c r="AD197" s="22" t="s">
        <v>831</v>
      </c>
      <c r="AE197" s="22" t="s">
        <v>82</v>
      </c>
      <c r="AF197" s="22" t="s">
        <v>94</v>
      </c>
      <c r="AG197" s="22" t="s">
        <v>95</v>
      </c>
      <c r="AH197" s="22" t="s">
        <v>95</v>
      </c>
      <c r="AI197" s="23" t="s">
        <v>12</v>
      </c>
      <c r="AJ197" s="23">
        <v>12</v>
      </c>
      <c r="AK197" s="23" t="s">
        <v>122</v>
      </c>
      <c r="AL197" s="23" t="s">
        <v>218</v>
      </c>
      <c r="AM197" s="23"/>
      <c r="AN197" s="22" t="s">
        <v>1209</v>
      </c>
      <c r="AO197" s="22" t="s">
        <v>1210</v>
      </c>
      <c r="AP197" s="22" t="s">
        <v>1211</v>
      </c>
      <c r="AQ197" s="22" t="s">
        <v>1212</v>
      </c>
    </row>
    <row r="198" spans="1:43" ht="15.75" customHeight="1">
      <c r="A198" s="22" t="s">
        <v>73</v>
      </c>
      <c r="B198" s="23">
        <v>194</v>
      </c>
      <c r="C198" s="22" t="s">
        <v>1213</v>
      </c>
      <c r="D198" s="22" t="s">
        <v>1213</v>
      </c>
      <c r="E198" s="25" t="s">
        <v>1214</v>
      </c>
      <c r="F198" s="23">
        <v>194</v>
      </c>
      <c r="G198" s="22" t="s">
        <v>1215</v>
      </c>
      <c r="H198" s="23" t="s">
        <v>76</v>
      </c>
      <c r="I198" s="23"/>
      <c r="J198" s="23" t="s">
        <v>174</v>
      </c>
      <c r="K198" s="23" t="s">
        <v>251</v>
      </c>
      <c r="L198" s="23" t="s">
        <v>1161</v>
      </c>
      <c r="M198" s="26">
        <v>44022</v>
      </c>
      <c r="N198" s="26"/>
      <c r="O198" s="27">
        <v>44113</v>
      </c>
      <c r="P198" s="27">
        <v>44387</v>
      </c>
      <c r="Q198" s="23" t="s">
        <v>663</v>
      </c>
      <c r="R198" s="28">
        <v>0</v>
      </c>
      <c r="S198" s="28">
        <v>0</v>
      </c>
      <c r="T198" s="28">
        <v>2892414.53</v>
      </c>
      <c r="U198" s="28">
        <v>0</v>
      </c>
      <c r="V198" s="28">
        <v>13243.92</v>
      </c>
      <c r="W198" s="28">
        <v>0</v>
      </c>
      <c r="X198" s="28">
        <f>+'MATRIZ PROYECTOS  ORIGINAL'!$T198+'MATRIZ PROYECTOS  ORIGINAL'!$V198</f>
        <v>2905658.4499999997</v>
      </c>
      <c r="Y198" s="28">
        <f>+'MATRIZ PROYECTOS  ORIGINAL'!$U198+'MATRIZ PROYECTOS  ORIGINAL'!$W198</f>
        <v>0</v>
      </c>
      <c r="Z198" s="28">
        <v>2905658.45</v>
      </c>
      <c r="AA198" s="28">
        <v>0</v>
      </c>
      <c r="AB198" s="28">
        <v>100</v>
      </c>
      <c r="AC198" s="28">
        <v>99.99</v>
      </c>
      <c r="AD198" s="22" t="s">
        <v>796</v>
      </c>
      <c r="AE198" s="22" t="s">
        <v>82</v>
      </c>
      <c r="AF198" s="22" t="s">
        <v>300</v>
      </c>
      <c r="AG198" s="22" t="s">
        <v>95</v>
      </c>
      <c r="AH198" s="22" t="s">
        <v>95</v>
      </c>
      <c r="AI198" s="23" t="s">
        <v>14</v>
      </c>
      <c r="AJ198" s="23">
        <v>14</v>
      </c>
      <c r="AK198" s="23" t="s">
        <v>122</v>
      </c>
      <c r="AL198" s="23" t="s">
        <v>218</v>
      </c>
      <c r="AM198" s="23"/>
      <c r="AN198" s="22" t="s">
        <v>1216</v>
      </c>
      <c r="AO198" s="22" t="s">
        <v>1217</v>
      </c>
      <c r="AP198" s="22" t="s">
        <v>1218</v>
      </c>
      <c r="AQ198" s="22" t="s">
        <v>1219</v>
      </c>
    </row>
    <row r="199" spans="1:43" ht="15.75" customHeight="1">
      <c r="A199" s="22" t="s">
        <v>97</v>
      </c>
      <c r="B199" s="23">
        <v>195</v>
      </c>
      <c r="C199" s="22" t="s">
        <v>1220</v>
      </c>
      <c r="D199" s="22" t="s">
        <v>1220</v>
      </c>
      <c r="E199" s="25" t="s">
        <v>1221</v>
      </c>
      <c r="F199" s="23">
        <v>195</v>
      </c>
      <c r="G199" s="22" t="s">
        <v>1222</v>
      </c>
      <c r="H199" s="23" t="s">
        <v>138</v>
      </c>
      <c r="I199" s="23"/>
      <c r="J199" s="23" t="s">
        <v>1133</v>
      </c>
      <c r="K199" s="23" t="s">
        <v>488</v>
      </c>
      <c r="L199" s="23" t="s">
        <v>902</v>
      </c>
      <c r="M199" s="26">
        <v>43950</v>
      </c>
      <c r="N199" s="26"/>
      <c r="O199" s="27">
        <v>43950</v>
      </c>
      <c r="P199" s="27">
        <v>43889</v>
      </c>
      <c r="Q199" s="23" t="s">
        <v>266</v>
      </c>
      <c r="R199" s="28">
        <v>2641663.36</v>
      </c>
      <c r="S199" s="28">
        <v>2641663.36</v>
      </c>
      <c r="T199" s="28">
        <v>2641663.36</v>
      </c>
      <c r="U199" s="28">
        <v>0</v>
      </c>
      <c r="V199" s="28">
        <v>0</v>
      </c>
      <c r="W199" s="28">
        <v>0</v>
      </c>
      <c r="X199" s="28">
        <f>+'MATRIZ PROYECTOS  ORIGINAL'!$T199+'MATRIZ PROYECTOS  ORIGINAL'!$V199</f>
        <v>2641663.36</v>
      </c>
      <c r="Y199" s="28">
        <f>+'MATRIZ PROYECTOS  ORIGINAL'!$U199+'MATRIZ PROYECTOS  ORIGINAL'!$W199</f>
        <v>0</v>
      </c>
      <c r="Z199" s="28">
        <v>2641663.34</v>
      </c>
      <c r="AA199" s="28">
        <v>0</v>
      </c>
      <c r="AB199" s="28">
        <v>100</v>
      </c>
      <c r="AC199" s="28">
        <v>99.99</v>
      </c>
      <c r="AD199" s="22" t="s">
        <v>831</v>
      </c>
      <c r="AE199" s="22" t="s">
        <v>82</v>
      </c>
      <c r="AF199" s="22" t="s">
        <v>300</v>
      </c>
      <c r="AG199" s="22" t="s">
        <v>1223</v>
      </c>
      <c r="AH199" s="22" t="s">
        <v>1223</v>
      </c>
      <c r="AI199" s="23" t="s">
        <v>12</v>
      </c>
      <c r="AJ199" s="23">
        <v>12</v>
      </c>
      <c r="AK199" s="23" t="s">
        <v>122</v>
      </c>
      <c r="AL199" s="23" t="s">
        <v>631</v>
      </c>
      <c r="AM199" s="23"/>
      <c r="AN199" s="22" t="s">
        <v>1224</v>
      </c>
      <c r="AO199" s="22" t="s">
        <v>1225</v>
      </c>
      <c r="AP199" s="22"/>
      <c r="AQ199" s="22"/>
    </row>
    <row r="200" spans="1:43" ht="15.75" customHeight="1">
      <c r="A200" s="22" t="s">
        <v>97</v>
      </c>
      <c r="B200" s="23">
        <v>196</v>
      </c>
      <c r="C200" s="22" t="s">
        <v>1226</v>
      </c>
      <c r="D200" s="22" t="s">
        <v>1226</v>
      </c>
      <c r="E200" s="25" t="s">
        <v>1227</v>
      </c>
      <c r="F200" s="23">
        <v>196</v>
      </c>
      <c r="G200" s="22" t="s">
        <v>1228</v>
      </c>
      <c r="H200" s="23" t="s">
        <v>281</v>
      </c>
      <c r="I200" s="23"/>
      <c r="J200" s="23" t="s">
        <v>155</v>
      </c>
      <c r="K200" s="23" t="s">
        <v>488</v>
      </c>
      <c r="L200" s="23" t="s">
        <v>1229</v>
      </c>
      <c r="M200" s="26">
        <v>44092</v>
      </c>
      <c r="N200" s="26"/>
      <c r="O200" s="27">
        <v>44109</v>
      </c>
      <c r="P200" s="27" t="s">
        <v>68</v>
      </c>
      <c r="Q200" s="23" t="s">
        <v>663</v>
      </c>
      <c r="R200" s="28">
        <v>0</v>
      </c>
      <c r="S200" s="28">
        <v>0</v>
      </c>
      <c r="T200" s="28">
        <v>836083.75</v>
      </c>
      <c r="U200" s="28">
        <v>0</v>
      </c>
      <c r="V200" s="28">
        <v>0</v>
      </c>
      <c r="W200" s="28">
        <v>0</v>
      </c>
      <c r="X200" s="28">
        <f>+'MATRIZ PROYECTOS  ORIGINAL'!$T200+'MATRIZ PROYECTOS  ORIGINAL'!$V200</f>
        <v>836083.75</v>
      </c>
      <c r="Y200" s="28">
        <f>+'MATRIZ PROYECTOS  ORIGINAL'!$U200+'MATRIZ PROYECTOS  ORIGINAL'!$W200</f>
        <v>0</v>
      </c>
      <c r="Z200" s="28">
        <v>0</v>
      </c>
      <c r="AA200" s="28">
        <v>0</v>
      </c>
      <c r="AB200" s="28">
        <v>0</v>
      </c>
      <c r="AC200" s="28">
        <v>0</v>
      </c>
      <c r="AD200" s="22" t="s">
        <v>831</v>
      </c>
      <c r="AE200" s="22" t="s">
        <v>82</v>
      </c>
      <c r="AF200" s="22" t="s">
        <v>157</v>
      </c>
      <c r="AG200" s="22" t="s">
        <v>95</v>
      </c>
      <c r="AH200" s="22" t="s">
        <v>95</v>
      </c>
      <c r="AI200" s="23" t="s">
        <v>7</v>
      </c>
      <c r="AJ200" s="23">
        <v>3</v>
      </c>
      <c r="AK200" s="23" t="s">
        <v>182</v>
      </c>
      <c r="AL200" s="23" t="s">
        <v>123</v>
      </c>
      <c r="AM200" s="23"/>
      <c r="AN200" s="22" t="s">
        <v>1230</v>
      </c>
      <c r="AO200" s="22" t="s">
        <v>1231</v>
      </c>
      <c r="AP200" s="22"/>
      <c r="AQ200" s="22"/>
    </row>
    <row r="201" spans="1:43" ht="15.75" customHeight="1">
      <c r="A201" s="22" t="s">
        <v>114</v>
      </c>
      <c r="B201" s="23">
        <v>197</v>
      </c>
      <c r="C201" s="22" t="s">
        <v>1232</v>
      </c>
      <c r="D201" s="22" t="s">
        <v>1232</v>
      </c>
      <c r="E201" s="25" t="s">
        <v>1233</v>
      </c>
      <c r="F201" s="23">
        <v>197</v>
      </c>
      <c r="G201" s="22" t="s">
        <v>1234</v>
      </c>
      <c r="H201" s="23" t="s">
        <v>138</v>
      </c>
      <c r="I201" s="23"/>
      <c r="J201" s="23" t="s">
        <v>139</v>
      </c>
      <c r="K201" s="23" t="s">
        <v>733</v>
      </c>
      <c r="L201" s="23" t="s">
        <v>772</v>
      </c>
      <c r="M201" s="26">
        <v>44092</v>
      </c>
      <c r="N201" s="26"/>
      <c r="O201" s="27">
        <v>44092</v>
      </c>
      <c r="P201" s="27">
        <v>44638</v>
      </c>
      <c r="Q201" s="23" t="s">
        <v>663</v>
      </c>
      <c r="R201" s="28">
        <v>1050000</v>
      </c>
      <c r="S201" s="28">
        <v>8190000</v>
      </c>
      <c r="T201" s="28">
        <v>11700000</v>
      </c>
      <c r="U201" s="28">
        <v>0</v>
      </c>
      <c r="V201" s="28">
        <v>0</v>
      </c>
      <c r="W201" s="28">
        <v>0</v>
      </c>
      <c r="X201" s="28">
        <f>+'MATRIZ PROYECTOS  ORIGINAL'!$T201+'MATRIZ PROYECTOS  ORIGINAL'!$V201</f>
        <v>11700000</v>
      </c>
      <c r="Y201" s="28">
        <f>+'MATRIZ PROYECTOS  ORIGINAL'!$U201+'MATRIZ PROYECTOS  ORIGINAL'!$W201</f>
        <v>0</v>
      </c>
      <c r="Z201" s="28">
        <v>1845642.47</v>
      </c>
      <c r="AA201" s="28">
        <v>0</v>
      </c>
      <c r="AB201" s="28">
        <v>38.33</v>
      </c>
      <c r="AC201" s="28">
        <v>15.77</v>
      </c>
      <c r="AD201" s="22" t="s">
        <v>796</v>
      </c>
      <c r="AE201" s="22" t="s">
        <v>82</v>
      </c>
      <c r="AF201" s="22" t="s">
        <v>142</v>
      </c>
      <c r="AG201" s="22" t="s">
        <v>259</v>
      </c>
      <c r="AH201" s="22" t="s">
        <v>1235</v>
      </c>
      <c r="AI201" s="23" t="s">
        <v>5</v>
      </c>
      <c r="AJ201" s="23">
        <v>2</v>
      </c>
      <c r="AK201" s="23" t="s">
        <v>144</v>
      </c>
      <c r="AL201" s="23" t="s">
        <v>631</v>
      </c>
      <c r="AM201" s="23"/>
      <c r="AN201" s="22" t="s">
        <v>1236</v>
      </c>
      <c r="AO201" s="22" t="s">
        <v>1237</v>
      </c>
      <c r="AP201" s="22"/>
      <c r="AQ201" s="22"/>
    </row>
    <row r="202" spans="1:43" ht="15.75" customHeight="1">
      <c r="A202" s="22" t="s">
        <v>97</v>
      </c>
      <c r="B202" s="23">
        <v>198</v>
      </c>
      <c r="C202" s="22" t="s">
        <v>1238</v>
      </c>
      <c r="D202" s="22" t="s">
        <v>1238</v>
      </c>
      <c r="E202" s="25" t="s">
        <v>1239</v>
      </c>
      <c r="F202" s="23">
        <v>198</v>
      </c>
      <c r="G202" s="22" t="s">
        <v>1240</v>
      </c>
      <c r="H202" s="23" t="s">
        <v>138</v>
      </c>
      <c r="I202" s="23"/>
      <c r="J202" s="23" t="s">
        <v>483</v>
      </c>
      <c r="K202" s="23" t="s">
        <v>409</v>
      </c>
      <c r="L202" s="23" t="s">
        <v>1241</v>
      </c>
      <c r="M202" s="26">
        <v>43867</v>
      </c>
      <c r="N202" s="26"/>
      <c r="O202" s="27">
        <v>43876</v>
      </c>
      <c r="P202" s="27">
        <v>44607</v>
      </c>
      <c r="Q202" s="23" t="s">
        <v>80</v>
      </c>
      <c r="R202" s="28">
        <v>775980.7</v>
      </c>
      <c r="S202" s="28">
        <v>5977309.5499999998</v>
      </c>
      <c r="T202" s="28">
        <v>13480092.5</v>
      </c>
      <c r="U202" s="28">
        <v>0</v>
      </c>
      <c r="V202" s="28">
        <v>0</v>
      </c>
      <c r="W202" s="28">
        <v>0</v>
      </c>
      <c r="X202" s="28">
        <f>+'MATRIZ PROYECTOS  ORIGINAL'!$T202+'MATRIZ PROYECTOS  ORIGINAL'!$V202</f>
        <v>13480092.5</v>
      </c>
      <c r="Y202" s="28">
        <f>+'MATRIZ PROYECTOS  ORIGINAL'!$U202+'MATRIZ PROYECTOS  ORIGINAL'!$W202</f>
        <v>0</v>
      </c>
      <c r="Z202" s="28">
        <v>5977309.5700000003</v>
      </c>
      <c r="AA202" s="28">
        <v>0</v>
      </c>
      <c r="AB202" s="28">
        <v>0</v>
      </c>
      <c r="AC202" s="28">
        <v>44.34</v>
      </c>
      <c r="AD202" s="22" t="s">
        <v>81</v>
      </c>
      <c r="AE202" s="22" t="s">
        <v>82</v>
      </c>
      <c r="AF202" s="22" t="s">
        <v>94</v>
      </c>
      <c r="AG202" s="22" t="s">
        <v>95</v>
      </c>
      <c r="AH202" s="22" t="s">
        <v>95</v>
      </c>
      <c r="AI202" s="23" t="s">
        <v>12</v>
      </c>
      <c r="AJ202" s="23">
        <v>12</v>
      </c>
      <c r="AK202" s="23" t="s">
        <v>122</v>
      </c>
      <c r="AL202" s="23" t="s">
        <v>218</v>
      </c>
      <c r="AM202" s="23"/>
      <c r="AN202" s="22" t="s">
        <v>1242</v>
      </c>
      <c r="AO202" s="22" t="s">
        <v>1243</v>
      </c>
      <c r="AP202" s="22"/>
      <c r="AQ202" s="22"/>
    </row>
    <row r="203" spans="1:43" ht="15.75" customHeight="1">
      <c r="A203" s="22" t="s">
        <v>114</v>
      </c>
      <c r="B203" s="23">
        <v>199</v>
      </c>
      <c r="C203" s="22" t="s">
        <v>1244</v>
      </c>
      <c r="D203" s="22" t="s">
        <v>1244</v>
      </c>
      <c r="E203" s="25" t="s">
        <v>1245</v>
      </c>
      <c r="F203" s="29">
        <v>199</v>
      </c>
      <c r="G203" s="22" t="s">
        <v>1246</v>
      </c>
      <c r="H203" s="23" t="s">
        <v>138</v>
      </c>
      <c r="I203" s="23"/>
      <c r="J203" s="23" t="s">
        <v>1051</v>
      </c>
      <c r="K203" s="23" t="s">
        <v>337</v>
      </c>
      <c r="L203" s="23" t="s">
        <v>338</v>
      </c>
      <c r="M203" s="26">
        <v>44182</v>
      </c>
      <c r="N203" s="26"/>
      <c r="O203" s="27">
        <v>44224</v>
      </c>
      <c r="P203" s="27">
        <v>44527</v>
      </c>
      <c r="Q203" s="23" t="s">
        <v>80</v>
      </c>
      <c r="R203" s="28">
        <v>229705.7</v>
      </c>
      <c r="S203" s="28">
        <v>1790356.09</v>
      </c>
      <c r="T203" s="28">
        <v>3639079.3</v>
      </c>
      <c r="U203" s="28">
        <v>0</v>
      </c>
      <c r="V203" s="28">
        <v>0</v>
      </c>
      <c r="W203" s="28">
        <v>0</v>
      </c>
      <c r="X203" s="28">
        <f>+'MATRIZ PROYECTOS  ORIGINAL'!$T203+'MATRIZ PROYECTOS  ORIGINAL'!$V203</f>
        <v>3639079.3</v>
      </c>
      <c r="Y203" s="28">
        <f>+'MATRIZ PROYECTOS  ORIGINAL'!$U203+'MATRIZ PROYECTOS  ORIGINAL'!$W203</f>
        <v>0</v>
      </c>
      <c r="Z203" s="28">
        <v>1790356.09</v>
      </c>
      <c r="AA203" s="28">
        <v>0</v>
      </c>
      <c r="AB203" s="28">
        <v>49</v>
      </c>
      <c r="AC203" s="28">
        <v>49.19</v>
      </c>
      <c r="AD203" s="22" t="s">
        <v>796</v>
      </c>
      <c r="AE203" s="22" t="s">
        <v>82</v>
      </c>
      <c r="AF203" s="22" t="s">
        <v>234</v>
      </c>
      <c r="AG203" s="22" t="s">
        <v>95</v>
      </c>
      <c r="AH203" s="22" t="s">
        <v>95</v>
      </c>
      <c r="AI203" s="23" t="s">
        <v>6</v>
      </c>
      <c r="AJ203" s="23">
        <v>16</v>
      </c>
      <c r="AK203" s="23" t="s">
        <v>236</v>
      </c>
      <c r="AL203" s="23" t="s">
        <v>218</v>
      </c>
      <c r="AM203" s="23"/>
      <c r="AN203" s="22" t="s">
        <v>1247</v>
      </c>
      <c r="AO203" s="22" t="s">
        <v>1248</v>
      </c>
      <c r="AP203" s="22"/>
      <c r="AQ203" s="22"/>
    </row>
    <row r="204" spans="1:43" ht="15.75" customHeight="1">
      <c r="A204" s="22" t="s">
        <v>73</v>
      </c>
      <c r="B204" s="23">
        <v>200</v>
      </c>
      <c r="C204" s="22" t="s">
        <v>1249</v>
      </c>
      <c r="D204" s="22" t="s">
        <v>1249</v>
      </c>
      <c r="E204" s="25" t="s">
        <v>1250</v>
      </c>
      <c r="F204" s="29">
        <v>200</v>
      </c>
      <c r="G204" s="22" t="s">
        <v>1251</v>
      </c>
      <c r="H204" s="23" t="s">
        <v>117</v>
      </c>
      <c r="I204" s="23"/>
      <c r="J204" s="23" t="s">
        <v>771</v>
      </c>
      <c r="K204" s="23" t="s">
        <v>1058</v>
      </c>
      <c r="L204" s="23" t="s">
        <v>772</v>
      </c>
      <c r="M204" s="26">
        <v>44176</v>
      </c>
      <c r="N204" s="26"/>
      <c r="O204" s="27">
        <v>44176</v>
      </c>
      <c r="P204" s="27">
        <v>44540</v>
      </c>
      <c r="Q204" s="23" t="s">
        <v>663</v>
      </c>
      <c r="R204" s="28">
        <v>102020.81</v>
      </c>
      <c r="S204" s="28">
        <v>796310.17</v>
      </c>
      <c r="T204" s="28">
        <v>796310.17</v>
      </c>
      <c r="U204" s="28">
        <v>0</v>
      </c>
      <c r="V204" s="28">
        <v>0</v>
      </c>
      <c r="W204" s="28">
        <v>0</v>
      </c>
      <c r="X204" s="28">
        <f>+'MATRIZ PROYECTOS  ORIGINAL'!$T204+'MATRIZ PROYECTOS  ORIGINAL'!$V204</f>
        <v>796310.17</v>
      </c>
      <c r="Y204" s="28">
        <f>+'MATRIZ PROYECTOS  ORIGINAL'!$U204+'MATRIZ PROYECTOS  ORIGINAL'!$W204</f>
        <v>0</v>
      </c>
      <c r="Z204" s="28">
        <v>796310.14</v>
      </c>
      <c r="AA204" s="28">
        <v>0</v>
      </c>
      <c r="AB204" s="28">
        <v>93.33</v>
      </c>
      <c r="AC204" s="28">
        <v>99.99</v>
      </c>
      <c r="AD204" s="22" t="s">
        <v>796</v>
      </c>
      <c r="AE204" s="22" t="s">
        <v>82</v>
      </c>
      <c r="AF204" s="22" t="s">
        <v>94</v>
      </c>
      <c r="AG204" s="22" t="s">
        <v>364</v>
      </c>
      <c r="AH204" s="22" t="s">
        <v>364</v>
      </c>
      <c r="AI204" s="23" t="s">
        <v>12</v>
      </c>
      <c r="AJ204" s="23">
        <v>12</v>
      </c>
      <c r="AK204" s="23" t="s">
        <v>122</v>
      </c>
      <c r="AL204" s="23" t="s">
        <v>123</v>
      </c>
      <c r="AM204" s="23"/>
      <c r="AN204" s="22" t="s">
        <v>1252</v>
      </c>
      <c r="AO204" s="22" t="s">
        <v>1253</v>
      </c>
      <c r="AP204" s="22" t="s">
        <v>1254</v>
      </c>
      <c r="AQ204" s="22" t="s">
        <v>1255</v>
      </c>
    </row>
    <row r="205" spans="1:43" ht="15.75" customHeight="1">
      <c r="A205" s="22" t="s">
        <v>73</v>
      </c>
      <c r="B205" s="23">
        <v>201</v>
      </c>
      <c r="C205" s="22" t="s">
        <v>1256</v>
      </c>
      <c r="D205" s="22" t="s">
        <v>1256</v>
      </c>
      <c r="E205" s="25" t="s">
        <v>1257</v>
      </c>
      <c r="F205" s="29">
        <v>201</v>
      </c>
      <c r="G205" s="22" t="s">
        <v>1258</v>
      </c>
      <c r="H205" s="23" t="s">
        <v>76</v>
      </c>
      <c r="I205" s="23"/>
      <c r="J205" s="23" t="s">
        <v>1259</v>
      </c>
      <c r="K205" s="23" t="s">
        <v>488</v>
      </c>
      <c r="L205" s="23" t="s">
        <v>902</v>
      </c>
      <c r="M205" s="26">
        <v>44132</v>
      </c>
      <c r="N205" s="26"/>
      <c r="O205" s="27">
        <v>44132</v>
      </c>
      <c r="P205" s="27">
        <v>44174</v>
      </c>
      <c r="Q205" s="23" t="s">
        <v>266</v>
      </c>
      <c r="R205" s="28">
        <v>801641.6</v>
      </c>
      <c r="S205" s="28">
        <v>801641.6</v>
      </c>
      <c r="T205" s="28">
        <v>805000</v>
      </c>
      <c r="U205" s="28">
        <v>0</v>
      </c>
      <c r="V205" s="28">
        <v>-3358.4</v>
      </c>
      <c r="W205" s="28">
        <v>0</v>
      </c>
      <c r="X205" s="28">
        <f>+'MATRIZ PROYECTOS  ORIGINAL'!$T205+'MATRIZ PROYECTOS  ORIGINAL'!$V205</f>
        <v>801641.6</v>
      </c>
      <c r="Y205" s="28">
        <f>+'MATRIZ PROYECTOS  ORIGINAL'!$U205+'MATRIZ PROYECTOS  ORIGINAL'!$W205</f>
        <v>0</v>
      </c>
      <c r="Z205" s="28">
        <v>801641.6</v>
      </c>
      <c r="AA205" s="28">
        <v>0</v>
      </c>
      <c r="AB205" s="28">
        <v>100</v>
      </c>
      <c r="AC205" s="28">
        <v>99.99</v>
      </c>
      <c r="AD205" s="22" t="s">
        <v>831</v>
      </c>
      <c r="AE205" s="22" t="s">
        <v>82</v>
      </c>
      <c r="AF205" s="22" t="s">
        <v>83</v>
      </c>
      <c r="AG205" s="22" t="s">
        <v>95</v>
      </c>
      <c r="AH205" s="22" t="s">
        <v>95</v>
      </c>
      <c r="AI205" s="23" t="s">
        <v>12</v>
      </c>
      <c r="AJ205" s="23">
        <v>12</v>
      </c>
      <c r="AK205" s="23" t="s">
        <v>122</v>
      </c>
      <c r="AL205" s="23" t="s">
        <v>123</v>
      </c>
      <c r="AM205" s="23"/>
      <c r="AN205" s="22" t="s">
        <v>1260</v>
      </c>
      <c r="AO205" s="22" t="s">
        <v>1261</v>
      </c>
      <c r="AP205" s="22"/>
      <c r="AQ205" s="22"/>
    </row>
    <row r="206" spans="1:43" ht="15.75" customHeight="1">
      <c r="A206" s="22" t="s">
        <v>73</v>
      </c>
      <c r="B206" s="23">
        <v>202</v>
      </c>
      <c r="C206" s="22" t="s">
        <v>1262</v>
      </c>
      <c r="D206" s="22" t="s">
        <v>1262</v>
      </c>
      <c r="E206" s="25" t="s">
        <v>1263</v>
      </c>
      <c r="F206" s="29">
        <v>202</v>
      </c>
      <c r="G206" s="22" t="s">
        <v>1264</v>
      </c>
      <c r="H206" s="23" t="s">
        <v>76</v>
      </c>
      <c r="I206" s="23"/>
      <c r="J206" s="23" t="s">
        <v>1259</v>
      </c>
      <c r="K206" s="23" t="s">
        <v>488</v>
      </c>
      <c r="L206" s="23" t="s">
        <v>902</v>
      </c>
      <c r="M206" s="26">
        <v>44132</v>
      </c>
      <c r="N206" s="26"/>
      <c r="O206" s="27">
        <v>44132</v>
      </c>
      <c r="P206" s="27">
        <v>44174</v>
      </c>
      <c r="Q206" s="23" t="s">
        <v>266</v>
      </c>
      <c r="R206" s="28">
        <v>259032.73</v>
      </c>
      <c r="S206" s="28">
        <v>259032.73</v>
      </c>
      <c r="T206" s="28">
        <v>265000</v>
      </c>
      <c r="U206" s="28">
        <v>0</v>
      </c>
      <c r="V206" s="28">
        <v>-5967.27</v>
      </c>
      <c r="W206" s="28">
        <v>0</v>
      </c>
      <c r="X206" s="28">
        <f>+'MATRIZ PROYECTOS  ORIGINAL'!$T206+'MATRIZ PROYECTOS  ORIGINAL'!$V206</f>
        <v>259032.73</v>
      </c>
      <c r="Y206" s="28">
        <f>+'MATRIZ PROYECTOS  ORIGINAL'!$U206+'MATRIZ PROYECTOS  ORIGINAL'!$W206</f>
        <v>0</v>
      </c>
      <c r="Z206" s="28">
        <v>259032.73</v>
      </c>
      <c r="AA206" s="28">
        <v>0</v>
      </c>
      <c r="AB206" s="28">
        <v>100</v>
      </c>
      <c r="AC206" s="28">
        <v>99.99</v>
      </c>
      <c r="AD206" s="22" t="s">
        <v>831</v>
      </c>
      <c r="AE206" s="22" t="s">
        <v>82</v>
      </c>
      <c r="AF206" s="22" t="s">
        <v>83</v>
      </c>
      <c r="AG206" s="22" t="s">
        <v>95</v>
      </c>
      <c r="AH206" s="22" t="s">
        <v>95</v>
      </c>
      <c r="AI206" s="23" t="s">
        <v>12</v>
      </c>
      <c r="AJ206" s="23">
        <v>12</v>
      </c>
      <c r="AK206" s="23" t="s">
        <v>122</v>
      </c>
      <c r="AL206" s="23" t="s">
        <v>123</v>
      </c>
      <c r="AM206" s="23"/>
      <c r="AN206" s="22" t="s">
        <v>1265</v>
      </c>
      <c r="AO206" s="22" t="s">
        <v>1266</v>
      </c>
      <c r="AP206" s="22"/>
      <c r="AQ206" s="22"/>
    </row>
    <row r="207" spans="1:43" ht="15.75" customHeight="1">
      <c r="A207" s="22" t="s">
        <v>73</v>
      </c>
      <c r="B207" s="23">
        <v>203</v>
      </c>
      <c r="C207" s="22" t="s">
        <v>1267</v>
      </c>
      <c r="D207" s="22" t="s">
        <v>1267</v>
      </c>
      <c r="E207" s="25" t="s">
        <v>1268</v>
      </c>
      <c r="F207" s="29">
        <v>203</v>
      </c>
      <c r="G207" s="22" t="s">
        <v>1269</v>
      </c>
      <c r="H207" s="23" t="s">
        <v>76</v>
      </c>
      <c r="I207" s="23"/>
      <c r="J207" s="23" t="s">
        <v>1270</v>
      </c>
      <c r="K207" s="23" t="s">
        <v>251</v>
      </c>
      <c r="L207" s="23" t="s">
        <v>1161</v>
      </c>
      <c r="M207" s="26">
        <v>44168</v>
      </c>
      <c r="N207" s="26"/>
      <c r="O207" s="27">
        <v>44168</v>
      </c>
      <c r="P207" s="27">
        <v>44471</v>
      </c>
      <c r="Q207" s="23" t="s">
        <v>80</v>
      </c>
      <c r="R207" s="28">
        <v>87000</v>
      </c>
      <c r="S207" s="28">
        <v>677645.61</v>
      </c>
      <c r="T207" s="28">
        <v>677645.61</v>
      </c>
      <c r="U207" s="28">
        <v>0</v>
      </c>
      <c r="V207" s="28">
        <v>0</v>
      </c>
      <c r="W207" s="28">
        <v>0</v>
      </c>
      <c r="X207" s="28">
        <f>+'MATRIZ PROYECTOS  ORIGINAL'!$T207+'MATRIZ PROYECTOS  ORIGINAL'!$V207</f>
        <v>677645.61</v>
      </c>
      <c r="Y207" s="28">
        <f>+'MATRIZ PROYECTOS  ORIGINAL'!$U207+'MATRIZ PROYECTOS  ORIGINAL'!$W207</f>
        <v>0</v>
      </c>
      <c r="Z207" s="28">
        <v>677645.61</v>
      </c>
      <c r="AA207" s="28">
        <v>0</v>
      </c>
      <c r="AB207" s="28">
        <v>100</v>
      </c>
      <c r="AC207" s="28">
        <v>99.99</v>
      </c>
      <c r="AD207" s="22" t="s">
        <v>796</v>
      </c>
      <c r="AE207" s="22" t="s">
        <v>82</v>
      </c>
      <c r="AF207" s="22" t="s">
        <v>742</v>
      </c>
      <c r="AG207" s="22" t="s">
        <v>95</v>
      </c>
      <c r="AH207" s="22" t="s">
        <v>95</v>
      </c>
      <c r="AI207" s="23" t="s">
        <v>12</v>
      </c>
      <c r="AJ207" s="23">
        <v>12</v>
      </c>
      <c r="AK207" s="23" t="s">
        <v>122</v>
      </c>
      <c r="AL207" s="23" t="s">
        <v>218</v>
      </c>
      <c r="AM207" s="23"/>
      <c r="AN207" s="22" t="s">
        <v>1271</v>
      </c>
      <c r="AO207" s="22" t="s">
        <v>1272</v>
      </c>
      <c r="AP207" s="22" t="s">
        <v>1273</v>
      </c>
      <c r="AQ207" s="22"/>
    </row>
    <row r="208" spans="1:43" ht="15.75" customHeight="1">
      <c r="A208" s="22" t="s">
        <v>73</v>
      </c>
      <c r="B208" s="23">
        <v>204</v>
      </c>
      <c r="C208" s="22" t="s">
        <v>1274</v>
      </c>
      <c r="D208" s="22" t="s">
        <v>1274</v>
      </c>
      <c r="E208" s="25" t="s">
        <v>1275</v>
      </c>
      <c r="F208" s="29">
        <v>204</v>
      </c>
      <c r="G208" s="22" t="s">
        <v>1276</v>
      </c>
      <c r="H208" s="23" t="s">
        <v>76</v>
      </c>
      <c r="I208" s="23"/>
      <c r="J208" s="23" t="s">
        <v>1277</v>
      </c>
      <c r="K208" s="23" t="s">
        <v>1278</v>
      </c>
      <c r="L208" s="23" t="s">
        <v>1279</v>
      </c>
      <c r="M208" s="26">
        <v>44181</v>
      </c>
      <c r="N208" s="26"/>
      <c r="O208" s="27">
        <v>44181</v>
      </c>
      <c r="P208" s="27">
        <v>44251</v>
      </c>
      <c r="Q208" s="23" t="s">
        <v>663</v>
      </c>
      <c r="R208" s="28">
        <v>36000</v>
      </c>
      <c r="S208" s="28">
        <v>279050</v>
      </c>
      <c r="T208" s="28">
        <v>279050</v>
      </c>
      <c r="U208" s="28">
        <v>0</v>
      </c>
      <c r="V208" s="28">
        <v>0</v>
      </c>
      <c r="W208" s="28">
        <v>0</v>
      </c>
      <c r="X208" s="28">
        <f>+'MATRIZ PROYECTOS  ORIGINAL'!$T208+'MATRIZ PROYECTOS  ORIGINAL'!$V208</f>
        <v>279050</v>
      </c>
      <c r="Y208" s="28">
        <f>+'MATRIZ PROYECTOS  ORIGINAL'!$U208+'MATRIZ PROYECTOS  ORIGINAL'!$W208</f>
        <v>0</v>
      </c>
      <c r="Z208" s="28">
        <v>279049.99</v>
      </c>
      <c r="AA208" s="28">
        <v>0</v>
      </c>
      <c r="AB208" s="28">
        <v>100</v>
      </c>
      <c r="AC208" s="28">
        <v>99.99</v>
      </c>
      <c r="AD208" s="22" t="s">
        <v>831</v>
      </c>
      <c r="AE208" s="22" t="s">
        <v>233</v>
      </c>
      <c r="AF208" s="22" t="s">
        <v>83</v>
      </c>
      <c r="AG208" s="22" t="s">
        <v>95</v>
      </c>
      <c r="AH208" s="22" t="s">
        <v>95</v>
      </c>
      <c r="AI208" s="23" t="s">
        <v>12</v>
      </c>
      <c r="AJ208" s="23">
        <v>12</v>
      </c>
      <c r="AK208" s="23" t="s">
        <v>122</v>
      </c>
      <c r="AL208" s="23" t="s">
        <v>123</v>
      </c>
      <c r="AM208" s="23"/>
      <c r="AN208" s="22" t="s">
        <v>1280</v>
      </c>
      <c r="AO208" s="22" t="s">
        <v>1281</v>
      </c>
      <c r="AP208" s="22"/>
      <c r="AQ208" s="22"/>
    </row>
    <row r="209" spans="1:43" ht="15.75" customHeight="1">
      <c r="A209" s="22" t="s">
        <v>128</v>
      </c>
      <c r="B209" s="23">
        <v>205</v>
      </c>
      <c r="C209" s="22" t="s">
        <v>1282</v>
      </c>
      <c r="D209" s="22" t="s">
        <v>1282</v>
      </c>
      <c r="E209" s="25" t="s">
        <v>1283</v>
      </c>
      <c r="F209" s="29">
        <v>205</v>
      </c>
      <c r="G209" s="22" t="s">
        <v>1284</v>
      </c>
      <c r="H209" s="23" t="s">
        <v>281</v>
      </c>
      <c r="I209" s="23"/>
      <c r="J209" s="23" t="s">
        <v>165</v>
      </c>
      <c r="K209" s="23" t="s">
        <v>140</v>
      </c>
      <c r="L209" s="23" t="s">
        <v>141</v>
      </c>
      <c r="M209" s="26">
        <v>44168</v>
      </c>
      <c r="N209" s="26"/>
      <c r="O209" s="27">
        <v>44348</v>
      </c>
      <c r="P209" s="27" t="s">
        <v>68</v>
      </c>
      <c r="Q209" s="23" t="s">
        <v>104</v>
      </c>
      <c r="R209" s="28">
        <v>0</v>
      </c>
      <c r="S209" s="28">
        <v>0</v>
      </c>
      <c r="T209" s="28">
        <v>10000000</v>
      </c>
      <c r="U209" s="28">
        <v>1671500</v>
      </c>
      <c r="V209" s="28">
        <v>0</v>
      </c>
      <c r="W209" s="28">
        <v>0</v>
      </c>
      <c r="X209" s="28">
        <f>+'MATRIZ PROYECTOS  ORIGINAL'!$T209+'MATRIZ PROYECTOS  ORIGINAL'!$V209</f>
        <v>10000000</v>
      </c>
      <c r="Y209" s="28">
        <f>+'MATRIZ PROYECTOS  ORIGINAL'!$U209+'MATRIZ PROYECTOS  ORIGINAL'!$W209</f>
        <v>1671500</v>
      </c>
      <c r="Z209" s="28">
        <v>0</v>
      </c>
      <c r="AA209" s="28">
        <v>0</v>
      </c>
      <c r="AB209" s="28">
        <v>0</v>
      </c>
      <c r="AC209" s="28">
        <v>0</v>
      </c>
      <c r="AD209" s="22" t="s">
        <v>105</v>
      </c>
      <c r="AE209" s="22" t="s">
        <v>233</v>
      </c>
      <c r="AF209" s="22" t="s">
        <v>134</v>
      </c>
      <c r="AG209" s="22" t="s">
        <v>294</v>
      </c>
      <c r="AH209" s="22" t="s">
        <v>1285</v>
      </c>
      <c r="AI209" s="23" t="s">
        <v>11</v>
      </c>
      <c r="AJ209" s="23">
        <v>10</v>
      </c>
      <c r="AK209" s="23" t="s">
        <v>1286</v>
      </c>
      <c r="AL209" s="23" t="s">
        <v>167</v>
      </c>
      <c r="AM209" s="23"/>
      <c r="AN209" s="22" t="s">
        <v>1287</v>
      </c>
      <c r="AO209" s="22"/>
      <c r="AP209" s="22"/>
      <c r="AQ209" s="22"/>
    </row>
    <row r="210" spans="1:43" ht="56.25" customHeight="1">
      <c r="A210" s="22" t="s">
        <v>73</v>
      </c>
      <c r="B210" s="23">
        <v>206</v>
      </c>
      <c r="C210" s="22" t="s">
        <v>1288</v>
      </c>
      <c r="D210" s="22" t="s">
        <v>1288</v>
      </c>
      <c r="E210" s="25" t="s">
        <v>1289</v>
      </c>
      <c r="F210" s="23">
        <v>206</v>
      </c>
      <c r="G210" s="22" t="s">
        <v>1290</v>
      </c>
      <c r="H210" s="23" t="s">
        <v>138</v>
      </c>
      <c r="I210" s="23"/>
      <c r="J210" s="23" t="s">
        <v>150</v>
      </c>
      <c r="K210" s="23" t="s">
        <v>140</v>
      </c>
      <c r="L210" s="23" t="s">
        <v>721</v>
      </c>
      <c r="M210" s="26">
        <v>43977</v>
      </c>
      <c r="N210" s="26"/>
      <c r="O210" s="27">
        <v>43980</v>
      </c>
      <c r="P210" s="27">
        <v>44500</v>
      </c>
      <c r="Q210" s="23" t="s">
        <v>104</v>
      </c>
      <c r="R210" s="28">
        <v>0</v>
      </c>
      <c r="S210" s="28">
        <v>0</v>
      </c>
      <c r="T210" s="28">
        <v>43538500</v>
      </c>
      <c r="U210" s="28">
        <v>0</v>
      </c>
      <c r="V210" s="28">
        <v>0</v>
      </c>
      <c r="W210" s="28">
        <v>0</v>
      </c>
      <c r="X210" s="28">
        <f>+'MATRIZ PROYECTOS  ORIGINAL'!$T210+'MATRIZ PROYECTOS  ORIGINAL'!$V210</f>
        <v>43538500</v>
      </c>
      <c r="Y210" s="28">
        <f>+'MATRIZ PROYECTOS  ORIGINAL'!$U210+'MATRIZ PROYECTOS  ORIGINAL'!$W210</f>
        <v>0</v>
      </c>
      <c r="Z210" s="28">
        <v>0</v>
      </c>
      <c r="AA210" s="28">
        <v>0</v>
      </c>
      <c r="AB210" s="28">
        <v>0</v>
      </c>
      <c r="AC210" s="28">
        <v>0</v>
      </c>
      <c r="AD210" s="22" t="s">
        <v>796</v>
      </c>
      <c r="AE210" s="22" t="s">
        <v>82</v>
      </c>
      <c r="AF210" s="22" t="s">
        <v>217</v>
      </c>
      <c r="AG210" s="22" t="s">
        <v>95</v>
      </c>
      <c r="AH210" s="22" t="s">
        <v>95</v>
      </c>
      <c r="AI210" s="23" t="s">
        <v>12</v>
      </c>
      <c r="AJ210" s="23">
        <v>12</v>
      </c>
      <c r="AK210" s="23" t="s">
        <v>122</v>
      </c>
      <c r="AL210" s="23" t="s">
        <v>218</v>
      </c>
      <c r="AM210" s="23"/>
      <c r="AN210" s="22" t="s">
        <v>1291</v>
      </c>
      <c r="AO210" s="22" t="s">
        <v>1292</v>
      </c>
      <c r="AP210" s="22" t="s">
        <v>1293</v>
      </c>
      <c r="AQ210" s="22" t="s">
        <v>1294</v>
      </c>
    </row>
    <row r="211" spans="1:43" ht="15.75" customHeight="1">
      <c r="A211" s="22" t="s">
        <v>73</v>
      </c>
      <c r="B211" s="23">
        <v>207</v>
      </c>
      <c r="C211" s="22" t="s">
        <v>1295</v>
      </c>
      <c r="D211" s="22" t="s">
        <v>1295</v>
      </c>
      <c r="E211" s="25" t="s">
        <v>1296</v>
      </c>
      <c r="F211" s="29">
        <v>207</v>
      </c>
      <c r="G211" s="22" t="s">
        <v>1297</v>
      </c>
      <c r="H211" s="23" t="s">
        <v>138</v>
      </c>
      <c r="I211" s="23"/>
      <c r="J211" s="23" t="s">
        <v>150</v>
      </c>
      <c r="K211" s="23" t="s">
        <v>488</v>
      </c>
      <c r="L211" s="23" t="s">
        <v>902</v>
      </c>
      <c r="M211" s="26">
        <v>44218</v>
      </c>
      <c r="N211" s="26"/>
      <c r="O211" s="27">
        <v>44218</v>
      </c>
      <c r="P211" s="27">
        <v>45129</v>
      </c>
      <c r="Q211" s="23" t="s">
        <v>266</v>
      </c>
      <c r="R211" s="28">
        <v>0</v>
      </c>
      <c r="S211" s="28">
        <v>0</v>
      </c>
      <c r="T211" s="28">
        <v>1720810.3</v>
      </c>
      <c r="U211" s="28">
        <v>736947.22</v>
      </c>
      <c r="V211" s="28">
        <v>0</v>
      </c>
      <c r="W211" s="28">
        <v>0</v>
      </c>
      <c r="X211" s="28">
        <f>+'MATRIZ PROYECTOS  ORIGINAL'!$T211+'MATRIZ PROYECTOS  ORIGINAL'!$V211</f>
        <v>1720810.3</v>
      </c>
      <c r="Y211" s="28">
        <f>+'MATRIZ PROYECTOS  ORIGINAL'!$U211+'MATRIZ PROYECTOS  ORIGINAL'!$W211</f>
        <v>736947.22</v>
      </c>
      <c r="Z211" s="28">
        <v>0</v>
      </c>
      <c r="AA211" s="28">
        <v>0</v>
      </c>
      <c r="AB211" s="28">
        <v>0</v>
      </c>
      <c r="AC211" s="28">
        <v>0</v>
      </c>
      <c r="AD211" s="22" t="s">
        <v>831</v>
      </c>
      <c r="AE211" s="22" t="s">
        <v>82</v>
      </c>
      <c r="AF211" s="22" t="s">
        <v>217</v>
      </c>
      <c r="AG211" s="22" t="s">
        <v>95</v>
      </c>
      <c r="AH211" s="22" t="s">
        <v>95</v>
      </c>
      <c r="AI211" s="23" t="s">
        <v>12</v>
      </c>
      <c r="AJ211" s="23">
        <v>12</v>
      </c>
      <c r="AK211" s="23" t="s">
        <v>122</v>
      </c>
      <c r="AL211" s="23" t="s">
        <v>218</v>
      </c>
      <c r="AM211" s="23"/>
      <c r="AN211" s="22" t="s">
        <v>1298</v>
      </c>
      <c r="AO211" s="22" t="s">
        <v>1299</v>
      </c>
      <c r="AP211" s="22" t="s">
        <v>1300</v>
      </c>
      <c r="AQ211" s="22" t="s">
        <v>1301</v>
      </c>
    </row>
    <row r="212" spans="1:43" ht="90" hidden="1" customHeight="1">
      <c r="A212" s="22" t="s">
        <v>128</v>
      </c>
      <c r="B212" s="23">
        <v>208</v>
      </c>
      <c r="C212" s="22" t="s">
        <v>1302</v>
      </c>
      <c r="D212" s="22" t="s">
        <v>1302</v>
      </c>
      <c r="E212" s="25" t="s">
        <v>1303</v>
      </c>
      <c r="F212" s="23">
        <v>208</v>
      </c>
      <c r="G212" s="22" t="s">
        <v>1304</v>
      </c>
      <c r="H212" s="23" t="s">
        <v>138</v>
      </c>
      <c r="I212" s="23"/>
      <c r="J212" s="23" t="s">
        <v>205</v>
      </c>
      <c r="K212" s="23" t="s">
        <v>409</v>
      </c>
      <c r="L212" s="23" t="s">
        <v>574</v>
      </c>
      <c r="M212" s="26">
        <v>43344</v>
      </c>
      <c r="N212" s="26"/>
      <c r="O212" s="27">
        <v>44075</v>
      </c>
      <c r="P212" s="27">
        <v>45901</v>
      </c>
      <c r="Q212" s="23" t="s">
        <v>663</v>
      </c>
      <c r="R212" s="28">
        <v>0</v>
      </c>
      <c r="S212" s="28">
        <v>0</v>
      </c>
      <c r="T212" s="28">
        <v>29264520.449999999</v>
      </c>
      <c r="U212" s="28">
        <v>0</v>
      </c>
      <c r="V212" s="28">
        <v>0</v>
      </c>
      <c r="W212" s="28">
        <v>0</v>
      </c>
      <c r="X212" s="28">
        <f>+'MATRIZ PROYECTOS  ORIGINAL'!$T212+'MATRIZ PROYECTOS  ORIGINAL'!$V212</f>
        <v>29264520.449999999</v>
      </c>
      <c r="Y212" s="28">
        <f>+'MATRIZ PROYECTOS  ORIGINAL'!$U212+'MATRIZ PROYECTOS  ORIGINAL'!$W212</f>
        <v>0</v>
      </c>
      <c r="Z212" s="28">
        <v>4577599.7699999996</v>
      </c>
      <c r="AA212" s="28">
        <v>0</v>
      </c>
      <c r="AB212" s="28">
        <v>22.4</v>
      </c>
      <c r="AC212" s="28">
        <v>15.64</v>
      </c>
      <c r="AD212" s="22" t="s">
        <v>105</v>
      </c>
      <c r="AE212" s="22" t="s">
        <v>82</v>
      </c>
      <c r="AF212" s="22" t="s">
        <v>382</v>
      </c>
      <c r="AG212" s="22" t="s">
        <v>235</v>
      </c>
      <c r="AH212" s="22" t="s">
        <v>1305</v>
      </c>
      <c r="AI212" s="23" t="s">
        <v>8</v>
      </c>
      <c r="AJ212" s="23">
        <v>4</v>
      </c>
      <c r="AK212" s="23"/>
      <c r="AL212" s="23" t="s">
        <v>167</v>
      </c>
      <c r="AM212" s="23"/>
      <c r="AN212" s="22" t="s">
        <v>1306</v>
      </c>
      <c r="AO212" s="22"/>
      <c r="AP212" s="22"/>
      <c r="AQ212" s="22"/>
    </row>
    <row r="213" spans="1:43" ht="15.75" customHeight="1">
      <c r="A213" s="22" t="s">
        <v>128</v>
      </c>
      <c r="B213" s="23">
        <v>209</v>
      </c>
      <c r="C213" s="22" t="s">
        <v>1307</v>
      </c>
      <c r="D213" s="22" t="s">
        <v>1307</v>
      </c>
      <c r="E213" s="25" t="s">
        <v>1308</v>
      </c>
      <c r="F213" s="29">
        <v>209</v>
      </c>
      <c r="G213" s="22" t="s">
        <v>1309</v>
      </c>
      <c r="H213" s="23" t="s">
        <v>76</v>
      </c>
      <c r="I213" s="23"/>
      <c r="J213" s="23" t="s">
        <v>131</v>
      </c>
      <c r="K213" s="23" t="s">
        <v>196</v>
      </c>
      <c r="L213" s="23" t="s">
        <v>197</v>
      </c>
      <c r="M213" s="26">
        <v>44180</v>
      </c>
      <c r="N213" s="26"/>
      <c r="O213" s="27">
        <v>44180</v>
      </c>
      <c r="P213" s="27">
        <v>44347</v>
      </c>
      <c r="Q213" s="23" t="s">
        <v>104</v>
      </c>
      <c r="R213" s="28">
        <v>0</v>
      </c>
      <c r="S213" s="28">
        <v>0</v>
      </c>
      <c r="T213" s="28">
        <v>141979.35999999999</v>
      </c>
      <c r="U213" s="28">
        <v>0</v>
      </c>
      <c r="V213" s="28">
        <v>13911.07</v>
      </c>
      <c r="W213" s="28">
        <v>0</v>
      </c>
      <c r="X213" s="28">
        <f>+'MATRIZ PROYECTOS  ORIGINAL'!$T213+'MATRIZ PROYECTOS  ORIGINAL'!$V213</f>
        <v>155890.43</v>
      </c>
      <c r="Y213" s="28">
        <f>+'MATRIZ PROYECTOS  ORIGINAL'!$U213+'MATRIZ PROYECTOS  ORIGINAL'!$W213</f>
        <v>0</v>
      </c>
      <c r="Z213" s="28">
        <v>155890.42000000001</v>
      </c>
      <c r="AA213" s="28">
        <v>0</v>
      </c>
      <c r="AB213" s="28">
        <v>100</v>
      </c>
      <c r="AC213" s="28">
        <v>99.99</v>
      </c>
      <c r="AD213" s="22" t="s">
        <v>796</v>
      </c>
      <c r="AE213" s="22" t="s">
        <v>82</v>
      </c>
      <c r="AF213" s="22" t="s">
        <v>83</v>
      </c>
      <c r="AG213" s="22" t="s">
        <v>95</v>
      </c>
      <c r="AH213" s="22" t="s">
        <v>95</v>
      </c>
      <c r="AI213" s="23" t="s">
        <v>10</v>
      </c>
      <c r="AJ213" s="23">
        <v>7</v>
      </c>
      <c r="AK213" s="23"/>
      <c r="AL213" s="23" t="s">
        <v>246</v>
      </c>
      <c r="AM213" s="23"/>
      <c r="AN213" s="22" t="s">
        <v>1310</v>
      </c>
      <c r="AO213" s="22" t="s">
        <v>1311</v>
      </c>
      <c r="AP213" s="22"/>
      <c r="AQ213" s="22"/>
    </row>
    <row r="214" spans="1:43" ht="15.75" customHeight="1">
      <c r="A214" s="22" t="s">
        <v>97</v>
      </c>
      <c r="B214" s="23">
        <v>210</v>
      </c>
      <c r="C214" s="22" t="s">
        <v>1312</v>
      </c>
      <c r="D214" s="22" t="s">
        <v>1312</v>
      </c>
      <c r="E214" s="25" t="s">
        <v>1313</v>
      </c>
      <c r="F214" s="29">
        <v>210</v>
      </c>
      <c r="G214" s="22" t="s">
        <v>1314</v>
      </c>
      <c r="H214" s="23" t="s">
        <v>138</v>
      </c>
      <c r="I214" s="23"/>
      <c r="J214" s="23" t="s">
        <v>101</v>
      </c>
      <c r="K214" s="23" t="s">
        <v>1278</v>
      </c>
      <c r="L214" s="23" t="s">
        <v>1279</v>
      </c>
      <c r="M214" s="26">
        <v>44181</v>
      </c>
      <c r="N214" s="26"/>
      <c r="O214" s="27">
        <v>44181</v>
      </c>
      <c r="P214" s="27">
        <v>44561</v>
      </c>
      <c r="Q214" s="23" t="s">
        <v>663</v>
      </c>
      <c r="R214" s="28">
        <v>0</v>
      </c>
      <c r="S214" s="28">
        <v>0</v>
      </c>
      <c r="T214" s="28">
        <v>279720</v>
      </c>
      <c r="U214" s="28">
        <v>0</v>
      </c>
      <c r="V214" s="28">
        <v>0</v>
      </c>
      <c r="W214" s="28">
        <v>0</v>
      </c>
      <c r="X214" s="28">
        <f>+'MATRIZ PROYECTOS  ORIGINAL'!$T214+'MATRIZ PROYECTOS  ORIGINAL'!$V214</f>
        <v>279720</v>
      </c>
      <c r="Y214" s="28">
        <f>+'MATRIZ PROYECTOS  ORIGINAL'!$U214+'MATRIZ PROYECTOS  ORIGINAL'!$W214</f>
        <v>0</v>
      </c>
      <c r="Z214" s="28">
        <v>0</v>
      </c>
      <c r="AA214" s="28">
        <v>0</v>
      </c>
      <c r="AB214" s="28">
        <v>0</v>
      </c>
      <c r="AC214" s="28">
        <v>0</v>
      </c>
      <c r="AD214" s="22" t="s">
        <v>831</v>
      </c>
      <c r="AE214" s="22" t="s">
        <v>82</v>
      </c>
      <c r="AF214" s="22" t="s">
        <v>1315</v>
      </c>
      <c r="AG214" s="22" t="s">
        <v>95</v>
      </c>
      <c r="AH214" s="22" t="s">
        <v>95</v>
      </c>
      <c r="AI214" s="23" t="s">
        <v>12</v>
      </c>
      <c r="AJ214" s="23">
        <v>12</v>
      </c>
      <c r="AK214" s="23" t="s">
        <v>144</v>
      </c>
      <c r="AL214" s="23" t="s">
        <v>109</v>
      </c>
      <c r="AM214" s="23"/>
      <c r="AN214" s="22" t="s">
        <v>1316</v>
      </c>
      <c r="AO214" s="22" t="s">
        <v>1317</v>
      </c>
      <c r="AP214" s="22" t="s">
        <v>1318</v>
      </c>
      <c r="AQ214" s="22"/>
    </row>
    <row r="215" spans="1:43" ht="15.75" customHeight="1">
      <c r="A215" s="22" t="s">
        <v>73</v>
      </c>
      <c r="B215" s="23">
        <v>211</v>
      </c>
      <c r="C215" s="22" t="s">
        <v>1319</v>
      </c>
      <c r="D215" s="22" t="s">
        <v>1319</v>
      </c>
      <c r="E215" s="25" t="s">
        <v>1320</v>
      </c>
      <c r="F215" s="29">
        <v>211</v>
      </c>
      <c r="G215" s="22" t="s">
        <v>1321</v>
      </c>
      <c r="H215" s="23" t="s">
        <v>281</v>
      </c>
      <c r="I215" s="23"/>
      <c r="J215" s="23" t="s">
        <v>662</v>
      </c>
      <c r="K215" s="23" t="s">
        <v>488</v>
      </c>
      <c r="L215" s="23" t="s">
        <v>747</v>
      </c>
      <c r="M215" s="26">
        <v>44133</v>
      </c>
      <c r="N215" s="26"/>
      <c r="O215" s="27">
        <v>43511</v>
      </c>
      <c r="P215" s="27" t="s">
        <v>68</v>
      </c>
      <c r="Q215" s="23" t="s">
        <v>663</v>
      </c>
      <c r="R215" s="28">
        <v>0</v>
      </c>
      <c r="S215" s="28">
        <v>0</v>
      </c>
      <c r="T215" s="28">
        <v>596466</v>
      </c>
      <c r="U215" s="28">
        <v>0</v>
      </c>
      <c r="V215" s="28">
        <v>0</v>
      </c>
      <c r="W215" s="28">
        <v>0</v>
      </c>
      <c r="X215" s="28">
        <f>+'MATRIZ PROYECTOS  ORIGINAL'!$T215+'MATRIZ PROYECTOS  ORIGINAL'!$V215</f>
        <v>596466</v>
      </c>
      <c r="Y215" s="28">
        <f>+'MATRIZ PROYECTOS  ORIGINAL'!$U215+'MATRIZ PROYECTOS  ORIGINAL'!$W215</f>
        <v>0</v>
      </c>
      <c r="Z215" s="28">
        <v>0</v>
      </c>
      <c r="AA215" s="28">
        <v>0</v>
      </c>
      <c r="AB215" s="28">
        <v>0</v>
      </c>
      <c r="AC215" s="28">
        <v>0</v>
      </c>
      <c r="AD215" s="22" t="s">
        <v>831</v>
      </c>
      <c r="AE215" s="22" t="s">
        <v>82</v>
      </c>
      <c r="AF215" s="22" t="s">
        <v>151</v>
      </c>
      <c r="AG215" s="22" t="s">
        <v>95</v>
      </c>
      <c r="AH215" s="22" t="s">
        <v>95</v>
      </c>
      <c r="AI215" s="23" t="s">
        <v>12</v>
      </c>
      <c r="AJ215" s="23">
        <v>12</v>
      </c>
      <c r="AK215" s="23" t="s">
        <v>122</v>
      </c>
      <c r="AL215" s="23" t="s">
        <v>218</v>
      </c>
      <c r="AM215" s="23"/>
      <c r="AN215" s="22" t="s">
        <v>1322</v>
      </c>
      <c r="AO215" s="22" t="s">
        <v>1323</v>
      </c>
      <c r="AP215" s="22"/>
      <c r="AQ215" s="22"/>
    </row>
    <row r="216" spans="1:43" ht="15.75" customHeight="1">
      <c r="A216" s="22" t="s">
        <v>73</v>
      </c>
      <c r="B216" s="23">
        <v>212</v>
      </c>
      <c r="C216" s="22" t="s">
        <v>1324</v>
      </c>
      <c r="D216" s="22" t="s">
        <v>1324</v>
      </c>
      <c r="E216" s="25" t="s">
        <v>1325</v>
      </c>
      <c r="F216" s="29">
        <v>212</v>
      </c>
      <c r="G216" s="22" t="s">
        <v>1326</v>
      </c>
      <c r="H216" s="23" t="s">
        <v>281</v>
      </c>
      <c r="I216" s="23"/>
      <c r="J216" s="23" t="s">
        <v>662</v>
      </c>
      <c r="K216" s="23" t="s">
        <v>488</v>
      </c>
      <c r="L216" s="23" t="s">
        <v>747</v>
      </c>
      <c r="M216" s="26">
        <v>44133</v>
      </c>
      <c r="N216" s="26"/>
      <c r="O216" s="27">
        <v>44133</v>
      </c>
      <c r="P216" s="27" t="s">
        <v>68</v>
      </c>
      <c r="Q216" s="23" t="s">
        <v>266</v>
      </c>
      <c r="R216" s="28">
        <v>0</v>
      </c>
      <c r="S216" s="28">
        <v>0</v>
      </c>
      <c r="T216" s="28">
        <v>450000</v>
      </c>
      <c r="U216" s="28">
        <v>450000</v>
      </c>
      <c r="V216" s="28">
        <v>0</v>
      </c>
      <c r="W216" s="28">
        <v>0</v>
      </c>
      <c r="X216" s="28">
        <f>+'MATRIZ PROYECTOS  ORIGINAL'!$T216+'MATRIZ PROYECTOS  ORIGINAL'!$V216</f>
        <v>450000</v>
      </c>
      <c r="Y216" s="28">
        <f>+'MATRIZ PROYECTOS  ORIGINAL'!$U216+'MATRIZ PROYECTOS  ORIGINAL'!$W216</f>
        <v>450000</v>
      </c>
      <c r="Z216" s="28">
        <v>0</v>
      </c>
      <c r="AA216" s="28">
        <v>0</v>
      </c>
      <c r="AB216" s="28">
        <v>0</v>
      </c>
      <c r="AC216" s="28">
        <v>0</v>
      </c>
      <c r="AD216" s="22" t="s">
        <v>831</v>
      </c>
      <c r="AE216" s="22" t="s">
        <v>82</v>
      </c>
      <c r="AF216" s="22" t="s">
        <v>151</v>
      </c>
      <c r="AG216" s="22" t="s">
        <v>95</v>
      </c>
      <c r="AH216" s="22" t="s">
        <v>95</v>
      </c>
      <c r="AI216" s="23" t="s">
        <v>12</v>
      </c>
      <c r="AJ216" s="23">
        <v>12</v>
      </c>
      <c r="AK216" s="23" t="s">
        <v>122</v>
      </c>
      <c r="AL216" s="23" t="s">
        <v>218</v>
      </c>
      <c r="AM216" s="23"/>
      <c r="AN216" s="22" t="s">
        <v>1327</v>
      </c>
      <c r="AO216" s="22" t="s">
        <v>1328</v>
      </c>
      <c r="AP216" s="22"/>
      <c r="AQ216" s="22"/>
    </row>
    <row r="217" spans="1:43" ht="15.75" customHeight="1">
      <c r="A217" s="22" t="s">
        <v>73</v>
      </c>
      <c r="B217" s="23">
        <v>213</v>
      </c>
      <c r="C217" s="22" t="s">
        <v>1329</v>
      </c>
      <c r="D217" s="22" t="s">
        <v>1329</v>
      </c>
      <c r="E217" s="25" t="s">
        <v>1330</v>
      </c>
      <c r="F217" s="29">
        <v>213</v>
      </c>
      <c r="G217" s="22" t="s">
        <v>1331</v>
      </c>
      <c r="H217" s="23" t="s">
        <v>281</v>
      </c>
      <c r="I217" s="23"/>
      <c r="J217" s="23" t="s">
        <v>662</v>
      </c>
      <c r="K217" s="23" t="s">
        <v>488</v>
      </c>
      <c r="L217" s="23" t="s">
        <v>747</v>
      </c>
      <c r="M217" s="26">
        <v>44124</v>
      </c>
      <c r="N217" s="26"/>
      <c r="O217" s="27">
        <v>44124</v>
      </c>
      <c r="P217" s="27" t="s">
        <v>68</v>
      </c>
      <c r="Q217" s="23" t="s">
        <v>663</v>
      </c>
      <c r="R217" s="28">
        <v>0</v>
      </c>
      <c r="S217" s="28">
        <v>0</v>
      </c>
      <c r="T217" s="28">
        <v>2686177.26</v>
      </c>
      <c r="U217" s="28">
        <v>2686177.26</v>
      </c>
      <c r="V217" s="28">
        <v>0</v>
      </c>
      <c r="W217" s="28">
        <v>0</v>
      </c>
      <c r="X217" s="28">
        <f>+'MATRIZ PROYECTOS  ORIGINAL'!$T217+'MATRIZ PROYECTOS  ORIGINAL'!$V217</f>
        <v>2686177.26</v>
      </c>
      <c r="Y217" s="28">
        <f>+'MATRIZ PROYECTOS  ORIGINAL'!$U217+'MATRIZ PROYECTOS  ORIGINAL'!$W217</f>
        <v>2686177.26</v>
      </c>
      <c r="Z217" s="28">
        <v>0</v>
      </c>
      <c r="AA217" s="28">
        <v>0</v>
      </c>
      <c r="AB217" s="28">
        <v>0</v>
      </c>
      <c r="AC217" s="28">
        <v>0</v>
      </c>
      <c r="AD217" s="22" t="s">
        <v>831</v>
      </c>
      <c r="AE217" s="22" t="s">
        <v>82</v>
      </c>
      <c r="AF217" s="22" t="s">
        <v>151</v>
      </c>
      <c r="AG217" s="22" t="s">
        <v>95</v>
      </c>
      <c r="AH217" s="22" t="s">
        <v>95</v>
      </c>
      <c r="AI217" s="23" t="s">
        <v>12</v>
      </c>
      <c r="AJ217" s="23">
        <v>12</v>
      </c>
      <c r="AK217" s="23" t="s">
        <v>122</v>
      </c>
      <c r="AL217" s="23" t="s">
        <v>218</v>
      </c>
      <c r="AM217" s="23"/>
      <c r="AN217" s="22" t="s">
        <v>1332</v>
      </c>
      <c r="AO217" s="22" t="s">
        <v>1323</v>
      </c>
      <c r="AP217" s="22"/>
      <c r="AQ217" s="22"/>
    </row>
    <row r="218" spans="1:43" ht="56.25" customHeight="1">
      <c r="A218" s="22" t="s">
        <v>128</v>
      </c>
      <c r="B218" s="23">
        <v>214</v>
      </c>
      <c r="C218" s="22" t="s">
        <v>1333</v>
      </c>
      <c r="D218" s="22" t="s">
        <v>1333</v>
      </c>
      <c r="E218" s="25" t="s">
        <v>1334</v>
      </c>
      <c r="F218" s="23">
        <v>214</v>
      </c>
      <c r="G218" s="22" t="s">
        <v>1335</v>
      </c>
      <c r="H218" s="23" t="s">
        <v>281</v>
      </c>
      <c r="I218" s="23"/>
      <c r="J218" s="23" t="s">
        <v>205</v>
      </c>
      <c r="K218" s="23" t="s">
        <v>78</v>
      </c>
      <c r="L218" s="23" t="s">
        <v>288</v>
      </c>
      <c r="M218" s="26">
        <v>43966</v>
      </c>
      <c r="N218" s="26"/>
      <c r="O218" s="27">
        <v>43951</v>
      </c>
      <c r="P218" s="27" t="s">
        <v>68</v>
      </c>
      <c r="Q218" s="23" t="s">
        <v>663</v>
      </c>
      <c r="R218" s="28">
        <v>0</v>
      </c>
      <c r="S218" s="28">
        <v>0</v>
      </c>
      <c r="T218" s="28">
        <v>385161</v>
      </c>
      <c r="U218" s="28">
        <v>0</v>
      </c>
      <c r="V218" s="28">
        <v>0</v>
      </c>
      <c r="W218" s="28">
        <v>0</v>
      </c>
      <c r="X218" s="28">
        <f>+'MATRIZ PROYECTOS  ORIGINAL'!$T218+'MATRIZ PROYECTOS  ORIGINAL'!$V218</f>
        <v>385161</v>
      </c>
      <c r="Y218" s="28">
        <f>+'MATRIZ PROYECTOS  ORIGINAL'!$U218+'MATRIZ PROYECTOS  ORIGINAL'!$W218</f>
        <v>0</v>
      </c>
      <c r="Z218" s="28">
        <v>0</v>
      </c>
      <c r="AA218" s="28">
        <v>0</v>
      </c>
      <c r="AB218" s="28">
        <v>0</v>
      </c>
      <c r="AC218" s="28">
        <v>0</v>
      </c>
      <c r="AD218" s="22" t="s">
        <v>796</v>
      </c>
      <c r="AE218" s="22" t="s">
        <v>82</v>
      </c>
      <c r="AF218" s="22" t="s">
        <v>134</v>
      </c>
      <c r="AG218" s="22" t="s">
        <v>95</v>
      </c>
      <c r="AH218" s="22" t="s">
        <v>95</v>
      </c>
      <c r="AI218" s="23" t="s">
        <v>8</v>
      </c>
      <c r="AJ218" s="23">
        <v>5</v>
      </c>
      <c r="AK218" s="23" t="s">
        <v>603</v>
      </c>
      <c r="AL218" s="23" t="s">
        <v>167</v>
      </c>
      <c r="AM218" s="23"/>
      <c r="AN218" s="22" t="s">
        <v>1336</v>
      </c>
      <c r="AO218" s="22"/>
      <c r="AP218" s="22"/>
      <c r="AQ218" s="22"/>
    </row>
    <row r="219" spans="1:43" ht="15.75" customHeight="1">
      <c r="A219" s="22" t="s">
        <v>73</v>
      </c>
      <c r="B219" s="23">
        <v>215</v>
      </c>
      <c r="C219" s="22" t="s">
        <v>1337</v>
      </c>
      <c r="D219" s="22" t="s">
        <v>1337</v>
      </c>
      <c r="E219" s="25" t="s">
        <v>1338</v>
      </c>
      <c r="F219" s="29">
        <v>215</v>
      </c>
      <c r="G219" s="22" t="s">
        <v>1339</v>
      </c>
      <c r="H219" s="23" t="s">
        <v>76</v>
      </c>
      <c r="I219" s="23"/>
      <c r="J219" s="23" t="s">
        <v>1340</v>
      </c>
      <c r="K219" s="23" t="s">
        <v>488</v>
      </c>
      <c r="L219" s="23" t="s">
        <v>902</v>
      </c>
      <c r="M219" s="26">
        <v>44109</v>
      </c>
      <c r="N219" s="26"/>
      <c r="O219" s="27">
        <v>44109</v>
      </c>
      <c r="P219" s="27">
        <v>44201</v>
      </c>
      <c r="Q219" s="23" t="s">
        <v>80</v>
      </c>
      <c r="R219" s="28">
        <v>0</v>
      </c>
      <c r="S219" s="28">
        <v>0</v>
      </c>
      <c r="T219" s="28">
        <v>98088.39</v>
      </c>
      <c r="U219" s="28">
        <v>0</v>
      </c>
      <c r="V219" s="28">
        <v>0</v>
      </c>
      <c r="W219" s="28">
        <v>0</v>
      </c>
      <c r="X219" s="28">
        <f>+'MATRIZ PROYECTOS  ORIGINAL'!$T219+'MATRIZ PROYECTOS  ORIGINAL'!$V219</f>
        <v>98088.39</v>
      </c>
      <c r="Y219" s="28">
        <f>+'MATRIZ PROYECTOS  ORIGINAL'!$U219+'MATRIZ PROYECTOS  ORIGINAL'!$W219</f>
        <v>0</v>
      </c>
      <c r="Z219" s="28">
        <v>98088.38</v>
      </c>
      <c r="AA219" s="28">
        <v>0</v>
      </c>
      <c r="AB219" s="28">
        <v>100</v>
      </c>
      <c r="AC219" s="28">
        <v>99.99</v>
      </c>
      <c r="AD219" s="22" t="s">
        <v>831</v>
      </c>
      <c r="AE219" s="22" t="s">
        <v>233</v>
      </c>
      <c r="AF219" s="22" t="s">
        <v>157</v>
      </c>
      <c r="AG219" s="22" t="s">
        <v>95</v>
      </c>
      <c r="AH219" s="22" t="s">
        <v>95</v>
      </c>
      <c r="AI219" s="23" t="s">
        <v>7</v>
      </c>
      <c r="AJ219" s="23">
        <v>3</v>
      </c>
      <c r="AK219" s="23" t="s">
        <v>122</v>
      </c>
      <c r="AL219" s="23" t="s">
        <v>123</v>
      </c>
      <c r="AM219" s="23"/>
      <c r="AN219" s="22" t="s">
        <v>1341</v>
      </c>
      <c r="AO219" s="22" t="s">
        <v>1342</v>
      </c>
      <c r="AP219" s="22"/>
      <c r="AQ219" s="22"/>
    </row>
    <row r="220" spans="1:43" ht="90" hidden="1" customHeight="1">
      <c r="A220" s="22" t="s">
        <v>97</v>
      </c>
      <c r="B220" s="23">
        <v>216</v>
      </c>
      <c r="C220" s="22" t="s">
        <v>1343</v>
      </c>
      <c r="D220" s="22" t="s">
        <v>1343</v>
      </c>
      <c r="E220" s="25" t="s">
        <v>68</v>
      </c>
      <c r="F220" s="23">
        <v>216</v>
      </c>
      <c r="G220" s="22" t="s">
        <v>1344</v>
      </c>
      <c r="H220" s="23" t="s">
        <v>138</v>
      </c>
      <c r="I220" s="23"/>
      <c r="J220" s="23" t="s">
        <v>155</v>
      </c>
      <c r="K220" s="23" t="s">
        <v>180</v>
      </c>
      <c r="L220" s="23" t="s">
        <v>181</v>
      </c>
      <c r="M220" s="26">
        <v>43594</v>
      </c>
      <c r="N220" s="26"/>
      <c r="O220" s="27">
        <v>43466</v>
      </c>
      <c r="P220" s="27">
        <v>44377</v>
      </c>
      <c r="Q220" s="23" t="s">
        <v>80</v>
      </c>
      <c r="R220" s="28">
        <v>5274920.4000000004</v>
      </c>
      <c r="S220" s="28">
        <v>40720977.979999997</v>
      </c>
      <c r="T220" s="28">
        <v>40949052.659999996</v>
      </c>
      <c r="U220" s="28">
        <v>0</v>
      </c>
      <c r="V220" s="28">
        <v>869918.07</v>
      </c>
      <c r="W220" s="28">
        <v>0</v>
      </c>
      <c r="X220" s="28">
        <f>+'MATRIZ PROYECTOS  ORIGINAL'!$T220+'MATRIZ PROYECTOS  ORIGINAL'!$V220</f>
        <v>41818970.729999997</v>
      </c>
      <c r="Y220" s="28">
        <f>+'MATRIZ PROYECTOS  ORIGINAL'!$U220+'MATRIZ PROYECTOS  ORIGINAL'!$W220</f>
        <v>0</v>
      </c>
      <c r="Z220" s="28">
        <v>36974225.060000002</v>
      </c>
      <c r="AA220" s="28">
        <v>0</v>
      </c>
      <c r="AB220" s="28">
        <v>87.87</v>
      </c>
      <c r="AC220" s="28">
        <v>88.41</v>
      </c>
      <c r="AD220" s="22" t="s">
        <v>787</v>
      </c>
      <c r="AE220" s="22" t="s">
        <v>133</v>
      </c>
      <c r="AF220" s="22" t="s">
        <v>157</v>
      </c>
      <c r="AG220" s="22" t="s">
        <v>95</v>
      </c>
      <c r="AH220" s="22" t="s">
        <v>95</v>
      </c>
      <c r="AI220" s="23" t="s">
        <v>7</v>
      </c>
      <c r="AJ220" s="23">
        <v>3</v>
      </c>
      <c r="AK220" s="23" t="s">
        <v>182</v>
      </c>
      <c r="AL220" s="23" t="s">
        <v>123</v>
      </c>
      <c r="AM220" s="23"/>
      <c r="AN220" s="22" t="s">
        <v>1345</v>
      </c>
      <c r="AO220" s="22" t="s">
        <v>1346</v>
      </c>
      <c r="AP220" s="22" t="s">
        <v>1347</v>
      </c>
      <c r="AQ220" s="22" t="s">
        <v>1348</v>
      </c>
    </row>
    <row r="221" spans="1:43" ht="15.75" customHeight="1">
      <c r="A221" s="22" t="s">
        <v>97</v>
      </c>
      <c r="B221" s="23">
        <v>217</v>
      </c>
      <c r="C221" s="22" t="s">
        <v>1349</v>
      </c>
      <c r="D221" s="22" t="s">
        <v>1349</v>
      </c>
      <c r="E221" s="25" t="s">
        <v>68</v>
      </c>
      <c r="F221" s="29">
        <v>217</v>
      </c>
      <c r="G221" s="22" t="s">
        <v>1350</v>
      </c>
      <c r="H221" s="23" t="s">
        <v>138</v>
      </c>
      <c r="I221" s="23"/>
      <c r="J221" s="23" t="s">
        <v>243</v>
      </c>
      <c r="K221" s="23" t="s">
        <v>140</v>
      </c>
      <c r="L221" s="23" t="s">
        <v>717</v>
      </c>
      <c r="M221" s="26">
        <v>44420</v>
      </c>
      <c r="N221" s="26"/>
      <c r="O221" s="27">
        <v>44526</v>
      </c>
      <c r="P221" s="27">
        <v>44985</v>
      </c>
      <c r="Q221" s="23" t="s">
        <v>104</v>
      </c>
      <c r="R221" s="28">
        <v>7998.93</v>
      </c>
      <c r="S221" s="28">
        <v>72595.09</v>
      </c>
      <c r="T221" s="28">
        <v>1815120</v>
      </c>
      <c r="U221" s="28">
        <v>0</v>
      </c>
      <c r="V221" s="28">
        <v>0</v>
      </c>
      <c r="W221" s="28">
        <v>0</v>
      </c>
      <c r="X221" s="28">
        <f>+'MATRIZ PROYECTOS  ORIGINAL'!$T221+'MATRIZ PROYECTOS  ORIGINAL'!$V221</f>
        <v>1815120</v>
      </c>
      <c r="Y221" s="28">
        <f>+'MATRIZ PROYECTOS  ORIGINAL'!$U221+'MATRIZ PROYECTOS  ORIGINAL'!$W221</f>
        <v>0</v>
      </c>
      <c r="Z221" s="28">
        <v>72595.09</v>
      </c>
      <c r="AA221" s="28">
        <v>0</v>
      </c>
      <c r="AB221" s="28">
        <v>32.18</v>
      </c>
      <c r="AC221" s="28">
        <v>3.99</v>
      </c>
      <c r="AD221" s="22" t="s">
        <v>81</v>
      </c>
      <c r="AE221" s="22" t="s">
        <v>233</v>
      </c>
      <c r="AF221" s="22" t="s">
        <v>502</v>
      </c>
      <c r="AG221" s="22" t="s">
        <v>95</v>
      </c>
      <c r="AH221" s="22" t="s">
        <v>95</v>
      </c>
      <c r="AI221" s="23" t="s">
        <v>10</v>
      </c>
      <c r="AJ221" s="23">
        <v>8</v>
      </c>
      <c r="AK221" s="23"/>
      <c r="AL221" s="23"/>
      <c r="AM221" s="23"/>
      <c r="AN221" s="22" t="s">
        <v>1351</v>
      </c>
      <c r="AO221" s="22"/>
      <c r="AP221" s="22"/>
      <c r="AQ221" s="22"/>
    </row>
    <row r="222" spans="1:43" ht="15.75" customHeight="1">
      <c r="A222" s="22" t="s">
        <v>73</v>
      </c>
      <c r="B222" s="23">
        <v>218</v>
      </c>
      <c r="C222" s="22" t="s">
        <v>1352</v>
      </c>
      <c r="D222" s="22" t="s">
        <v>1352</v>
      </c>
      <c r="E222" s="25" t="s">
        <v>1353</v>
      </c>
      <c r="F222" s="29">
        <v>218</v>
      </c>
      <c r="G222" s="22" t="s">
        <v>1354</v>
      </c>
      <c r="H222" s="23" t="s">
        <v>138</v>
      </c>
      <c r="I222" s="23"/>
      <c r="J222" s="23" t="s">
        <v>1092</v>
      </c>
      <c r="K222" s="23" t="s">
        <v>1278</v>
      </c>
      <c r="L222" s="23" t="s">
        <v>1279</v>
      </c>
      <c r="M222" s="26">
        <v>44181</v>
      </c>
      <c r="N222" s="26"/>
      <c r="O222" s="27">
        <v>44181</v>
      </c>
      <c r="P222" s="27">
        <v>44499</v>
      </c>
      <c r="Q222" s="23" t="s">
        <v>80</v>
      </c>
      <c r="R222" s="28">
        <v>35075.82</v>
      </c>
      <c r="S222" s="28">
        <v>272964.94</v>
      </c>
      <c r="T222" s="28">
        <v>272964.94</v>
      </c>
      <c r="U222" s="28">
        <v>0</v>
      </c>
      <c r="V222" s="28">
        <v>0</v>
      </c>
      <c r="W222" s="28">
        <v>0</v>
      </c>
      <c r="X222" s="28">
        <f>+'MATRIZ PROYECTOS  ORIGINAL'!$T222+'MATRIZ PROYECTOS  ORIGINAL'!$V222</f>
        <v>272964.94</v>
      </c>
      <c r="Y222" s="28">
        <f>+'MATRIZ PROYECTOS  ORIGINAL'!$U222+'MATRIZ PROYECTOS  ORIGINAL'!$W222</f>
        <v>0</v>
      </c>
      <c r="Z222" s="28">
        <v>272964.93</v>
      </c>
      <c r="AA222" s="28">
        <v>0</v>
      </c>
      <c r="AB222" s="28">
        <v>100</v>
      </c>
      <c r="AC222" s="28">
        <v>99.99</v>
      </c>
      <c r="AD222" s="22" t="s">
        <v>831</v>
      </c>
      <c r="AE222" s="22" t="s">
        <v>233</v>
      </c>
      <c r="AF222" s="22" t="s">
        <v>1355</v>
      </c>
      <c r="AG222" s="22" t="s">
        <v>95</v>
      </c>
      <c r="AH222" s="22" t="s">
        <v>95</v>
      </c>
      <c r="AI222" s="23" t="s">
        <v>12</v>
      </c>
      <c r="AJ222" s="23">
        <v>12</v>
      </c>
      <c r="AK222" s="23" t="s">
        <v>122</v>
      </c>
      <c r="AL222" s="23" t="s">
        <v>123</v>
      </c>
      <c r="AM222" s="23"/>
      <c r="AN222" s="22" t="s">
        <v>1356</v>
      </c>
      <c r="AO222" s="22" t="s">
        <v>1357</v>
      </c>
      <c r="AP222" s="22"/>
      <c r="AQ222" s="22"/>
    </row>
    <row r="223" spans="1:43" ht="15.75" customHeight="1">
      <c r="A223" s="22" t="s">
        <v>114</v>
      </c>
      <c r="B223" s="23">
        <v>219</v>
      </c>
      <c r="C223" s="22" t="s">
        <v>1358</v>
      </c>
      <c r="D223" s="22" t="s">
        <v>1358</v>
      </c>
      <c r="E223" s="25" t="s">
        <v>1359</v>
      </c>
      <c r="F223" s="29">
        <v>219</v>
      </c>
      <c r="G223" s="22" t="s">
        <v>1360</v>
      </c>
      <c r="H223" s="23" t="s">
        <v>216</v>
      </c>
      <c r="I223" s="23"/>
      <c r="J223" s="23" t="s">
        <v>868</v>
      </c>
      <c r="K223" s="23" t="s">
        <v>1278</v>
      </c>
      <c r="L223" s="23" t="s">
        <v>1279</v>
      </c>
      <c r="M223" s="26">
        <v>44181</v>
      </c>
      <c r="N223" s="26"/>
      <c r="O223" s="27">
        <v>44181</v>
      </c>
      <c r="P223" s="27">
        <v>44592</v>
      </c>
      <c r="Q223" s="23" t="s">
        <v>80</v>
      </c>
      <c r="R223" s="28">
        <v>36000</v>
      </c>
      <c r="S223" s="28">
        <v>277852.32</v>
      </c>
      <c r="T223" s="28">
        <v>277852.32</v>
      </c>
      <c r="U223" s="28">
        <v>0</v>
      </c>
      <c r="V223" s="28">
        <v>0</v>
      </c>
      <c r="W223" s="28">
        <v>0</v>
      </c>
      <c r="X223" s="28">
        <f>+'MATRIZ PROYECTOS  ORIGINAL'!$T223+'MATRIZ PROYECTOS  ORIGINAL'!$V223</f>
        <v>277852.32</v>
      </c>
      <c r="Y223" s="28">
        <f>+'MATRIZ PROYECTOS  ORIGINAL'!$U223+'MATRIZ PROYECTOS  ORIGINAL'!$W223</f>
        <v>0</v>
      </c>
      <c r="Z223" s="28">
        <v>277852.31</v>
      </c>
      <c r="AA223" s="28">
        <v>0</v>
      </c>
      <c r="AB223" s="28">
        <v>100</v>
      </c>
      <c r="AC223" s="28">
        <v>99.99</v>
      </c>
      <c r="AD223" s="22" t="s">
        <v>831</v>
      </c>
      <c r="AE223" s="22" t="s">
        <v>133</v>
      </c>
      <c r="AF223" s="22" t="s">
        <v>157</v>
      </c>
      <c r="AG223" s="22" t="s">
        <v>95</v>
      </c>
      <c r="AH223" s="22" t="s">
        <v>95</v>
      </c>
      <c r="AI223" s="23" t="s">
        <v>5</v>
      </c>
      <c r="AJ223" s="23">
        <v>2</v>
      </c>
      <c r="AK223" s="23"/>
      <c r="AL223" s="23" t="s">
        <v>123</v>
      </c>
      <c r="AM223" s="23"/>
      <c r="AN223" s="22" t="s">
        <v>1361</v>
      </c>
      <c r="AO223" s="22"/>
      <c r="AP223" s="22"/>
      <c r="AQ223" s="22"/>
    </row>
    <row r="224" spans="1:43" ht="15.75" customHeight="1">
      <c r="A224" s="22" t="s">
        <v>73</v>
      </c>
      <c r="B224" s="23">
        <v>220</v>
      </c>
      <c r="C224" s="22" t="s">
        <v>1362</v>
      </c>
      <c r="D224" s="22" t="s">
        <v>1362</v>
      </c>
      <c r="E224" s="25" t="s">
        <v>1363</v>
      </c>
      <c r="F224" s="29">
        <v>220</v>
      </c>
      <c r="G224" s="22" t="s">
        <v>1364</v>
      </c>
      <c r="H224" s="23" t="s">
        <v>920</v>
      </c>
      <c r="I224" s="23"/>
      <c r="J224" s="23" t="s">
        <v>662</v>
      </c>
      <c r="K224" s="23" t="s">
        <v>488</v>
      </c>
      <c r="L224" s="23" t="s">
        <v>747</v>
      </c>
      <c r="M224" s="26">
        <v>44208</v>
      </c>
      <c r="N224" s="26"/>
      <c r="O224" s="27">
        <v>44216</v>
      </c>
      <c r="P224" s="27">
        <v>44680</v>
      </c>
      <c r="Q224" s="23" t="s">
        <v>80</v>
      </c>
      <c r="R224" s="28">
        <v>0</v>
      </c>
      <c r="S224" s="28">
        <v>0</v>
      </c>
      <c r="T224" s="28">
        <v>4396909.0199999996</v>
      </c>
      <c r="U224" s="28">
        <v>0</v>
      </c>
      <c r="V224" s="28">
        <v>0</v>
      </c>
      <c r="W224" s="28">
        <v>0</v>
      </c>
      <c r="X224" s="28">
        <f>+'MATRIZ PROYECTOS  ORIGINAL'!$T224+'MATRIZ PROYECTOS  ORIGINAL'!$V224</f>
        <v>4396909.0199999996</v>
      </c>
      <c r="Y224" s="28">
        <f>+'MATRIZ PROYECTOS  ORIGINAL'!$U224+'MATRIZ PROYECTOS  ORIGINAL'!$W224</f>
        <v>0</v>
      </c>
      <c r="Z224" s="28">
        <v>0</v>
      </c>
      <c r="AA224" s="28">
        <v>0</v>
      </c>
      <c r="AB224" s="28">
        <v>0</v>
      </c>
      <c r="AC224" s="28">
        <v>0</v>
      </c>
      <c r="AD224" s="22" t="s">
        <v>831</v>
      </c>
      <c r="AE224" s="22" t="s">
        <v>82</v>
      </c>
      <c r="AF224" s="22" t="s">
        <v>151</v>
      </c>
      <c r="AG224" s="22" t="s">
        <v>95</v>
      </c>
      <c r="AH224" s="22" t="s">
        <v>95</v>
      </c>
      <c r="AI224" s="23" t="s">
        <v>12</v>
      </c>
      <c r="AJ224" s="23">
        <v>12</v>
      </c>
      <c r="AK224" s="23" t="s">
        <v>122</v>
      </c>
      <c r="AL224" s="23" t="s">
        <v>218</v>
      </c>
      <c r="AM224" s="23"/>
      <c r="AN224" s="22" t="s">
        <v>1365</v>
      </c>
      <c r="AO224" s="22" t="s">
        <v>1366</v>
      </c>
      <c r="AP224" s="22" t="s">
        <v>1367</v>
      </c>
      <c r="AQ224" s="22" t="s">
        <v>1368</v>
      </c>
    </row>
    <row r="225" spans="1:43" ht="15.75" customHeight="1">
      <c r="A225" s="22" t="s">
        <v>97</v>
      </c>
      <c r="B225" s="23">
        <v>221</v>
      </c>
      <c r="C225" s="22" t="s">
        <v>1369</v>
      </c>
      <c r="D225" s="22" t="s">
        <v>1369</v>
      </c>
      <c r="E225" s="25" t="s">
        <v>1370</v>
      </c>
      <c r="F225" s="29">
        <v>221</v>
      </c>
      <c r="G225" s="22" t="s">
        <v>1371</v>
      </c>
      <c r="H225" s="23" t="s">
        <v>138</v>
      </c>
      <c r="I225" s="23"/>
      <c r="J225" s="23" t="s">
        <v>1133</v>
      </c>
      <c r="K225" s="23" t="s">
        <v>488</v>
      </c>
      <c r="L225" s="23" t="s">
        <v>902</v>
      </c>
      <c r="M225" s="26">
        <v>44195</v>
      </c>
      <c r="N225" s="26"/>
      <c r="O225" s="27">
        <v>44195</v>
      </c>
      <c r="P225" s="27">
        <v>44862</v>
      </c>
      <c r="Q225" s="23" t="s">
        <v>266</v>
      </c>
      <c r="R225" s="28">
        <v>0</v>
      </c>
      <c r="S225" s="28">
        <v>0</v>
      </c>
      <c r="T225" s="28">
        <v>3786776.05</v>
      </c>
      <c r="U225" s="28">
        <v>0</v>
      </c>
      <c r="V225" s="28">
        <v>0</v>
      </c>
      <c r="W225" s="28">
        <v>0</v>
      </c>
      <c r="X225" s="28">
        <f>+'MATRIZ PROYECTOS  ORIGINAL'!$T225+'MATRIZ PROYECTOS  ORIGINAL'!$V225</f>
        <v>3786776.05</v>
      </c>
      <c r="Y225" s="28">
        <f>+'MATRIZ PROYECTOS  ORIGINAL'!$U225+'MATRIZ PROYECTOS  ORIGINAL'!$W225</f>
        <v>0</v>
      </c>
      <c r="Z225" s="28">
        <v>2826803.11</v>
      </c>
      <c r="AA225" s="28">
        <v>0</v>
      </c>
      <c r="AB225" s="28">
        <v>75</v>
      </c>
      <c r="AC225" s="28">
        <v>74.64</v>
      </c>
      <c r="AD225" s="22" t="s">
        <v>831</v>
      </c>
      <c r="AE225" s="22" t="s">
        <v>82</v>
      </c>
      <c r="AF225" s="22" t="s">
        <v>300</v>
      </c>
      <c r="AG225" s="22" t="s">
        <v>294</v>
      </c>
      <c r="AH225" s="22" t="s">
        <v>294</v>
      </c>
      <c r="AI225" s="23" t="s">
        <v>14</v>
      </c>
      <c r="AJ225" s="23">
        <v>14</v>
      </c>
      <c r="AK225" s="23" t="s">
        <v>122</v>
      </c>
      <c r="AL225" s="23" t="s">
        <v>631</v>
      </c>
      <c r="AM225" s="23"/>
      <c r="AN225" s="22" t="s">
        <v>1372</v>
      </c>
      <c r="AO225" s="22" t="s">
        <v>1373</v>
      </c>
      <c r="AP225" s="22" t="s">
        <v>1374</v>
      </c>
      <c r="AQ225" s="22" t="s">
        <v>1375</v>
      </c>
    </row>
    <row r="226" spans="1:43" ht="168.75" customHeight="1">
      <c r="A226" s="22" t="s">
        <v>114</v>
      </c>
      <c r="B226" s="23">
        <v>222</v>
      </c>
      <c r="C226" s="22" t="s">
        <v>1376</v>
      </c>
      <c r="D226" s="22" t="s">
        <v>1376</v>
      </c>
      <c r="E226" s="25" t="s">
        <v>68</v>
      </c>
      <c r="F226" s="23">
        <v>222</v>
      </c>
      <c r="G226" s="22" t="s">
        <v>1377</v>
      </c>
      <c r="H226" s="23" t="s">
        <v>138</v>
      </c>
      <c r="I226" s="23"/>
      <c r="J226" s="23" t="s">
        <v>223</v>
      </c>
      <c r="K226" s="23" t="s">
        <v>810</v>
      </c>
      <c r="L226" s="23" t="s">
        <v>1378</v>
      </c>
      <c r="M226" s="26">
        <v>43994</v>
      </c>
      <c r="N226" s="26"/>
      <c r="O226" s="27">
        <v>44043</v>
      </c>
      <c r="P226" s="27">
        <v>44926</v>
      </c>
      <c r="Q226" s="23" t="s">
        <v>80</v>
      </c>
      <c r="R226" s="28">
        <v>0</v>
      </c>
      <c r="S226" s="28">
        <v>0</v>
      </c>
      <c r="T226" s="28">
        <v>8440809.3000000007</v>
      </c>
      <c r="U226" s="28">
        <v>0</v>
      </c>
      <c r="V226" s="28">
        <v>0</v>
      </c>
      <c r="W226" s="28">
        <v>0</v>
      </c>
      <c r="X226" s="28">
        <f>+'MATRIZ PROYECTOS  ORIGINAL'!$T226+'MATRIZ PROYECTOS  ORIGINAL'!$V226</f>
        <v>8440809.3000000007</v>
      </c>
      <c r="Y226" s="28">
        <f>+'MATRIZ PROYECTOS  ORIGINAL'!$U226+'MATRIZ PROYECTOS  ORIGINAL'!$W226</f>
        <v>0</v>
      </c>
      <c r="Z226" s="28">
        <v>6722285.6200000001</v>
      </c>
      <c r="AA226" s="28">
        <v>0</v>
      </c>
      <c r="AB226" s="28">
        <v>90.75</v>
      </c>
      <c r="AC226" s="28">
        <v>79.64</v>
      </c>
      <c r="AD226" s="22" t="s">
        <v>105</v>
      </c>
      <c r="AE226" s="22" t="s">
        <v>233</v>
      </c>
      <c r="AF226" s="22" t="s">
        <v>157</v>
      </c>
      <c r="AG226" s="22" t="s">
        <v>95</v>
      </c>
      <c r="AH226" s="22" t="s">
        <v>95</v>
      </c>
      <c r="AI226" s="23" t="s">
        <v>12</v>
      </c>
      <c r="AJ226" s="23">
        <v>12</v>
      </c>
      <c r="AK226" s="23" t="s">
        <v>122</v>
      </c>
      <c r="AL226" s="23" t="s">
        <v>123</v>
      </c>
      <c r="AM226" s="23"/>
      <c r="AN226" s="22" t="s">
        <v>1379</v>
      </c>
      <c r="AO226" s="22" t="s">
        <v>1380</v>
      </c>
      <c r="AP226" s="22" t="s">
        <v>1381</v>
      </c>
      <c r="AQ226" s="22" t="s">
        <v>1382</v>
      </c>
    </row>
    <row r="227" spans="1:43" ht="51" hidden="1" customHeight="1">
      <c r="A227" s="22" t="s">
        <v>97</v>
      </c>
      <c r="B227" s="23">
        <v>223</v>
      </c>
      <c r="C227" s="22" t="s">
        <v>1383</v>
      </c>
      <c r="D227" s="22" t="s">
        <v>1383</v>
      </c>
      <c r="E227" s="25" t="s">
        <v>68</v>
      </c>
      <c r="F227" s="23">
        <v>223</v>
      </c>
      <c r="G227" s="22" t="s">
        <v>1384</v>
      </c>
      <c r="H227" s="23" t="s">
        <v>138</v>
      </c>
      <c r="I227" s="23"/>
      <c r="J227" s="23" t="s">
        <v>243</v>
      </c>
      <c r="K227" s="23" t="s">
        <v>119</v>
      </c>
      <c r="L227" s="23" t="s">
        <v>120</v>
      </c>
      <c r="M227" s="26">
        <v>43657</v>
      </c>
      <c r="N227" s="26"/>
      <c r="O227" s="27">
        <v>43673</v>
      </c>
      <c r="P227" s="27">
        <v>44561</v>
      </c>
      <c r="Q227" s="23" t="s">
        <v>80</v>
      </c>
      <c r="R227" s="28">
        <v>0</v>
      </c>
      <c r="S227" s="28">
        <v>0</v>
      </c>
      <c r="T227" s="28">
        <v>12191686.48</v>
      </c>
      <c r="U227" s="28">
        <v>4632000</v>
      </c>
      <c r="V227" s="28">
        <v>0</v>
      </c>
      <c r="W227" s="28">
        <v>0</v>
      </c>
      <c r="X227" s="28">
        <f>+'MATRIZ PROYECTOS  ORIGINAL'!$T227+'MATRIZ PROYECTOS  ORIGINAL'!$V227</f>
        <v>12191686.48</v>
      </c>
      <c r="Y227" s="28">
        <f>+'MATRIZ PROYECTOS  ORIGINAL'!$U227+'MATRIZ PROYECTOS  ORIGINAL'!$W227</f>
        <v>4632000</v>
      </c>
      <c r="Z227" s="28">
        <v>12191435</v>
      </c>
      <c r="AA227" s="28">
        <v>0</v>
      </c>
      <c r="AB227" s="28">
        <v>100</v>
      </c>
      <c r="AC227" s="28">
        <v>72.459999999999994</v>
      </c>
      <c r="AD227" s="22" t="s">
        <v>754</v>
      </c>
      <c r="AE227" s="22" t="s">
        <v>82</v>
      </c>
      <c r="AF227" s="22" t="s">
        <v>348</v>
      </c>
      <c r="AG227" s="22" t="s">
        <v>224</v>
      </c>
      <c r="AH227" s="22" t="s">
        <v>224</v>
      </c>
      <c r="AI227" s="23" t="s">
        <v>10</v>
      </c>
      <c r="AJ227" s="23">
        <v>9</v>
      </c>
      <c r="AK227" s="23" t="s">
        <v>245</v>
      </c>
      <c r="AL227" s="23" t="s">
        <v>246</v>
      </c>
      <c r="AM227" s="23"/>
      <c r="AN227" s="22" t="s">
        <v>1385</v>
      </c>
      <c r="AO227" s="22" t="s">
        <v>1386</v>
      </c>
      <c r="AP227" s="22" t="s">
        <v>1387</v>
      </c>
      <c r="AQ227" s="22"/>
    </row>
    <row r="228" spans="1:43" ht="15.75" customHeight="1">
      <c r="A228" s="22" t="s">
        <v>128</v>
      </c>
      <c r="B228" s="23">
        <v>224</v>
      </c>
      <c r="C228" s="22" t="s">
        <v>1388</v>
      </c>
      <c r="D228" s="22" t="s">
        <v>1388</v>
      </c>
      <c r="E228" s="25" t="s">
        <v>1389</v>
      </c>
      <c r="F228" s="29">
        <v>224</v>
      </c>
      <c r="G228" s="22" t="s">
        <v>1390</v>
      </c>
      <c r="H228" s="23" t="s">
        <v>138</v>
      </c>
      <c r="I228" s="23"/>
      <c r="J228" s="23" t="s">
        <v>672</v>
      </c>
      <c r="K228" s="23" t="s">
        <v>140</v>
      </c>
      <c r="L228" s="23" t="s">
        <v>721</v>
      </c>
      <c r="M228" s="26">
        <v>44251</v>
      </c>
      <c r="N228" s="26"/>
      <c r="O228" s="27">
        <v>44251</v>
      </c>
      <c r="P228" s="27">
        <v>44895</v>
      </c>
      <c r="Q228" s="23" t="s">
        <v>104</v>
      </c>
      <c r="R228" s="28">
        <v>744346.99</v>
      </c>
      <c r="S228" s="28">
        <v>6731939.1299999999</v>
      </c>
      <c r="T228" s="28">
        <v>13623093.189999999</v>
      </c>
      <c r="U228" s="28">
        <v>0</v>
      </c>
      <c r="V228" s="28">
        <v>0</v>
      </c>
      <c r="W228" s="28">
        <v>0</v>
      </c>
      <c r="X228" s="28">
        <f>+'MATRIZ PROYECTOS  ORIGINAL'!$T228+'MATRIZ PROYECTOS  ORIGINAL'!$V228</f>
        <v>13623093.189999999</v>
      </c>
      <c r="Y228" s="28">
        <f>+'MATRIZ PROYECTOS  ORIGINAL'!$U228+'MATRIZ PROYECTOS  ORIGINAL'!$W228</f>
        <v>0</v>
      </c>
      <c r="Z228" s="28">
        <v>8075222.2199999997</v>
      </c>
      <c r="AA228" s="28">
        <v>0</v>
      </c>
      <c r="AB228" s="28">
        <v>58.63</v>
      </c>
      <c r="AC228" s="28">
        <v>59.27</v>
      </c>
      <c r="AD228" s="22" t="s">
        <v>105</v>
      </c>
      <c r="AE228" s="22" t="s">
        <v>233</v>
      </c>
      <c r="AF228" s="22" t="s">
        <v>134</v>
      </c>
      <c r="AG228" s="22" t="s">
        <v>665</v>
      </c>
      <c r="AH228" s="22" t="s">
        <v>1391</v>
      </c>
      <c r="AI228" s="23" t="s">
        <v>11</v>
      </c>
      <c r="AJ228" s="23">
        <v>10</v>
      </c>
      <c r="AK228" s="23" t="s">
        <v>603</v>
      </c>
      <c r="AL228" s="23" t="s">
        <v>167</v>
      </c>
      <c r="AM228" s="23"/>
      <c r="AN228" s="22" t="s">
        <v>1392</v>
      </c>
      <c r="AO228" s="22" t="s">
        <v>1393</v>
      </c>
      <c r="AP228" s="22" t="s">
        <v>1394</v>
      </c>
      <c r="AQ228" s="22" t="s">
        <v>1395</v>
      </c>
    </row>
    <row r="229" spans="1:43" ht="15.75" customHeight="1">
      <c r="A229" s="22" t="s">
        <v>73</v>
      </c>
      <c r="B229" s="23">
        <v>225</v>
      </c>
      <c r="C229" s="22" t="s">
        <v>1396</v>
      </c>
      <c r="D229" s="22" t="s">
        <v>1396</v>
      </c>
      <c r="E229" s="25" t="s">
        <v>1397</v>
      </c>
      <c r="F229" s="29">
        <v>225</v>
      </c>
      <c r="G229" s="22" t="s">
        <v>1398</v>
      </c>
      <c r="H229" s="23" t="s">
        <v>138</v>
      </c>
      <c r="I229" s="23"/>
      <c r="J229" s="23" t="s">
        <v>1259</v>
      </c>
      <c r="K229" s="23" t="s">
        <v>488</v>
      </c>
      <c r="L229" s="23" t="s">
        <v>902</v>
      </c>
      <c r="M229" s="26">
        <v>44278</v>
      </c>
      <c r="N229" s="26"/>
      <c r="O229" s="27">
        <v>44278</v>
      </c>
      <c r="P229" s="27">
        <v>45250</v>
      </c>
      <c r="Q229" s="23" t="s">
        <v>266</v>
      </c>
      <c r="R229" s="28">
        <v>179460.63</v>
      </c>
      <c r="S229" s="28">
        <v>1383654.01</v>
      </c>
      <c r="T229" s="28">
        <v>4086337.1</v>
      </c>
      <c r="U229" s="28">
        <v>0</v>
      </c>
      <c r="V229" s="28">
        <v>0</v>
      </c>
      <c r="W229" s="28">
        <v>0</v>
      </c>
      <c r="X229" s="28">
        <f>+'MATRIZ PROYECTOS  ORIGINAL'!$T229+'MATRIZ PROYECTOS  ORIGINAL'!$V229</f>
        <v>4086337.1</v>
      </c>
      <c r="Y229" s="28">
        <f>+'MATRIZ PROYECTOS  ORIGINAL'!$U229+'MATRIZ PROYECTOS  ORIGINAL'!$W229</f>
        <v>0</v>
      </c>
      <c r="Z229" s="28">
        <v>1383654.01</v>
      </c>
      <c r="AA229" s="28">
        <v>0</v>
      </c>
      <c r="AB229" s="28">
        <v>39.47</v>
      </c>
      <c r="AC229" s="28">
        <v>33.86</v>
      </c>
      <c r="AD229" s="22" t="s">
        <v>796</v>
      </c>
      <c r="AE229" s="22" t="s">
        <v>82</v>
      </c>
      <c r="AF229" s="22" t="s">
        <v>217</v>
      </c>
      <c r="AG229" s="22" t="s">
        <v>95</v>
      </c>
      <c r="AH229" s="22" t="s">
        <v>95</v>
      </c>
      <c r="AI229" s="23" t="s">
        <v>12</v>
      </c>
      <c r="AJ229" s="23">
        <v>11</v>
      </c>
      <c r="AK229" s="23" t="s">
        <v>122</v>
      </c>
      <c r="AL229" s="23" t="s">
        <v>167</v>
      </c>
      <c r="AM229" s="23"/>
      <c r="AN229" s="22" t="s">
        <v>1399</v>
      </c>
      <c r="AO229" s="22" t="s">
        <v>1400</v>
      </c>
      <c r="AP229" s="22"/>
      <c r="AQ229" s="22"/>
    </row>
    <row r="230" spans="1:43" ht="78.75" hidden="1" customHeight="1">
      <c r="A230" s="22" t="s">
        <v>97</v>
      </c>
      <c r="B230" s="23">
        <v>226</v>
      </c>
      <c r="C230" s="22" t="s">
        <v>1401</v>
      </c>
      <c r="D230" s="22" t="s">
        <v>1401</v>
      </c>
      <c r="E230" s="25" t="s">
        <v>1402</v>
      </c>
      <c r="F230" s="23">
        <v>226</v>
      </c>
      <c r="G230" s="22" t="s">
        <v>1403</v>
      </c>
      <c r="H230" s="23" t="s">
        <v>138</v>
      </c>
      <c r="I230" s="23"/>
      <c r="J230" s="23" t="s">
        <v>642</v>
      </c>
      <c r="K230" s="23" t="s">
        <v>196</v>
      </c>
      <c r="L230" s="23" t="s">
        <v>197</v>
      </c>
      <c r="M230" s="26">
        <v>43811</v>
      </c>
      <c r="N230" s="26"/>
      <c r="O230" s="27">
        <v>43853</v>
      </c>
      <c r="P230" s="27">
        <v>44398</v>
      </c>
      <c r="Q230" s="23" t="s">
        <v>104</v>
      </c>
      <c r="R230" s="28">
        <v>200000</v>
      </c>
      <c r="S230" s="28">
        <v>1715728.95</v>
      </c>
      <c r="T230" s="28">
        <v>1715728.95</v>
      </c>
      <c r="U230" s="28">
        <v>0</v>
      </c>
      <c r="V230" s="28">
        <v>0</v>
      </c>
      <c r="W230" s="28">
        <v>0</v>
      </c>
      <c r="X230" s="28">
        <f>+'MATRIZ PROYECTOS  ORIGINAL'!$T230+'MATRIZ PROYECTOS  ORIGINAL'!$V230</f>
        <v>1715728.95</v>
      </c>
      <c r="Y230" s="28">
        <f>+'MATRIZ PROYECTOS  ORIGINAL'!$U230+'MATRIZ PROYECTOS  ORIGINAL'!$W230</f>
        <v>0</v>
      </c>
      <c r="Z230" s="28">
        <v>1629020.45</v>
      </c>
      <c r="AA230" s="28">
        <v>0</v>
      </c>
      <c r="AB230" s="28">
        <v>55</v>
      </c>
      <c r="AC230" s="28">
        <v>94.94</v>
      </c>
      <c r="AD230" s="22" t="s">
        <v>787</v>
      </c>
      <c r="AE230" s="22" t="s">
        <v>133</v>
      </c>
      <c r="AF230" s="22" t="s">
        <v>643</v>
      </c>
      <c r="AG230" s="22" t="s">
        <v>95</v>
      </c>
      <c r="AH230" s="22" t="s">
        <v>95</v>
      </c>
      <c r="AI230" s="23" t="s">
        <v>10</v>
      </c>
      <c r="AJ230" s="23">
        <v>9</v>
      </c>
      <c r="AK230" s="23" t="s">
        <v>245</v>
      </c>
      <c r="AL230" s="23" t="s">
        <v>246</v>
      </c>
      <c r="AM230" s="23"/>
      <c r="AN230" s="22" t="s">
        <v>1404</v>
      </c>
      <c r="AO230" s="22" t="s">
        <v>1405</v>
      </c>
      <c r="AP230" s="22"/>
      <c r="AQ230" s="22"/>
    </row>
    <row r="231" spans="1:43" ht="51" hidden="1" customHeight="1">
      <c r="A231" s="22" t="s">
        <v>97</v>
      </c>
      <c r="B231" s="23">
        <v>227</v>
      </c>
      <c r="C231" s="22" t="s">
        <v>1406</v>
      </c>
      <c r="D231" s="22" t="s">
        <v>1406</v>
      </c>
      <c r="E231" s="25" t="s">
        <v>68</v>
      </c>
      <c r="F231" s="23">
        <v>227</v>
      </c>
      <c r="G231" s="22" t="s">
        <v>1407</v>
      </c>
      <c r="H231" s="23" t="s">
        <v>281</v>
      </c>
      <c r="I231" s="23"/>
      <c r="J231" s="23" t="s">
        <v>642</v>
      </c>
      <c r="K231" s="23" t="s">
        <v>1408</v>
      </c>
      <c r="L231" s="23" t="s">
        <v>1409</v>
      </c>
      <c r="M231" s="26">
        <v>43602</v>
      </c>
      <c r="N231" s="26"/>
      <c r="O231" s="27">
        <v>43602</v>
      </c>
      <c r="P231" s="27">
        <v>44151</v>
      </c>
      <c r="Q231" s="23" t="s">
        <v>266</v>
      </c>
      <c r="R231" s="28">
        <v>0</v>
      </c>
      <c r="S231" s="28">
        <v>0</v>
      </c>
      <c r="T231" s="28">
        <v>0</v>
      </c>
      <c r="U231" s="28">
        <v>0</v>
      </c>
      <c r="V231" s="28">
        <v>0</v>
      </c>
      <c r="W231" s="28">
        <v>0</v>
      </c>
      <c r="X231" s="28">
        <f>+'MATRIZ PROYECTOS  ORIGINAL'!$T231+'MATRIZ PROYECTOS  ORIGINAL'!$V231</f>
        <v>0</v>
      </c>
      <c r="Y231" s="28">
        <f>+'MATRIZ PROYECTOS  ORIGINAL'!$U231+'MATRIZ PROYECTOS  ORIGINAL'!$W231</f>
        <v>0</v>
      </c>
      <c r="Z231" s="28">
        <v>0</v>
      </c>
      <c r="AA231" s="28">
        <v>0</v>
      </c>
      <c r="AB231" s="28">
        <v>0</v>
      </c>
      <c r="AC231" s="28">
        <v>0</v>
      </c>
      <c r="AD231" s="22" t="s">
        <v>796</v>
      </c>
      <c r="AE231" s="22" t="s">
        <v>82</v>
      </c>
      <c r="AF231" s="22" t="s">
        <v>355</v>
      </c>
      <c r="AG231" s="22" t="s">
        <v>95</v>
      </c>
      <c r="AH231" s="22" t="s">
        <v>95</v>
      </c>
      <c r="AI231" s="23" t="s">
        <v>12</v>
      </c>
      <c r="AJ231" s="23">
        <v>12</v>
      </c>
      <c r="AK231" s="23" t="s">
        <v>245</v>
      </c>
      <c r="AL231" s="23" t="s">
        <v>246</v>
      </c>
      <c r="AM231" s="23"/>
      <c r="AN231" s="22" t="s">
        <v>1410</v>
      </c>
      <c r="AO231" s="22"/>
      <c r="AP231" s="22"/>
      <c r="AQ231" s="22"/>
    </row>
    <row r="232" spans="1:43" ht="15.75" customHeight="1">
      <c r="A232" s="22" t="s">
        <v>73</v>
      </c>
      <c r="B232" s="23">
        <v>228</v>
      </c>
      <c r="C232" s="22" t="s">
        <v>1411</v>
      </c>
      <c r="D232" s="22" t="s">
        <v>1411</v>
      </c>
      <c r="E232" s="25" t="s">
        <v>1412</v>
      </c>
      <c r="F232" s="29">
        <v>228</v>
      </c>
      <c r="G232" s="22" t="s">
        <v>1413</v>
      </c>
      <c r="H232" s="23" t="s">
        <v>76</v>
      </c>
      <c r="I232" s="23"/>
      <c r="J232" s="23" t="s">
        <v>1270</v>
      </c>
      <c r="K232" s="23" t="s">
        <v>78</v>
      </c>
      <c r="L232" s="23" t="s">
        <v>79</v>
      </c>
      <c r="M232" s="26">
        <v>44270</v>
      </c>
      <c r="N232" s="26"/>
      <c r="O232" s="27">
        <v>44270</v>
      </c>
      <c r="P232" s="27">
        <v>44391</v>
      </c>
      <c r="Q232" s="23" t="s">
        <v>80</v>
      </c>
      <c r="R232" s="28">
        <v>69088</v>
      </c>
      <c r="S232" s="28">
        <v>533621.19999999995</v>
      </c>
      <c r="T232" s="28">
        <v>533621.19999999995</v>
      </c>
      <c r="U232" s="28">
        <v>0</v>
      </c>
      <c r="V232" s="28">
        <v>0</v>
      </c>
      <c r="W232" s="28">
        <v>0</v>
      </c>
      <c r="X232" s="28">
        <f>+'MATRIZ PROYECTOS  ORIGINAL'!$T232+'MATRIZ PROYECTOS  ORIGINAL'!$V232</f>
        <v>533621.19999999995</v>
      </c>
      <c r="Y232" s="28">
        <f>+'MATRIZ PROYECTOS  ORIGINAL'!$U232+'MATRIZ PROYECTOS  ORIGINAL'!$W232</f>
        <v>0</v>
      </c>
      <c r="Z232" s="28">
        <v>533621.18000000005</v>
      </c>
      <c r="AA232" s="28">
        <v>0</v>
      </c>
      <c r="AB232" s="28">
        <v>100</v>
      </c>
      <c r="AC232" s="28">
        <v>99.99</v>
      </c>
      <c r="AD232" s="22" t="s">
        <v>796</v>
      </c>
      <c r="AE232" s="22" t="s">
        <v>82</v>
      </c>
      <c r="AF232" s="22" t="s">
        <v>742</v>
      </c>
      <c r="AG232" s="22" t="s">
        <v>95</v>
      </c>
      <c r="AH232" s="22" t="s">
        <v>95</v>
      </c>
      <c r="AI232" s="23" t="s">
        <v>12</v>
      </c>
      <c r="AJ232" s="23">
        <v>12</v>
      </c>
      <c r="AK232" s="23" t="s">
        <v>122</v>
      </c>
      <c r="AL232" s="23" t="s">
        <v>218</v>
      </c>
      <c r="AM232" s="23"/>
      <c r="AN232" s="22" t="s">
        <v>1414</v>
      </c>
      <c r="AO232" s="22" t="s">
        <v>1415</v>
      </c>
      <c r="AP232" s="22"/>
      <c r="AQ232" s="22"/>
    </row>
    <row r="233" spans="1:43" ht="15.75" customHeight="1">
      <c r="A233" s="22" t="s">
        <v>114</v>
      </c>
      <c r="B233" s="23">
        <v>229</v>
      </c>
      <c r="C233" s="22" t="s">
        <v>1416</v>
      </c>
      <c r="D233" s="22" t="s">
        <v>1416</v>
      </c>
      <c r="E233" s="25" t="s">
        <v>1417</v>
      </c>
      <c r="F233" s="29">
        <v>229</v>
      </c>
      <c r="G233" s="22" t="s">
        <v>1418</v>
      </c>
      <c r="H233" s="23" t="s">
        <v>138</v>
      </c>
      <c r="I233" s="23"/>
      <c r="J233" s="23" t="s">
        <v>868</v>
      </c>
      <c r="K233" s="23" t="s">
        <v>119</v>
      </c>
      <c r="L233" s="23" t="s">
        <v>120</v>
      </c>
      <c r="M233" s="26">
        <v>44320</v>
      </c>
      <c r="N233" s="26"/>
      <c r="O233" s="27">
        <v>44320</v>
      </c>
      <c r="P233" s="27">
        <v>44742</v>
      </c>
      <c r="Q233" s="23" t="s">
        <v>663</v>
      </c>
      <c r="R233" s="28">
        <v>16592.95</v>
      </c>
      <c r="S233" s="28">
        <v>128160.63</v>
      </c>
      <c r="T233" s="28">
        <v>128160.63</v>
      </c>
      <c r="U233" s="28">
        <v>0</v>
      </c>
      <c r="V233" s="28">
        <v>0</v>
      </c>
      <c r="W233" s="28">
        <v>0</v>
      </c>
      <c r="X233" s="28">
        <f>+'MATRIZ PROYECTOS  ORIGINAL'!$T233+'MATRIZ PROYECTOS  ORIGINAL'!$V233</f>
        <v>128160.63</v>
      </c>
      <c r="Y233" s="28">
        <f>+'MATRIZ PROYECTOS  ORIGINAL'!$U233+'MATRIZ PROYECTOS  ORIGINAL'!$W233</f>
        <v>0</v>
      </c>
      <c r="Z233" s="28">
        <v>37792.370000000003</v>
      </c>
      <c r="AA233" s="28">
        <v>0</v>
      </c>
      <c r="AB233" s="28">
        <v>30</v>
      </c>
      <c r="AC233" s="28">
        <v>29.48</v>
      </c>
      <c r="AD233" s="22" t="s">
        <v>831</v>
      </c>
      <c r="AE233" s="22" t="s">
        <v>133</v>
      </c>
      <c r="AF233" s="22" t="s">
        <v>401</v>
      </c>
      <c r="AG233" s="22" t="s">
        <v>95</v>
      </c>
      <c r="AH233" s="22" t="s">
        <v>95</v>
      </c>
      <c r="AI233" s="23" t="s">
        <v>5</v>
      </c>
      <c r="AJ233" s="23">
        <v>2</v>
      </c>
      <c r="AK233" s="23"/>
      <c r="AL233" s="23" t="s">
        <v>123</v>
      </c>
      <c r="AM233" s="23"/>
      <c r="AN233" s="22" t="s">
        <v>1419</v>
      </c>
      <c r="AO233" s="22"/>
      <c r="AP233" s="22"/>
      <c r="AQ233" s="22"/>
    </row>
    <row r="234" spans="1:43" ht="89.25" customHeight="1">
      <c r="A234" s="22" t="s">
        <v>73</v>
      </c>
      <c r="B234" s="23">
        <v>230</v>
      </c>
      <c r="C234" s="22" t="s">
        <v>1420</v>
      </c>
      <c r="D234" s="22" t="s">
        <v>1420</v>
      </c>
      <c r="E234" s="25" t="s">
        <v>1421</v>
      </c>
      <c r="F234" s="23">
        <v>230</v>
      </c>
      <c r="G234" s="22" t="s">
        <v>1422</v>
      </c>
      <c r="H234" s="23" t="s">
        <v>100</v>
      </c>
      <c r="I234" s="23"/>
      <c r="J234" s="23" t="s">
        <v>150</v>
      </c>
      <c r="K234" s="23" t="s">
        <v>1423</v>
      </c>
      <c r="L234" s="23" t="s">
        <v>1424</v>
      </c>
      <c r="M234" s="26">
        <v>43903</v>
      </c>
      <c r="N234" s="26"/>
      <c r="O234" s="27">
        <v>43903</v>
      </c>
      <c r="P234" s="27">
        <v>43917</v>
      </c>
      <c r="Q234" s="23" t="s">
        <v>663</v>
      </c>
      <c r="R234" s="28">
        <v>44933.14</v>
      </c>
      <c r="S234" s="28">
        <v>345034.39</v>
      </c>
      <c r="T234" s="28">
        <v>345034.39</v>
      </c>
      <c r="U234" s="28">
        <v>0</v>
      </c>
      <c r="V234" s="28">
        <v>0</v>
      </c>
      <c r="W234" s="28">
        <v>0</v>
      </c>
      <c r="X234" s="28">
        <f>+'MATRIZ PROYECTOS  ORIGINAL'!$T234+'MATRIZ PROYECTOS  ORIGINAL'!$V234</f>
        <v>345034.39</v>
      </c>
      <c r="Y234" s="28">
        <f>+'MATRIZ PROYECTOS  ORIGINAL'!$U234+'MATRIZ PROYECTOS  ORIGINAL'!$W234</f>
        <v>0</v>
      </c>
      <c r="Z234" s="28">
        <v>345034.38</v>
      </c>
      <c r="AA234" s="28">
        <v>0</v>
      </c>
      <c r="AB234" s="28">
        <v>100</v>
      </c>
      <c r="AC234" s="28">
        <v>99.99</v>
      </c>
      <c r="AD234" s="22" t="s">
        <v>831</v>
      </c>
      <c r="AE234" s="22" t="s">
        <v>82</v>
      </c>
      <c r="AF234" s="22" t="s">
        <v>217</v>
      </c>
      <c r="AG234" s="22" t="s">
        <v>95</v>
      </c>
      <c r="AH234" s="22" t="s">
        <v>95</v>
      </c>
      <c r="AI234" s="23" t="s">
        <v>12</v>
      </c>
      <c r="AJ234" s="23">
        <v>12</v>
      </c>
      <c r="AK234" s="23" t="s">
        <v>236</v>
      </c>
      <c r="AL234" s="23" t="s">
        <v>218</v>
      </c>
      <c r="AM234" s="23"/>
      <c r="AN234" s="22" t="s">
        <v>1425</v>
      </c>
      <c r="AO234" s="22" t="s">
        <v>1426</v>
      </c>
      <c r="AP234" s="22"/>
      <c r="AQ234" s="22"/>
    </row>
    <row r="235" spans="1:43" ht="15.75" customHeight="1">
      <c r="A235" s="22" t="s">
        <v>73</v>
      </c>
      <c r="B235" s="23">
        <v>231</v>
      </c>
      <c r="C235" s="22" t="s">
        <v>1427</v>
      </c>
      <c r="D235" s="22" t="s">
        <v>1427</v>
      </c>
      <c r="E235" s="25" t="s">
        <v>1428</v>
      </c>
      <c r="F235" s="29">
        <v>231</v>
      </c>
      <c r="G235" s="22" t="s">
        <v>1429</v>
      </c>
      <c r="H235" s="23" t="s">
        <v>281</v>
      </c>
      <c r="I235" s="23"/>
      <c r="J235" s="23" t="s">
        <v>150</v>
      </c>
      <c r="K235" s="23" t="s">
        <v>488</v>
      </c>
      <c r="L235" s="23" t="s">
        <v>902</v>
      </c>
      <c r="M235" s="26">
        <v>44330</v>
      </c>
      <c r="N235" s="26"/>
      <c r="O235" s="27">
        <v>44330</v>
      </c>
      <c r="P235" s="27" t="s">
        <v>68</v>
      </c>
      <c r="Q235" s="23" t="s">
        <v>266</v>
      </c>
      <c r="R235" s="28">
        <v>0</v>
      </c>
      <c r="S235" s="28">
        <v>0</v>
      </c>
      <c r="T235" s="28">
        <v>111341.83</v>
      </c>
      <c r="U235" s="28">
        <v>0</v>
      </c>
      <c r="V235" s="28">
        <v>0</v>
      </c>
      <c r="W235" s="28">
        <v>0</v>
      </c>
      <c r="X235" s="28">
        <f>+'MATRIZ PROYECTOS  ORIGINAL'!$T235+'MATRIZ PROYECTOS  ORIGINAL'!$V235</f>
        <v>111341.83</v>
      </c>
      <c r="Y235" s="28">
        <f>+'MATRIZ PROYECTOS  ORIGINAL'!$U235+'MATRIZ PROYECTOS  ORIGINAL'!$W235</f>
        <v>0</v>
      </c>
      <c r="Z235" s="28">
        <v>0</v>
      </c>
      <c r="AA235" s="28">
        <v>0</v>
      </c>
      <c r="AB235" s="28">
        <v>0</v>
      </c>
      <c r="AC235" s="28">
        <v>0</v>
      </c>
      <c r="AD235" s="22" t="s">
        <v>831</v>
      </c>
      <c r="AE235" s="22" t="s">
        <v>82</v>
      </c>
      <c r="AF235" s="22" t="s">
        <v>217</v>
      </c>
      <c r="AG235" s="22" t="s">
        <v>95</v>
      </c>
      <c r="AH235" s="22" t="s">
        <v>95</v>
      </c>
      <c r="AI235" s="23" t="s">
        <v>12</v>
      </c>
      <c r="AJ235" s="23">
        <v>12</v>
      </c>
      <c r="AK235" s="23" t="s">
        <v>122</v>
      </c>
      <c r="AL235" s="23" t="s">
        <v>218</v>
      </c>
      <c r="AM235" s="23"/>
      <c r="AN235" s="22" t="s">
        <v>1410</v>
      </c>
      <c r="AO235" s="22"/>
      <c r="AP235" s="22"/>
      <c r="AQ235" s="22"/>
    </row>
    <row r="236" spans="1:43" ht="51" customHeight="1">
      <c r="A236" s="22" t="s">
        <v>128</v>
      </c>
      <c r="B236" s="23">
        <v>232</v>
      </c>
      <c r="C236" s="22" t="s">
        <v>1430</v>
      </c>
      <c r="D236" s="22" t="s">
        <v>1430</v>
      </c>
      <c r="E236" s="25" t="s">
        <v>68</v>
      </c>
      <c r="F236" s="23">
        <v>232</v>
      </c>
      <c r="G236" s="22" t="s">
        <v>1431</v>
      </c>
      <c r="H236" s="23" t="s">
        <v>138</v>
      </c>
      <c r="I236" s="23"/>
      <c r="J236" s="23" t="s">
        <v>205</v>
      </c>
      <c r="K236" s="23" t="s">
        <v>1432</v>
      </c>
      <c r="L236" s="23" t="s">
        <v>1433</v>
      </c>
      <c r="M236" s="26">
        <v>43991</v>
      </c>
      <c r="N236" s="26"/>
      <c r="O236" s="27">
        <v>44019</v>
      </c>
      <c r="P236" s="27">
        <v>44840</v>
      </c>
      <c r="Q236" s="23" t="s">
        <v>80</v>
      </c>
      <c r="R236" s="28">
        <v>0</v>
      </c>
      <c r="S236" s="28">
        <v>0</v>
      </c>
      <c r="T236" s="28">
        <v>11708920.300000001</v>
      </c>
      <c r="U236" s="28">
        <v>0</v>
      </c>
      <c r="V236" s="28">
        <v>0</v>
      </c>
      <c r="W236" s="28">
        <v>0</v>
      </c>
      <c r="X236" s="28">
        <f>+'MATRIZ PROYECTOS  ORIGINAL'!$T236+'MATRIZ PROYECTOS  ORIGINAL'!$V236</f>
        <v>11708920.300000001</v>
      </c>
      <c r="Y236" s="28">
        <f>+'MATRIZ PROYECTOS  ORIGINAL'!$U236+'MATRIZ PROYECTOS  ORIGINAL'!$W236</f>
        <v>0</v>
      </c>
      <c r="Z236" s="28">
        <v>9226005.9900000002</v>
      </c>
      <c r="AA236" s="28">
        <v>0</v>
      </c>
      <c r="AB236" s="28">
        <v>96</v>
      </c>
      <c r="AC236" s="28">
        <v>78.790000000000006</v>
      </c>
      <c r="AD236" s="22" t="s">
        <v>796</v>
      </c>
      <c r="AE236" s="22" t="s">
        <v>82</v>
      </c>
      <c r="AF236" s="22" t="s">
        <v>217</v>
      </c>
      <c r="AG236" s="22" t="s">
        <v>95</v>
      </c>
      <c r="AH236" s="22" t="s">
        <v>95</v>
      </c>
      <c r="AI236" s="23" t="s">
        <v>11</v>
      </c>
      <c r="AJ236" s="23">
        <v>10</v>
      </c>
      <c r="AK236" s="23" t="s">
        <v>603</v>
      </c>
      <c r="AL236" s="23" t="s">
        <v>167</v>
      </c>
      <c r="AM236" s="23"/>
      <c r="AN236" s="22" t="s">
        <v>1434</v>
      </c>
      <c r="AO236" s="22" t="s">
        <v>1435</v>
      </c>
      <c r="AP236" s="22" t="s">
        <v>1436</v>
      </c>
      <c r="AQ236" s="22" t="s">
        <v>1437</v>
      </c>
    </row>
    <row r="237" spans="1:43" ht="140.25" hidden="1" customHeight="1">
      <c r="A237" s="22" t="s">
        <v>97</v>
      </c>
      <c r="B237" s="23">
        <v>233</v>
      </c>
      <c r="C237" s="22" t="s">
        <v>1438</v>
      </c>
      <c r="D237" s="22" t="s">
        <v>1438</v>
      </c>
      <c r="E237" s="25" t="s">
        <v>1439</v>
      </c>
      <c r="F237" s="23">
        <v>233</v>
      </c>
      <c r="G237" s="22" t="s">
        <v>1440</v>
      </c>
      <c r="H237" s="23" t="s">
        <v>281</v>
      </c>
      <c r="I237" s="23"/>
      <c r="J237" s="23" t="s">
        <v>155</v>
      </c>
      <c r="K237" s="23" t="s">
        <v>119</v>
      </c>
      <c r="L237" s="23" t="s">
        <v>120</v>
      </c>
      <c r="M237" s="26"/>
      <c r="N237" s="26"/>
      <c r="O237" s="27">
        <v>44348</v>
      </c>
      <c r="P237" s="27" t="s">
        <v>68</v>
      </c>
      <c r="Q237" s="23" t="s">
        <v>663</v>
      </c>
      <c r="R237" s="28">
        <v>0</v>
      </c>
      <c r="S237" s="28">
        <v>0</v>
      </c>
      <c r="T237" s="28">
        <v>175500000</v>
      </c>
      <c r="U237" s="28">
        <v>268648414.87</v>
      </c>
      <c r="V237" s="28">
        <v>0</v>
      </c>
      <c r="W237" s="28">
        <v>0</v>
      </c>
      <c r="X237" s="28">
        <f>+'MATRIZ PROYECTOS  ORIGINAL'!$T237+'MATRIZ PROYECTOS  ORIGINAL'!$V237</f>
        <v>175500000</v>
      </c>
      <c r="Y237" s="28">
        <f>+'MATRIZ PROYECTOS  ORIGINAL'!$U237+'MATRIZ PROYECTOS  ORIGINAL'!$W237</f>
        <v>268648414.87</v>
      </c>
      <c r="Z237" s="28">
        <v>0</v>
      </c>
      <c r="AA237" s="28">
        <v>0</v>
      </c>
      <c r="AB237" s="28">
        <v>0</v>
      </c>
      <c r="AC237" s="28">
        <v>0</v>
      </c>
      <c r="AD237" s="22" t="s">
        <v>787</v>
      </c>
      <c r="AE237" s="22" t="s">
        <v>82</v>
      </c>
      <c r="AF237" s="22" t="s">
        <v>157</v>
      </c>
      <c r="AG237" s="22" t="s">
        <v>294</v>
      </c>
      <c r="AH237" s="22" t="s">
        <v>1441</v>
      </c>
      <c r="AI237" s="23" t="s">
        <v>7</v>
      </c>
      <c r="AJ237" s="23">
        <v>3</v>
      </c>
      <c r="AK237" s="23"/>
      <c r="AL237" s="23" t="s">
        <v>123</v>
      </c>
      <c r="AM237" s="23"/>
      <c r="AN237" s="22" t="s">
        <v>1410</v>
      </c>
      <c r="AO237" s="22"/>
      <c r="AP237" s="22"/>
      <c r="AQ237" s="22"/>
    </row>
    <row r="238" spans="1:43" ht="114.75" hidden="1" customHeight="1">
      <c r="A238" s="22" t="s">
        <v>97</v>
      </c>
      <c r="B238" s="23">
        <v>234</v>
      </c>
      <c r="C238" s="22" t="s">
        <v>1442</v>
      </c>
      <c r="D238" s="22" t="s">
        <v>1442</v>
      </c>
      <c r="E238" s="25" t="s">
        <v>68</v>
      </c>
      <c r="F238" s="23">
        <v>234</v>
      </c>
      <c r="G238" s="22" t="s">
        <v>1443</v>
      </c>
      <c r="H238" s="23" t="s">
        <v>281</v>
      </c>
      <c r="I238" s="23"/>
      <c r="J238" s="23" t="s">
        <v>155</v>
      </c>
      <c r="K238" s="23" t="s">
        <v>1444</v>
      </c>
      <c r="L238" s="23" t="s">
        <v>1445</v>
      </c>
      <c r="M238" s="26"/>
      <c r="N238" s="26"/>
      <c r="O238" s="27" t="s">
        <v>68</v>
      </c>
      <c r="P238" s="27" t="s">
        <v>68</v>
      </c>
      <c r="Q238" s="23" t="s">
        <v>68</v>
      </c>
      <c r="R238" s="28">
        <v>0</v>
      </c>
      <c r="S238" s="28">
        <v>0</v>
      </c>
      <c r="T238" s="28">
        <v>0</v>
      </c>
      <c r="U238" s="28">
        <v>0</v>
      </c>
      <c r="V238" s="28">
        <v>0</v>
      </c>
      <c r="W238" s="28">
        <v>0</v>
      </c>
      <c r="X238" s="28">
        <f>+'MATRIZ PROYECTOS  ORIGINAL'!$T238+'MATRIZ PROYECTOS  ORIGINAL'!$V238</f>
        <v>0</v>
      </c>
      <c r="Y238" s="28">
        <f>+'MATRIZ PROYECTOS  ORIGINAL'!$U238+'MATRIZ PROYECTOS  ORIGINAL'!$W238</f>
        <v>0</v>
      </c>
      <c r="Z238" s="28">
        <v>0</v>
      </c>
      <c r="AA238" s="28">
        <v>0</v>
      </c>
      <c r="AB238" s="28">
        <v>0</v>
      </c>
      <c r="AC238" s="28">
        <v>0</v>
      </c>
      <c r="AD238" s="22" t="s">
        <v>105</v>
      </c>
      <c r="AE238" s="22" t="s">
        <v>233</v>
      </c>
      <c r="AF238" s="22" t="s">
        <v>157</v>
      </c>
      <c r="AG238" s="22" t="s">
        <v>95</v>
      </c>
      <c r="AH238" s="22" t="s">
        <v>95</v>
      </c>
      <c r="AI238" s="23" t="s">
        <v>7</v>
      </c>
      <c r="AJ238" s="23">
        <v>3</v>
      </c>
      <c r="AK238" s="23"/>
      <c r="AL238" s="23" t="s">
        <v>123</v>
      </c>
      <c r="AM238" s="23"/>
      <c r="AN238" s="22" t="s">
        <v>1410</v>
      </c>
      <c r="AO238" s="22"/>
      <c r="AP238" s="22"/>
      <c r="AQ238" s="22"/>
    </row>
    <row r="239" spans="1:43" ht="15.75" customHeight="1">
      <c r="A239" s="22" t="s">
        <v>114</v>
      </c>
      <c r="B239" s="23">
        <v>235</v>
      </c>
      <c r="C239" s="22" t="s">
        <v>1446</v>
      </c>
      <c r="D239" s="22" t="s">
        <v>1446</v>
      </c>
      <c r="E239" s="25" t="s">
        <v>1447</v>
      </c>
      <c r="F239" s="29">
        <v>235</v>
      </c>
      <c r="G239" s="22" t="s">
        <v>1448</v>
      </c>
      <c r="H239" s="23" t="s">
        <v>216</v>
      </c>
      <c r="I239" s="23"/>
      <c r="J239" s="23" t="s">
        <v>1449</v>
      </c>
      <c r="K239" s="23" t="s">
        <v>488</v>
      </c>
      <c r="L239" s="23" t="s">
        <v>902</v>
      </c>
      <c r="M239" s="26">
        <v>44376</v>
      </c>
      <c r="N239" s="26"/>
      <c r="O239" s="27">
        <v>44376</v>
      </c>
      <c r="P239" s="27">
        <v>44589</v>
      </c>
      <c r="Q239" s="23" t="s">
        <v>80</v>
      </c>
      <c r="R239" s="28">
        <v>39613.81</v>
      </c>
      <c r="S239" s="28">
        <v>306214.75</v>
      </c>
      <c r="T239" s="28">
        <v>386500</v>
      </c>
      <c r="U239" s="28">
        <v>0</v>
      </c>
      <c r="V239" s="28">
        <v>0</v>
      </c>
      <c r="W239" s="28">
        <v>0</v>
      </c>
      <c r="X239" s="28">
        <f>+'MATRIZ PROYECTOS  ORIGINAL'!$T239+'MATRIZ PROYECTOS  ORIGINAL'!$V239</f>
        <v>386500</v>
      </c>
      <c r="Y239" s="28">
        <f>+'MATRIZ PROYECTOS  ORIGINAL'!$U239+'MATRIZ PROYECTOS  ORIGINAL'!$W239</f>
        <v>0</v>
      </c>
      <c r="Z239" s="28">
        <v>306214.75</v>
      </c>
      <c r="AA239" s="28">
        <v>0</v>
      </c>
      <c r="AB239" s="28">
        <v>79.23</v>
      </c>
      <c r="AC239" s="28">
        <v>79.22</v>
      </c>
      <c r="AD239" s="22" t="s">
        <v>831</v>
      </c>
      <c r="AE239" s="22" t="s">
        <v>82</v>
      </c>
      <c r="AF239" s="22" t="s">
        <v>217</v>
      </c>
      <c r="AG239" s="22" t="s">
        <v>1009</v>
      </c>
      <c r="AH239" s="22" t="s">
        <v>1450</v>
      </c>
      <c r="AI239" s="23" t="s">
        <v>12</v>
      </c>
      <c r="AJ239" s="23">
        <v>12</v>
      </c>
      <c r="AK239" s="23" t="s">
        <v>122</v>
      </c>
      <c r="AL239" s="23" t="s">
        <v>218</v>
      </c>
      <c r="AM239" s="23"/>
      <c r="AN239" s="22" t="s">
        <v>1451</v>
      </c>
      <c r="AO239" s="22" t="s">
        <v>1452</v>
      </c>
      <c r="AP239" s="22" t="s">
        <v>1453</v>
      </c>
      <c r="AQ239" s="22" t="s">
        <v>1454</v>
      </c>
    </row>
    <row r="240" spans="1:43" ht="15.75" customHeight="1">
      <c r="A240" s="22" t="s">
        <v>128</v>
      </c>
      <c r="B240" s="23">
        <v>236</v>
      </c>
      <c r="C240" s="22" t="s">
        <v>1455</v>
      </c>
      <c r="D240" s="22" t="s">
        <v>1455</v>
      </c>
      <c r="E240" s="25" t="s">
        <v>1456</v>
      </c>
      <c r="F240" s="29">
        <v>236</v>
      </c>
      <c r="G240" s="22" t="s">
        <v>1457</v>
      </c>
      <c r="H240" s="23" t="s">
        <v>138</v>
      </c>
      <c r="I240" s="23"/>
      <c r="J240" s="23" t="s">
        <v>263</v>
      </c>
      <c r="K240" s="23" t="s">
        <v>733</v>
      </c>
      <c r="L240" s="23" t="s">
        <v>734</v>
      </c>
      <c r="M240" s="26">
        <v>44197</v>
      </c>
      <c r="N240" s="26"/>
      <c r="O240" s="27">
        <v>44197</v>
      </c>
      <c r="P240" s="27">
        <v>44926</v>
      </c>
      <c r="Q240" s="23" t="s">
        <v>80</v>
      </c>
      <c r="R240" s="28">
        <v>500000</v>
      </c>
      <c r="S240" s="28">
        <v>3841000</v>
      </c>
      <c r="T240" s="28">
        <v>3841000</v>
      </c>
      <c r="U240" s="28">
        <v>0</v>
      </c>
      <c r="V240" s="28">
        <v>0</v>
      </c>
      <c r="W240" s="28">
        <v>0</v>
      </c>
      <c r="X240" s="28">
        <f>+'MATRIZ PROYECTOS  ORIGINAL'!$T240+'MATRIZ PROYECTOS  ORIGINAL'!$V240</f>
        <v>3841000</v>
      </c>
      <c r="Y240" s="28">
        <f>+'MATRIZ PROYECTOS  ORIGINAL'!$U240+'MATRIZ PROYECTOS  ORIGINAL'!$W240</f>
        <v>0</v>
      </c>
      <c r="Z240" s="28">
        <v>3056585.66</v>
      </c>
      <c r="AA240" s="28">
        <v>0</v>
      </c>
      <c r="AB240" s="28">
        <v>42</v>
      </c>
      <c r="AC240" s="28">
        <v>79.569999999999993</v>
      </c>
      <c r="AD240" s="22" t="s">
        <v>1052</v>
      </c>
      <c r="AE240" s="22" t="s">
        <v>82</v>
      </c>
      <c r="AF240" s="22" t="s">
        <v>267</v>
      </c>
      <c r="AG240" s="22" t="s">
        <v>364</v>
      </c>
      <c r="AH240" s="22" t="s">
        <v>1458</v>
      </c>
      <c r="AI240" s="23" t="s">
        <v>9</v>
      </c>
      <c r="AJ240" s="23">
        <v>6</v>
      </c>
      <c r="AK240" s="23" t="s">
        <v>225</v>
      </c>
      <c r="AL240" s="23" t="s">
        <v>123</v>
      </c>
      <c r="AM240" s="23"/>
      <c r="AN240" s="22" t="s">
        <v>1459</v>
      </c>
      <c r="AO240" s="22"/>
      <c r="AP240" s="22"/>
      <c r="AQ240" s="22"/>
    </row>
    <row r="241" spans="1:43" ht="15.75" customHeight="1">
      <c r="A241" s="22" t="s">
        <v>128</v>
      </c>
      <c r="B241" s="23">
        <v>237</v>
      </c>
      <c r="C241" s="22" t="s">
        <v>1460</v>
      </c>
      <c r="D241" s="22" t="s">
        <v>1460</v>
      </c>
      <c r="E241" s="25" t="s">
        <v>1461</v>
      </c>
      <c r="F241" s="29">
        <v>237</v>
      </c>
      <c r="G241" s="22" t="s">
        <v>1462</v>
      </c>
      <c r="H241" s="23" t="s">
        <v>138</v>
      </c>
      <c r="I241" s="23"/>
      <c r="J241" s="23" t="s">
        <v>672</v>
      </c>
      <c r="K241" s="23" t="s">
        <v>733</v>
      </c>
      <c r="L241" s="23" t="s">
        <v>734</v>
      </c>
      <c r="M241" s="26">
        <v>44403</v>
      </c>
      <c r="N241" s="26"/>
      <c r="O241" s="27">
        <v>44403</v>
      </c>
      <c r="P241" s="27">
        <v>44985</v>
      </c>
      <c r="Q241" s="23" t="s">
        <v>80</v>
      </c>
      <c r="R241" s="28">
        <v>150000</v>
      </c>
      <c r="S241" s="28">
        <v>1157699.98</v>
      </c>
      <c r="T241" s="28">
        <v>0</v>
      </c>
      <c r="U241" s="28">
        <v>0</v>
      </c>
      <c r="V241" s="28">
        <v>0</v>
      </c>
      <c r="W241" s="28">
        <v>0</v>
      </c>
      <c r="X241" s="28">
        <f>+'MATRIZ PROYECTOS  ORIGINAL'!$T241+'MATRIZ PROYECTOS  ORIGINAL'!$V241</f>
        <v>0</v>
      </c>
      <c r="Y241" s="28">
        <f>+'MATRIZ PROYECTOS  ORIGINAL'!$U241+'MATRIZ PROYECTOS  ORIGINAL'!$W241</f>
        <v>0</v>
      </c>
      <c r="Z241" s="28">
        <v>693237.09</v>
      </c>
      <c r="AA241" s="28">
        <v>0</v>
      </c>
      <c r="AB241" s="28">
        <v>54.81</v>
      </c>
      <c r="AC241" s="28">
        <v>69323709</v>
      </c>
      <c r="AD241" s="22" t="s">
        <v>787</v>
      </c>
      <c r="AE241" s="22" t="s">
        <v>82</v>
      </c>
      <c r="AF241" s="22" t="s">
        <v>134</v>
      </c>
      <c r="AG241" s="22" t="s">
        <v>95</v>
      </c>
      <c r="AH241" s="22" t="s">
        <v>95</v>
      </c>
      <c r="AI241" s="23" t="s">
        <v>8</v>
      </c>
      <c r="AJ241" s="23">
        <v>5</v>
      </c>
      <c r="AK241" s="23" t="s">
        <v>313</v>
      </c>
      <c r="AL241" s="23" t="s">
        <v>631</v>
      </c>
      <c r="AM241" s="23"/>
      <c r="AN241" s="22" t="s">
        <v>1463</v>
      </c>
      <c r="AO241" s="22" t="s">
        <v>1464</v>
      </c>
      <c r="AP241" s="22"/>
      <c r="AQ241" s="22"/>
    </row>
    <row r="242" spans="1:43" ht="15.75" customHeight="1">
      <c r="A242" s="22" t="s">
        <v>73</v>
      </c>
      <c r="B242" s="23">
        <v>238</v>
      </c>
      <c r="C242" s="22" t="s">
        <v>1465</v>
      </c>
      <c r="D242" s="22" t="s">
        <v>1465</v>
      </c>
      <c r="E242" s="25" t="s">
        <v>1466</v>
      </c>
      <c r="F242" s="29">
        <v>238</v>
      </c>
      <c r="G242" s="22" t="s">
        <v>1467</v>
      </c>
      <c r="H242" s="23" t="s">
        <v>76</v>
      </c>
      <c r="I242" s="23"/>
      <c r="J242" s="23" t="s">
        <v>174</v>
      </c>
      <c r="K242" s="23" t="s">
        <v>409</v>
      </c>
      <c r="L242" s="23" t="s">
        <v>410</v>
      </c>
      <c r="M242" s="26">
        <v>44370</v>
      </c>
      <c r="N242" s="26"/>
      <c r="O242" s="27">
        <v>44370</v>
      </c>
      <c r="P242" s="27">
        <v>44615</v>
      </c>
      <c r="Q242" s="23" t="s">
        <v>663</v>
      </c>
      <c r="R242" s="28">
        <v>0</v>
      </c>
      <c r="S242" s="28">
        <v>0</v>
      </c>
      <c r="T242" s="28">
        <v>54208.84</v>
      </c>
      <c r="U242" s="28">
        <v>0</v>
      </c>
      <c r="V242" s="28">
        <v>0</v>
      </c>
      <c r="W242" s="28">
        <v>0</v>
      </c>
      <c r="X242" s="28">
        <f>+'MATRIZ PROYECTOS  ORIGINAL'!$T242+'MATRIZ PROYECTOS  ORIGINAL'!$V242</f>
        <v>54208.84</v>
      </c>
      <c r="Y242" s="28">
        <f>+'MATRIZ PROYECTOS  ORIGINAL'!$U242+'MATRIZ PROYECTOS  ORIGINAL'!$W242</f>
        <v>0</v>
      </c>
      <c r="Z242" s="28">
        <v>52004.09</v>
      </c>
      <c r="AA242" s="28">
        <v>0</v>
      </c>
      <c r="AB242" s="28">
        <v>100</v>
      </c>
      <c r="AC242" s="28">
        <v>95.93</v>
      </c>
      <c r="AD242" s="22" t="s">
        <v>796</v>
      </c>
      <c r="AE242" s="22" t="s">
        <v>82</v>
      </c>
      <c r="AF242" s="22" t="s">
        <v>300</v>
      </c>
      <c r="AG242" s="22" t="s">
        <v>95</v>
      </c>
      <c r="AH242" s="22" t="s">
        <v>95</v>
      </c>
      <c r="AI242" s="23" t="s">
        <v>14</v>
      </c>
      <c r="AJ242" s="23">
        <v>14</v>
      </c>
      <c r="AK242" s="23" t="s">
        <v>1468</v>
      </c>
      <c r="AL242" s="23" t="s">
        <v>218</v>
      </c>
      <c r="AM242" s="23"/>
      <c r="AN242" s="22" t="s">
        <v>1469</v>
      </c>
      <c r="AO242" s="22" t="s">
        <v>1470</v>
      </c>
      <c r="AP242" s="22" t="s">
        <v>1471</v>
      </c>
      <c r="AQ242" s="22" t="s">
        <v>1472</v>
      </c>
    </row>
    <row r="243" spans="1:43" ht="15.75" customHeight="1">
      <c r="A243" s="22" t="s">
        <v>73</v>
      </c>
      <c r="B243" s="23">
        <v>239</v>
      </c>
      <c r="C243" s="22" t="s">
        <v>1473</v>
      </c>
      <c r="D243" s="22" t="s">
        <v>1473</v>
      </c>
      <c r="E243" s="25" t="s">
        <v>1474</v>
      </c>
      <c r="F243" s="29">
        <v>239</v>
      </c>
      <c r="G243" s="22" t="s">
        <v>1475</v>
      </c>
      <c r="H243" s="23" t="s">
        <v>138</v>
      </c>
      <c r="I243" s="23"/>
      <c r="J243" s="23" t="s">
        <v>771</v>
      </c>
      <c r="K243" s="23" t="s">
        <v>409</v>
      </c>
      <c r="L243" s="23" t="s">
        <v>410</v>
      </c>
      <c r="M243" s="26">
        <v>44414</v>
      </c>
      <c r="N243" s="26"/>
      <c r="O243" s="27">
        <v>44414</v>
      </c>
      <c r="P243" s="27">
        <v>44778</v>
      </c>
      <c r="Q243" s="23" t="s">
        <v>663</v>
      </c>
      <c r="R243" s="28">
        <v>1146864.21</v>
      </c>
      <c r="S243" s="28">
        <v>1146864.21</v>
      </c>
      <c r="T243" s="28">
        <v>1146864.21</v>
      </c>
      <c r="U243" s="28">
        <v>0</v>
      </c>
      <c r="V243" s="28">
        <v>0</v>
      </c>
      <c r="W243" s="28">
        <v>0</v>
      </c>
      <c r="X243" s="28">
        <f>+'MATRIZ PROYECTOS  ORIGINAL'!$T243+'MATRIZ PROYECTOS  ORIGINAL'!$V243</f>
        <v>1146864.21</v>
      </c>
      <c r="Y243" s="28">
        <f>+'MATRIZ PROYECTOS  ORIGINAL'!$U243+'MATRIZ PROYECTOS  ORIGINAL'!$W243</f>
        <v>0</v>
      </c>
      <c r="Z243" s="28">
        <v>1146864.18</v>
      </c>
      <c r="AA243" s="28">
        <v>0</v>
      </c>
      <c r="AB243" s="28">
        <v>100</v>
      </c>
      <c r="AC243" s="28">
        <v>99.99</v>
      </c>
      <c r="AD243" s="22" t="s">
        <v>796</v>
      </c>
      <c r="AE243" s="22" t="s">
        <v>82</v>
      </c>
      <c r="AF243" s="22" t="s">
        <v>94</v>
      </c>
      <c r="AG243" s="22" t="s">
        <v>95</v>
      </c>
      <c r="AH243" s="22" t="s">
        <v>95</v>
      </c>
      <c r="AI243" s="23" t="s">
        <v>12</v>
      </c>
      <c r="AJ243" s="23">
        <v>12</v>
      </c>
      <c r="AK243" s="23" t="s">
        <v>122</v>
      </c>
      <c r="AL243" s="23" t="s">
        <v>218</v>
      </c>
      <c r="AM243" s="23"/>
      <c r="AN243" s="22" t="s">
        <v>1476</v>
      </c>
      <c r="AO243" s="22" t="s">
        <v>1477</v>
      </c>
      <c r="AP243" s="22" t="s">
        <v>1478</v>
      </c>
      <c r="AQ243" s="22" t="s">
        <v>1479</v>
      </c>
    </row>
    <row r="244" spans="1:43" ht="15.75" customHeight="1">
      <c r="A244" s="22" t="s">
        <v>73</v>
      </c>
      <c r="B244" s="23">
        <v>240</v>
      </c>
      <c r="C244" s="22" t="s">
        <v>1480</v>
      </c>
      <c r="D244" s="22" t="s">
        <v>1480</v>
      </c>
      <c r="E244" s="25" t="s">
        <v>1481</v>
      </c>
      <c r="F244" s="29">
        <v>240</v>
      </c>
      <c r="G244" s="22" t="s">
        <v>1482</v>
      </c>
      <c r="H244" s="23" t="s">
        <v>281</v>
      </c>
      <c r="I244" s="23"/>
      <c r="J244" s="23" t="s">
        <v>662</v>
      </c>
      <c r="K244" s="23" t="s">
        <v>1483</v>
      </c>
      <c r="L244" s="23" t="s">
        <v>1484</v>
      </c>
      <c r="M244" s="26">
        <v>44376</v>
      </c>
      <c r="N244" s="26"/>
      <c r="O244" s="27">
        <v>44218</v>
      </c>
      <c r="P244" s="27" t="s">
        <v>68</v>
      </c>
      <c r="Q244" s="23" t="s">
        <v>663</v>
      </c>
      <c r="R244" s="28">
        <v>0</v>
      </c>
      <c r="S244" s="28">
        <v>0</v>
      </c>
      <c r="T244" s="28">
        <v>6845</v>
      </c>
      <c r="U244" s="28">
        <v>0</v>
      </c>
      <c r="V244" s="28">
        <v>0</v>
      </c>
      <c r="W244" s="28">
        <v>0</v>
      </c>
      <c r="X244" s="28">
        <f>+'MATRIZ PROYECTOS  ORIGINAL'!$T244+'MATRIZ PROYECTOS  ORIGINAL'!$V244</f>
        <v>6845</v>
      </c>
      <c r="Y244" s="28">
        <f>+'MATRIZ PROYECTOS  ORIGINAL'!$U244+'MATRIZ PROYECTOS  ORIGINAL'!$W244</f>
        <v>0</v>
      </c>
      <c r="Z244" s="28">
        <v>0</v>
      </c>
      <c r="AA244" s="28">
        <v>0</v>
      </c>
      <c r="AB244" s="28">
        <v>0</v>
      </c>
      <c r="AC244" s="28">
        <v>0</v>
      </c>
      <c r="AD244" s="22" t="s">
        <v>831</v>
      </c>
      <c r="AE244" s="22" t="s">
        <v>82</v>
      </c>
      <c r="AF244" s="22" t="s">
        <v>151</v>
      </c>
      <c r="AG244" s="22" t="s">
        <v>95</v>
      </c>
      <c r="AH244" s="22" t="s">
        <v>95</v>
      </c>
      <c r="AI244" s="23" t="s">
        <v>12</v>
      </c>
      <c r="AJ244" s="23">
        <v>12</v>
      </c>
      <c r="AK244" s="23" t="s">
        <v>122</v>
      </c>
      <c r="AL244" s="23" t="s">
        <v>631</v>
      </c>
      <c r="AM244" s="23"/>
      <c r="AN244" s="22" t="s">
        <v>1410</v>
      </c>
      <c r="AO244" s="22"/>
      <c r="AP244" s="22"/>
      <c r="AQ244" s="22"/>
    </row>
    <row r="245" spans="1:43" ht="15.75" customHeight="1">
      <c r="A245" s="22" t="s">
        <v>128</v>
      </c>
      <c r="B245" s="23">
        <v>241</v>
      </c>
      <c r="C245" s="22" t="s">
        <v>1485</v>
      </c>
      <c r="D245" s="22" t="s">
        <v>1485</v>
      </c>
      <c r="E245" s="25" t="s">
        <v>1486</v>
      </c>
      <c r="F245" s="29">
        <v>241</v>
      </c>
      <c r="G245" s="22" t="s">
        <v>1487</v>
      </c>
      <c r="H245" s="23" t="s">
        <v>76</v>
      </c>
      <c r="I245" s="23"/>
      <c r="J245" s="23" t="s">
        <v>1488</v>
      </c>
      <c r="K245" s="23" t="s">
        <v>740</v>
      </c>
      <c r="L245" s="23" t="s">
        <v>817</v>
      </c>
      <c r="M245" s="26">
        <v>44398</v>
      </c>
      <c r="N245" s="26"/>
      <c r="O245" s="27">
        <v>44426</v>
      </c>
      <c r="P245" s="27">
        <v>44469</v>
      </c>
      <c r="Q245" s="23" t="s">
        <v>663</v>
      </c>
      <c r="R245" s="28">
        <v>150000</v>
      </c>
      <c r="S245" s="28">
        <v>1161637.5</v>
      </c>
      <c r="T245" s="28">
        <v>1161637.5</v>
      </c>
      <c r="U245" s="28">
        <v>0</v>
      </c>
      <c r="V245" s="28">
        <v>0</v>
      </c>
      <c r="W245" s="28">
        <v>0</v>
      </c>
      <c r="X245" s="28">
        <f>+'MATRIZ PROYECTOS  ORIGINAL'!$T245+'MATRIZ PROYECTOS  ORIGINAL'!$V245</f>
        <v>1161637.5</v>
      </c>
      <c r="Y245" s="28">
        <f>+'MATRIZ PROYECTOS  ORIGINAL'!$U245+'MATRIZ PROYECTOS  ORIGINAL'!$W245</f>
        <v>0</v>
      </c>
      <c r="Z245" s="28">
        <v>1161637.49</v>
      </c>
      <c r="AA245" s="28">
        <v>0</v>
      </c>
      <c r="AB245" s="28">
        <v>100</v>
      </c>
      <c r="AC245" s="28">
        <v>99.99</v>
      </c>
      <c r="AD245" s="22" t="s">
        <v>831</v>
      </c>
      <c r="AE245" s="22" t="s">
        <v>82</v>
      </c>
      <c r="AF245" s="22" t="s">
        <v>83</v>
      </c>
      <c r="AG245" s="22" t="s">
        <v>95</v>
      </c>
      <c r="AH245" s="22" t="s">
        <v>95</v>
      </c>
      <c r="AI245" s="23" t="s">
        <v>12</v>
      </c>
      <c r="AJ245" s="23">
        <v>12</v>
      </c>
      <c r="AK245" s="23" t="s">
        <v>122</v>
      </c>
      <c r="AL245" s="23" t="s">
        <v>631</v>
      </c>
      <c r="AM245" s="23"/>
      <c r="AN245" s="22" t="s">
        <v>1489</v>
      </c>
      <c r="AO245" s="22" t="s">
        <v>1490</v>
      </c>
      <c r="AP245" s="22"/>
      <c r="AQ245" s="22"/>
    </row>
    <row r="246" spans="1:43" ht="15.75" customHeight="1">
      <c r="A246" s="22" t="s">
        <v>73</v>
      </c>
      <c r="B246" s="23">
        <v>242</v>
      </c>
      <c r="C246" s="22" t="s">
        <v>1491</v>
      </c>
      <c r="D246" s="22" t="s">
        <v>1491</v>
      </c>
      <c r="E246" s="25" t="s">
        <v>1492</v>
      </c>
      <c r="F246" s="29">
        <v>242</v>
      </c>
      <c r="G246" s="22" t="s">
        <v>1493</v>
      </c>
      <c r="H246" s="23" t="s">
        <v>138</v>
      </c>
      <c r="I246" s="23"/>
      <c r="J246" s="23" t="s">
        <v>174</v>
      </c>
      <c r="K246" s="23" t="s">
        <v>409</v>
      </c>
      <c r="L246" s="23" t="s">
        <v>1494</v>
      </c>
      <c r="M246" s="26">
        <v>44439</v>
      </c>
      <c r="N246" s="26"/>
      <c r="O246" s="27">
        <v>44439</v>
      </c>
      <c r="P246" s="27">
        <v>45535</v>
      </c>
      <c r="Q246" s="23" t="s">
        <v>663</v>
      </c>
      <c r="R246" s="28">
        <v>0</v>
      </c>
      <c r="S246" s="28">
        <v>0</v>
      </c>
      <c r="T246" s="28">
        <v>11014637.25</v>
      </c>
      <c r="U246" s="28">
        <v>0</v>
      </c>
      <c r="V246" s="28">
        <v>0</v>
      </c>
      <c r="W246" s="28">
        <v>0</v>
      </c>
      <c r="X246" s="28">
        <f>+'MATRIZ PROYECTOS  ORIGINAL'!$T246+'MATRIZ PROYECTOS  ORIGINAL'!$V246</f>
        <v>11014637.25</v>
      </c>
      <c r="Y246" s="28">
        <f>+'MATRIZ PROYECTOS  ORIGINAL'!$U246+'MATRIZ PROYECTOS  ORIGINAL'!$W246</f>
        <v>0</v>
      </c>
      <c r="Z246" s="28">
        <v>0</v>
      </c>
      <c r="AA246" s="28">
        <v>0</v>
      </c>
      <c r="AB246" s="28">
        <v>13.43</v>
      </c>
      <c r="AC246" s="28">
        <v>0</v>
      </c>
      <c r="AD246" s="22" t="s">
        <v>796</v>
      </c>
      <c r="AE246" s="22" t="s">
        <v>82</v>
      </c>
      <c r="AF246" s="22" t="s">
        <v>300</v>
      </c>
      <c r="AG246" s="22" t="s">
        <v>95</v>
      </c>
      <c r="AH246" s="22" t="s">
        <v>95</v>
      </c>
      <c r="AI246" s="23" t="s">
        <v>14</v>
      </c>
      <c r="AJ246" s="23">
        <v>14</v>
      </c>
      <c r="AK246" s="23" t="s">
        <v>144</v>
      </c>
      <c r="AL246" s="23" t="s">
        <v>246</v>
      </c>
      <c r="AM246" s="23"/>
      <c r="AN246" s="22" t="s">
        <v>1495</v>
      </c>
      <c r="AO246" s="22" t="s">
        <v>1496</v>
      </c>
      <c r="AP246" s="22" t="s">
        <v>1497</v>
      </c>
      <c r="AQ246" s="22" t="s">
        <v>1498</v>
      </c>
    </row>
    <row r="247" spans="1:43" ht="15.75" customHeight="1">
      <c r="A247" s="22" t="s">
        <v>73</v>
      </c>
      <c r="B247" s="23">
        <v>243</v>
      </c>
      <c r="C247" s="22" t="s">
        <v>1499</v>
      </c>
      <c r="D247" s="22" t="s">
        <v>1499</v>
      </c>
      <c r="E247" s="25" t="s">
        <v>1500</v>
      </c>
      <c r="F247" s="29">
        <v>243</v>
      </c>
      <c r="G247" s="22" t="s">
        <v>1501</v>
      </c>
      <c r="H247" s="23" t="s">
        <v>138</v>
      </c>
      <c r="I247" s="23"/>
      <c r="J247" s="23" t="s">
        <v>1270</v>
      </c>
      <c r="K247" s="23" t="s">
        <v>78</v>
      </c>
      <c r="L247" s="23" t="s">
        <v>79</v>
      </c>
      <c r="M247" s="26">
        <v>44229</v>
      </c>
      <c r="N247" s="26"/>
      <c r="O247" s="27">
        <v>44592</v>
      </c>
      <c r="P247" s="27">
        <v>45291</v>
      </c>
      <c r="Q247" s="23" t="s">
        <v>80</v>
      </c>
      <c r="R247" s="28">
        <v>0</v>
      </c>
      <c r="S247" s="28">
        <v>0</v>
      </c>
      <c r="T247" s="28">
        <v>307416.40000000002</v>
      </c>
      <c r="U247" s="28">
        <v>0</v>
      </c>
      <c r="V247" s="28">
        <v>0</v>
      </c>
      <c r="W247" s="28">
        <v>0</v>
      </c>
      <c r="X247" s="28">
        <f>+'MATRIZ PROYECTOS  ORIGINAL'!$T247+'MATRIZ PROYECTOS  ORIGINAL'!$V247</f>
        <v>307416.40000000002</v>
      </c>
      <c r="Y247" s="28">
        <f>+'MATRIZ PROYECTOS  ORIGINAL'!$U247+'MATRIZ PROYECTOS  ORIGINAL'!$W247</f>
        <v>0</v>
      </c>
      <c r="Z247" s="28">
        <v>0</v>
      </c>
      <c r="AA247" s="28">
        <v>0</v>
      </c>
      <c r="AB247" s="28">
        <v>0</v>
      </c>
      <c r="AC247" s="28">
        <v>0</v>
      </c>
      <c r="AD247" s="22" t="s">
        <v>796</v>
      </c>
      <c r="AE247" s="22" t="s">
        <v>82</v>
      </c>
      <c r="AF247" s="22" t="s">
        <v>742</v>
      </c>
      <c r="AG247" s="22" t="s">
        <v>95</v>
      </c>
      <c r="AH247" s="22" t="s">
        <v>95</v>
      </c>
      <c r="AI247" s="23" t="s">
        <v>12</v>
      </c>
      <c r="AJ247" s="23">
        <v>12</v>
      </c>
      <c r="AK247" s="23"/>
      <c r="AL247" s="23"/>
      <c r="AM247" s="23"/>
      <c r="AN247" s="22" t="s">
        <v>1502</v>
      </c>
      <c r="AO247" s="22" t="s">
        <v>1503</v>
      </c>
      <c r="AP247" s="22"/>
      <c r="AQ247" s="22"/>
    </row>
    <row r="248" spans="1:43" ht="15.75" customHeight="1">
      <c r="A248" s="22" t="s">
        <v>97</v>
      </c>
      <c r="B248" s="23">
        <v>244</v>
      </c>
      <c r="C248" s="22" t="s">
        <v>1504</v>
      </c>
      <c r="D248" s="22" t="s">
        <v>1504</v>
      </c>
      <c r="E248" s="25" t="s">
        <v>1505</v>
      </c>
      <c r="F248" s="29">
        <v>244</v>
      </c>
      <c r="G248" s="22" t="s">
        <v>1506</v>
      </c>
      <c r="H248" s="23" t="s">
        <v>281</v>
      </c>
      <c r="I248" s="23"/>
      <c r="J248" s="23" t="s">
        <v>155</v>
      </c>
      <c r="K248" s="23" t="s">
        <v>1507</v>
      </c>
      <c r="L248" s="23" t="s">
        <v>1508</v>
      </c>
      <c r="M248" s="26">
        <v>44433</v>
      </c>
      <c r="N248" s="26"/>
      <c r="O248" s="27">
        <v>44433</v>
      </c>
      <c r="P248" s="27" t="s">
        <v>68</v>
      </c>
      <c r="Q248" s="23" t="s">
        <v>663</v>
      </c>
      <c r="R248" s="28">
        <v>0</v>
      </c>
      <c r="S248" s="28">
        <v>0</v>
      </c>
      <c r="T248" s="28">
        <v>600000</v>
      </c>
      <c r="U248" s="28">
        <v>0</v>
      </c>
      <c r="V248" s="28">
        <v>0</v>
      </c>
      <c r="W248" s="28">
        <v>0</v>
      </c>
      <c r="X248" s="28">
        <f>+'MATRIZ PROYECTOS  ORIGINAL'!$T248+'MATRIZ PROYECTOS  ORIGINAL'!$V248</f>
        <v>600000</v>
      </c>
      <c r="Y248" s="28">
        <f>+'MATRIZ PROYECTOS  ORIGINAL'!$U248+'MATRIZ PROYECTOS  ORIGINAL'!$W248</f>
        <v>0</v>
      </c>
      <c r="Z248" s="28">
        <v>0</v>
      </c>
      <c r="AA248" s="28">
        <v>0</v>
      </c>
      <c r="AB248" s="28">
        <v>0</v>
      </c>
      <c r="AC248" s="28">
        <v>0</v>
      </c>
      <c r="AD248" s="22" t="s">
        <v>831</v>
      </c>
      <c r="AE248" s="22" t="s">
        <v>233</v>
      </c>
      <c r="AF248" s="22" t="s">
        <v>157</v>
      </c>
      <c r="AG248" s="22" t="s">
        <v>95</v>
      </c>
      <c r="AH248" s="22" t="s">
        <v>95</v>
      </c>
      <c r="AI248" s="23" t="s">
        <v>7</v>
      </c>
      <c r="AJ248" s="23">
        <v>3</v>
      </c>
      <c r="AK248" s="23"/>
      <c r="AL248" s="23"/>
      <c r="AM248" s="23"/>
      <c r="AN248" s="22" t="s">
        <v>1410</v>
      </c>
      <c r="AO248" s="22"/>
      <c r="AP248" s="22"/>
      <c r="AQ248" s="22"/>
    </row>
    <row r="249" spans="1:43" ht="15.75" customHeight="1">
      <c r="A249" s="22" t="s">
        <v>73</v>
      </c>
      <c r="B249" s="23">
        <v>245</v>
      </c>
      <c r="C249" s="22" t="s">
        <v>1509</v>
      </c>
      <c r="D249" s="22" t="s">
        <v>1509</v>
      </c>
      <c r="E249" s="25" t="s">
        <v>1510</v>
      </c>
      <c r="F249" s="29">
        <v>245</v>
      </c>
      <c r="G249" s="22" t="s">
        <v>1511</v>
      </c>
      <c r="H249" s="23" t="s">
        <v>281</v>
      </c>
      <c r="I249" s="23"/>
      <c r="J249" s="23" t="s">
        <v>1092</v>
      </c>
      <c r="K249" s="23" t="s">
        <v>488</v>
      </c>
      <c r="L249" s="23" t="s">
        <v>902</v>
      </c>
      <c r="M249" s="26">
        <v>44285</v>
      </c>
      <c r="N249" s="26"/>
      <c r="O249" s="27">
        <v>44256</v>
      </c>
      <c r="P249" s="27" t="s">
        <v>68</v>
      </c>
      <c r="Q249" s="23" t="s">
        <v>663</v>
      </c>
      <c r="R249" s="28">
        <v>0</v>
      </c>
      <c r="S249" s="28">
        <v>0</v>
      </c>
      <c r="T249" s="28">
        <v>60000</v>
      </c>
      <c r="U249" s="28">
        <v>0</v>
      </c>
      <c r="V249" s="28">
        <v>0</v>
      </c>
      <c r="W249" s="28">
        <v>0</v>
      </c>
      <c r="X249" s="28">
        <f>+'MATRIZ PROYECTOS  ORIGINAL'!$T249+'MATRIZ PROYECTOS  ORIGINAL'!$V249</f>
        <v>60000</v>
      </c>
      <c r="Y249" s="28">
        <f>+'MATRIZ PROYECTOS  ORIGINAL'!$U249+'MATRIZ PROYECTOS  ORIGINAL'!$W249</f>
        <v>0</v>
      </c>
      <c r="Z249" s="28">
        <v>0</v>
      </c>
      <c r="AA249" s="28">
        <v>0</v>
      </c>
      <c r="AB249" s="28">
        <v>0</v>
      </c>
      <c r="AC249" s="28">
        <v>0</v>
      </c>
      <c r="AD249" s="22" t="s">
        <v>796</v>
      </c>
      <c r="AE249" s="22" t="s">
        <v>82</v>
      </c>
      <c r="AF249" s="22" t="s">
        <v>401</v>
      </c>
      <c r="AG249" s="22" t="s">
        <v>95</v>
      </c>
      <c r="AH249" s="22" t="s">
        <v>95</v>
      </c>
      <c r="AI249" s="23" t="s">
        <v>12</v>
      </c>
      <c r="AJ249" s="23">
        <v>12</v>
      </c>
      <c r="AK249" s="23"/>
      <c r="AL249" s="23"/>
      <c r="AM249" s="23"/>
      <c r="AN249" s="22" t="s">
        <v>1410</v>
      </c>
      <c r="AO249" s="22"/>
      <c r="AP249" s="22"/>
      <c r="AQ249" s="22"/>
    </row>
    <row r="250" spans="1:43" ht="15.75" customHeight="1">
      <c r="A250" s="22" t="s">
        <v>97</v>
      </c>
      <c r="B250" s="23">
        <v>246</v>
      </c>
      <c r="C250" s="22" t="s">
        <v>1512</v>
      </c>
      <c r="D250" s="22" t="s">
        <v>1512</v>
      </c>
      <c r="E250" s="25" t="s">
        <v>1513</v>
      </c>
      <c r="F250" s="29">
        <v>246</v>
      </c>
      <c r="G250" s="22" t="s">
        <v>1514</v>
      </c>
      <c r="H250" s="23" t="s">
        <v>281</v>
      </c>
      <c r="I250" s="23"/>
      <c r="J250" s="23" t="s">
        <v>232</v>
      </c>
      <c r="K250" s="23" t="s">
        <v>119</v>
      </c>
      <c r="L250" s="23" t="s">
        <v>120</v>
      </c>
      <c r="M250" s="26">
        <v>44433</v>
      </c>
      <c r="N250" s="26"/>
      <c r="O250" s="27">
        <v>44433</v>
      </c>
      <c r="P250" s="27" t="s">
        <v>68</v>
      </c>
      <c r="Q250" s="23" t="s">
        <v>663</v>
      </c>
      <c r="R250" s="28">
        <v>0</v>
      </c>
      <c r="S250" s="28">
        <v>0</v>
      </c>
      <c r="T250" s="28">
        <v>2548547.6</v>
      </c>
      <c r="U250" s="28">
        <v>0</v>
      </c>
      <c r="V250" s="28">
        <v>0</v>
      </c>
      <c r="W250" s="28">
        <v>0</v>
      </c>
      <c r="X250" s="28">
        <f>+'MATRIZ PROYECTOS  ORIGINAL'!$T250+'MATRIZ PROYECTOS  ORIGINAL'!$V250</f>
        <v>2548547.6</v>
      </c>
      <c r="Y250" s="28">
        <f>+'MATRIZ PROYECTOS  ORIGINAL'!$U250+'MATRIZ PROYECTOS  ORIGINAL'!$W250</f>
        <v>0</v>
      </c>
      <c r="Z250" s="28">
        <v>0</v>
      </c>
      <c r="AA250" s="28">
        <v>0</v>
      </c>
      <c r="AB250" s="28">
        <v>0</v>
      </c>
      <c r="AC250" s="28">
        <v>0</v>
      </c>
      <c r="AD250" s="22" t="s">
        <v>831</v>
      </c>
      <c r="AE250" s="22" t="s">
        <v>233</v>
      </c>
      <c r="AF250" s="22" t="s">
        <v>355</v>
      </c>
      <c r="AG250" s="22" t="s">
        <v>95</v>
      </c>
      <c r="AH250" s="22" t="s">
        <v>95</v>
      </c>
      <c r="AI250" s="23" t="s">
        <v>9</v>
      </c>
      <c r="AJ250" s="23">
        <v>6</v>
      </c>
      <c r="AK250" s="23" t="s">
        <v>225</v>
      </c>
      <c r="AL250" s="23" t="s">
        <v>123</v>
      </c>
      <c r="AM250" s="23"/>
      <c r="AN250" s="22" t="s">
        <v>1410</v>
      </c>
      <c r="AO250" s="22"/>
      <c r="AP250" s="22"/>
      <c r="AQ250" s="22"/>
    </row>
    <row r="251" spans="1:43" ht="123.75" hidden="1" customHeight="1">
      <c r="A251" s="22" t="s">
        <v>114</v>
      </c>
      <c r="B251" s="23">
        <v>247</v>
      </c>
      <c r="C251" s="22" t="s">
        <v>1515</v>
      </c>
      <c r="D251" s="22" t="s">
        <v>1515</v>
      </c>
      <c r="E251" s="25" t="s">
        <v>68</v>
      </c>
      <c r="F251" s="23">
        <v>247</v>
      </c>
      <c r="G251" s="22" t="s">
        <v>1516</v>
      </c>
      <c r="H251" s="23" t="s">
        <v>138</v>
      </c>
      <c r="I251" s="23"/>
      <c r="J251" s="23" t="s">
        <v>786</v>
      </c>
      <c r="K251" s="23" t="s">
        <v>140</v>
      </c>
      <c r="L251" s="23" t="s">
        <v>717</v>
      </c>
      <c r="M251" s="26">
        <v>43602</v>
      </c>
      <c r="N251" s="26"/>
      <c r="O251" s="27">
        <v>43602</v>
      </c>
      <c r="P251" s="27">
        <v>44151</v>
      </c>
      <c r="Q251" s="23" t="s">
        <v>104</v>
      </c>
      <c r="R251" s="28">
        <v>63484.7</v>
      </c>
      <c r="S251" s="28">
        <v>558665.36</v>
      </c>
      <c r="T251" s="28">
        <v>646078.4</v>
      </c>
      <c r="U251" s="28">
        <v>0</v>
      </c>
      <c r="V251" s="28">
        <v>0</v>
      </c>
      <c r="W251" s="28">
        <v>0</v>
      </c>
      <c r="X251" s="28">
        <f>+'MATRIZ PROYECTOS  ORIGINAL'!$T251+'MATRIZ PROYECTOS  ORIGINAL'!$V251</f>
        <v>646078.4</v>
      </c>
      <c r="Y251" s="28">
        <f>+'MATRIZ PROYECTOS  ORIGINAL'!$U251+'MATRIZ PROYECTOS  ORIGINAL'!$W251</f>
        <v>0</v>
      </c>
      <c r="Z251" s="28">
        <v>558665.35</v>
      </c>
      <c r="AA251" s="28">
        <v>0</v>
      </c>
      <c r="AB251" s="28">
        <v>88.36</v>
      </c>
      <c r="AC251" s="28">
        <v>86.47</v>
      </c>
      <c r="AD251" s="22" t="s">
        <v>796</v>
      </c>
      <c r="AE251" s="22" t="s">
        <v>82</v>
      </c>
      <c r="AF251" s="22" t="s">
        <v>355</v>
      </c>
      <c r="AG251" s="22" t="s">
        <v>95</v>
      </c>
      <c r="AH251" s="22" t="s">
        <v>95</v>
      </c>
      <c r="AI251" s="23" t="s">
        <v>12</v>
      </c>
      <c r="AJ251" s="23">
        <v>12</v>
      </c>
      <c r="AK251" s="23"/>
      <c r="AL251" s="23"/>
      <c r="AM251" s="23"/>
      <c r="AN251" s="22" t="s">
        <v>1517</v>
      </c>
      <c r="AO251" s="22" t="s">
        <v>1518</v>
      </c>
      <c r="AP251" s="22" t="s">
        <v>1519</v>
      </c>
      <c r="AQ251" s="22"/>
    </row>
    <row r="252" spans="1:43" ht="38.25" hidden="1" customHeight="1">
      <c r="A252" s="22" t="s">
        <v>97</v>
      </c>
      <c r="B252" s="23">
        <v>248</v>
      </c>
      <c r="C252" s="22" t="s">
        <v>1520</v>
      </c>
      <c r="D252" s="22" t="s">
        <v>1520</v>
      </c>
      <c r="E252" s="25" t="s">
        <v>1521</v>
      </c>
      <c r="F252" s="23">
        <v>248</v>
      </c>
      <c r="G252" s="22" t="s">
        <v>1522</v>
      </c>
      <c r="H252" s="23" t="s">
        <v>281</v>
      </c>
      <c r="I252" s="23"/>
      <c r="J252" s="23" t="s">
        <v>155</v>
      </c>
      <c r="K252" s="23" t="s">
        <v>488</v>
      </c>
      <c r="L252" s="23" t="s">
        <v>1523</v>
      </c>
      <c r="M252" s="26">
        <v>43602</v>
      </c>
      <c r="N252" s="26"/>
      <c r="O252" s="27">
        <v>43602</v>
      </c>
      <c r="P252" s="27">
        <v>44151</v>
      </c>
      <c r="Q252" s="23" t="s">
        <v>68</v>
      </c>
      <c r="R252" s="28">
        <v>0</v>
      </c>
      <c r="S252" s="28">
        <v>0</v>
      </c>
      <c r="T252" s="28">
        <v>0</v>
      </c>
      <c r="U252" s="28">
        <v>0</v>
      </c>
      <c r="V252" s="28">
        <v>0</v>
      </c>
      <c r="W252" s="28">
        <v>0</v>
      </c>
      <c r="X252" s="28">
        <f>+'MATRIZ PROYECTOS  ORIGINAL'!$T252+'MATRIZ PROYECTOS  ORIGINAL'!$V252</f>
        <v>0</v>
      </c>
      <c r="Y252" s="28">
        <f>+'MATRIZ PROYECTOS  ORIGINAL'!$U252+'MATRIZ PROYECTOS  ORIGINAL'!$W252</f>
        <v>0</v>
      </c>
      <c r="Z252" s="28">
        <v>0</v>
      </c>
      <c r="AA252" s="28">
        <v>0</v>
      </c>
      <c r="AB252" s="28">
        <v>0</v>
      </c>
      <c r="AC252" s="28">
        <v>0</v>
      </c>
      <c r="AD252" s="22" t="s">
        <v>796</v>
      </c>
      <c r="AE252" s="22" t="s">
        <v>82</v>
      </c>
      <c r="AF252" s="22" t="s">
        <v>355</v>
      </c>
      <c r="AG252" s="22" t="s">
        <v>95</v>
      </c>
      <c r="AH252" s="22" t="s">
        <v>95</v>
      </c>
      <c r="AI252" s="23" t="s">
        <v>7</v>
      </c>
      <c r="AJ252" s="23">
        <v>3</v>
      </c>
      <c r="AK252" s="23"/>
      <c r="AL252" s="23"/>
      <c r="AM252" s="23"/>
      <c r="AN252" s="22" t="s">
        <v>1410</v>
      </c>
      <c r="AO252" s="22"/>
      <c r="AP252" s="22"/>
      <c r="AQ252" s="22"/>
    </row>
    <row r="253" spans="1:43" ht="15.75" customHeight="1">
      <c r="A253" s="22" t="s">
        <v>114</v>
      </c>
      <c r="B253" s="23">
        <v>249</v>
      </c>
      <c r="C253" s="22" t="s">
        <v>1524</v>
      </c>
      <c r="D253" s="22" t="s">
        <v>1524</v>
      </c>
      <c r="E253" s="25" t="s">
        <v>1525</v>
      </c>
      <c r="F253" s="29">
        <v>249</v>
      </c>
      <c r="G253" s="22" t="s">
        <v>1526</v>
      </c>
      <c r="H253" s="23" t="s">
        <v>138</v>
      </c>
      <c r="I253" s="23"/>
      <c r="J253" s="23" t="s">
        <v>399</v>
      </c>
      <c r="K253" s="23" t="s">
        <v>196</v>
      </c>
      <c r="L253" s="23" t="s">
        <v>197</v>
      </c>
      <c r="M253" s="26">
        <v>44452</v>
      </c>
      <c r="N253" s="26"/>
      <c r="O253" s="27">
        <v>44424</v>
      </c>
      <c r="P253" s="27">
        <v>44886</v>
      </c>
      <c r="Q253" s="23" t="s">
        <v>104</v>
      </c>
      <c r="R253" s="28">
        <v>2100000</v>
      </c>
      <c r="S253" s="28">
        <v>18705782.629999999</v>
      </c>
      <c r="T253" s="28">
        <v>18705782.629999999</v>
      </c>
      <c r="U253" s="28">
        <v>0</v>
      </c>
      <c r="V253" s="28">
        <v>0</v>
      </c>
      <c r="W253" s="28">
        <v>0</v>
      </c>
      <c r="X253" s="28">
        <f>+'MATRIZ PROYECTOS  ORIGINAL'!$T253+'MATRIZ PROYECTOS  ORIGINAL'!$V253</f>
        <v>18705782.629999999</v>
      </c>
      <c r="Y253" s="28">
        <f>+'MATRIZ PROYECTOS  ORIGINAL'!$U253+'MATRIZ PROYECTOS  ORIGINAL'!$W253</f>
        <v>0</v>
      </c>
      <c r="Z253" s="28">
        <v>1323243.1599999999</v>
      </c>
      <c r="AA253" s="28">
        <v>0</v>
      </c>
      <c r="AB253" s="28">
        <v>27</v>
      </c>
      <c r="AC253" s="28">
        <v>7.07</v>
      </c>
      <c r="AD253" s="22" t="s">
        <v>105</v>
      </c>
      <c r="AE253" s="22" t="s">
        <v>233</v>
      </c>
      <c r="AF253" s="22" t="s">
        <v>401</v>
      </c>
      <c r="AG253" s="22" t="s">
        <v>95</v>
      </c>
      <c r="AH253" s="22" t="s">
        <v>95</v>
      </c>
      <c r="AI253" s="23" t="s">
        <v>12</v>
      </c>
      <c r="AJ253" s="23">
        <v>12</v>
      </c>
      <c r="AK253" s="23"/>
      <c r="AL253" s="23"/>
      <c r="AM253" s="23"/>
      <c r="AN253" s="22" t="s">
        <v>1527</v>
      </c>
      <c r="AO253" s="22" t="s">
        <v>1528</v>
      </c>
      <c r="AP253" s="22" t="s">
        <v>1529</v>
      </c>
      <c r="AQ253" s="22" t="s">
        <v>1530</v>
      </c>
    </row>
    <row r="254" spans="1:43" ht="15.75" customHeight="1">
      <c r="A254" s="22" t="s">
        <v>97</v>
      </c>
      <c r="B254" s="23">
        <v>250</v>
      </c>
      <c r="C254" s="22" t="s">
        <v>1531</v>
      </c>
      <c r="D254" s="22" t="s">
        <v>1531</v>
      </c>
      <c r="E254" s="25" t="s">
        <v>1532</v>
      </c>
      <c r="F254" s="29">
        <v>250</v>
      </c>
      <c r="G254" s="22" t="s">
        <v>1533</v>
      </c>
      <c r="H254" s="23" t="s">
        <v>281</v>
      </c>
      <c r="I254" s="23"/>
      <c r="J254" s="23" t="s">
        <v>155</v>
      </c>
      <c r="K254" s="23" t="s">
        <v>488</v>
      </c>
      <c r="L254" s="23" t="s">
        <v>1523</v>
      </c>
      <c r="M254" s="26">
        <v>44384</v>
      </c>
      <c r="N254" s="26"/>
      <c r="O254" s="27">
        <v>44385</v>
      </c>
      <c r="P254" s="27" t="s">
        <v>68</v>
      </c>
      <c r="Q254" s="23" t="s">
        <v>663</v>
      </c>
      <c r="R254" s="28">
        <v>0</v>
      </c>
      <c r="S254" s="28">
        <v>0</v>
      </c>
      <c r="T254" s="28">
        <v>46440000</v>
      </c>
      <c r="U254" s="28">
        <v>46440000</v>
      </c>
      <c r="V254" s="28">
        <v>0</v>
      </c>
      <c r="W254" s="28">
        <v>0</v>
      </c>
      <c r="X254" s="28">
        <f>+'MATRIZ PROYECTOS  ORIGINAL'!$T254+'MATRIZ PROYECTOS  ORIGINAL'!$V254</f>
        <v>46440000</v>
      </c>
      <c r="Y254" s="28">
        <f>+'MATRIZ PROYECTOS  ORIGINAL'!$U254+'MATRIZ PROYECTOS  ORIGINAL'!$W254</f>
        <v>46440000</v>
      </c>
      <c r="Z254" s="28">
        <v>0</v>
      </c>
      <c r="AA254" s="28">
        <v>0</v>
      </c>
      <c r="AB254" s="28">
        <v>0</v>
      </c>
      <c r="AC254" s="28">
        <v>0</v>
      </c>
      <c r="AD254" s="22" t="s">
        <v>831</v>
      </c>
      <c r="AE254" s="22" t="s">
        <v>233</v>
      </c>
      <c r="AF254" s="22" t="s">
        <v>157</v>
      </c>
      <c r="AG254" s="22" t="s">
        <v>95</v>
      </c>
      <c r="AH254" s="22" t="s">
        <v>95</v>
      </c>
      <c r="AI254" s="23" t="s">
        <v>7</v>
      </c>
      <c r="AJ254" s="23">
        <v>3</v>
      </c>
      <c r="AK254" s="23"/>
      <c r="AL254" s="23"/>
      <c r="AM254" s="23"/>
      <c r="AN254" s="22" t="s">
        <v>1410</v>
      </c>
      <c r="AO254" s="22"/>
      <c r="AP254" s="22"/>
      <c r="AQ254" s="22"/>
    </row>
    <row r="255" spans="1:43" ht="15.75" customHeight="1">
      <c r="A255" s="22" t="s">
        <v>97</v>
      </c>
      <c r="B255" s="23">
        <v>251</v>
      </c>
      <c r="C255" s="22" t="s">
        <v>1534</v>
      </c>
      <c r="D255" s="22" t="s">
        <v>1534</v>
      </c>
      <c r="E255" s="25" t="s">
        <v>1535</v>
      </c>
      <c r="F255" s="29">
        <v>251</v>
      </c>
      <c r="G255" s="22" t="s">
        <v>1536</v>
      </c>
      <c r="H255" s="23" t="s">
        <v>117</v>
      </c>
      <c r="I255" s="23"/>
      <c r="J255" s="23" t="s">
        <v>1133</v>
      </c>
      <c r="K255" s="23" t="s">
        <v>251</v>
      </c>
      <c r="L255" s="23" t="s">
        <v>1161</v>
      </c>
      <c r="M255" s="26">
        <v>44481</v>
      </c>
      <c r="N255" s="26"/>
      <c r="O255" s="27">
        <v>44407</v>
      </c>
      <c r="P255" s="27">
        <v>44680</v>
      </c>
      <c r="Q255" s="23" t="s">
        <v>663</v>
      </c>
      <c r="R255" s="28">
        <v>100000</v>
      </c>
      <c r="S255" s="28">
        <v>773147</v>
      </c>
      <c r="T255" s="28">
        <v>773147</v>
      </c>
      <c r="U255" s="28">
        <v>0</v>
      </c>
      <c r="V255" s="28">
        <v>0</v>
      </c>
      <c r="W255" s="28">
        <v>0</v>
      </c>
      <c r="X255" s="28">
        <f>+'MATRIZ PROYECTOS  ORIGINAL'!$T255+'MATRIZ PROYECTOS  ORIGINAL'!$V255</f>
        <v>773147</v>
      </c>
      <c r="Y255" s="28">
        <f>+'MATRIZ PROYECTOS  ORIGINAL'!$U255+'MATRIZ PROYECTOS  ORIGINAL'!$W255</f>
        <v>0</v>
      </c>
      <c r="Z255" s="28">
        <v>773146.98</v>
      </c>
      <c r="AA255" s="28">
        <v>0</v>
      </c>
      <c r="AB255" s="28">
        <v>100</v>
      </c>
      <c r="AC255" s="28">
        <v>99.99</v>
      </c>
      <c r="AD255" s="22" t="s">
        <v>796</v>
      </c>
      <c r="AE255" s="22" t="s">
        <v>82</v>
      </c>
      <c r="AF255" s="22" t="s">
        <v>300</v>
      </c>
      <c r="AG255" s="22" t="s">
        <v>95</v>
      </c>
      <c r="AH255" s="22" t="s">
        <v>95</v>
      </c>
      <c r="AI255" s="23" t="s">
        <v>14</v>
      </c>
      <c r="AJ255" s="23">
        <v>14</v>
      </c>
      <c r="AK255" s="23"/>
      <c r="AL255" s="23"/>
      <c r="AM255" s="23"/>
      <c r="AN255" s="22" t="s">
        <v>1537</v>
      </c>
      <c r="AO255" s="22" t="s">
        <v>1538</v>
      </c>
      <c r="AP255" s="22"/>
      <c r="AQ255" s="22"/>
    </row>
    <row r="256" spans="1:43" ht="15.75" customHeight="1">
      <c r="A256" s="22" t="s">
        <v>128</v>
      </c>
      <c r="B256" s="23">
        <v>252</v>
      </c>
      <c r="C256" s="22" t="s">
        <v>1539</v>
      </c>
      <c r="D256" s="22" t="s">
        <v>1539</v>
      </c>
      <c r="E256" s="25" t="s">
        <v>1540</v>
      </c>
      <c r="F256" s="29">
        <v>252</v>
      </c>
      <c r="G256" s="22" t="s">
        <v>1541</v>
      </c>
      <c r="H256" s="23" t="s">
        <v>138</v>
      </c>
      <c r="I256" s="23"/>
      <c r="J256" s="23" t="s">
        <v>131</v>
      </c>
      <c r="K256" s="23" t="s">
        <v>1542</v>
      </c>
      <c r="L256" s="23" t="s">
        <v>1543</v>
      </c>
      <c r="M256" s="26">
        <v>44405</v>
      </c>
      <c r="N256" s="26"/>
      <c r="O256" s="27">
        <v>44410</v>
      </c>
      <c r="P256" s="27">
        <v>44530</v>
      </c>
      <c r="Q256" s="23" t="s">
        <v>663</v>
      </c>
      <c r="R256" s="28">
        <v>0</v>
      </c>
      <c r="S256" s="28">
        <v>0</v>
      </c>
      <c r="T256" s="28">
        <v>77113.3</v>
      </c>
      <c r="U256" s="28">
        <v>0</v>
      </c>
      <c r="V256" s="28">
        <v>0</v>
      </c>
      <c r="W256" s="28">
        <v>0</v>
      </c>
      <c r="X256" s="28">
        <f>+'MATRIZ PROYECTOS  ORIGINAL'!$T256+'MATRIZ PROYECTOS  ORIGINAL'!$V256</f>
        <v>77113.3</v>
      </c>
      <c r="Y256" s="28">
        <f>+'MATRIZ PROYECTOS  ORIGINAL'!$U256+'MATRIZ PROYECTOS  ORIGINAL'!$W256</f>
        <v>0</v>
      </c>
      <c r="Z256" s="28">
        <v>77113.289999999994</v>
      </c>
      <c r="AA256" s="28">
        <v>0</v>
      </c>
      <c r="AB256" s="28">
        <v>100</v>
      </c>
      <c r="AC256" s="28">
        <v>99.99</v>
      </c>
      <c r="AD256" s="22" t="s">
        <v>831</v>
      </c>
      <c r="AE256" s="22" t="s">
        <v>422</v>
      </c>
      <c r="AF256" s="22" t="s">
        <v>83</v>
      </c>
      <c r="AG256" s="22" t="s">
        <v>95</v>
      </c>
      <c r="AH256" s="22" t="s">
        <v>95</v>
      </c>
      <c r="AI256" s="23" t="s">
        <v>7</v>
      </c>
      <c r="AJ256" s="23">
        <v>3</v>
      </c>
      <c r="AK256" s="23" t="s">
        <v>182</v>
      </c>
      <c r="AL256" s="23" t="s">
        <v>631</v>
      </c>
      <c r="AM256" s="23"/>
      <c r="AN256" s="22" t="s">
        <v>1544</v>
      </c>
      <c r="AO256" s="22" t="s">
        <v>1545</v>
      </c>
      <c r="AP256" s="22"/>
      <c r="AQ256" s="22"/>
    </row>
    <row r="257" spans="1:43" ht="15.75" customHeight="1">
      <c r="A257" s="22" t="s">
        <v>73</v>
      </c>
      <c r="B257" s="23">
        <v>253</v>
      </c>
      <c r="C257" s="22" t="s">
        <v>1546</v>
      </c>
      <c r="D257" s="22" t="s">
        <v>1546</v>
      </c>
      <c r="E257" s="25" t="s">
        <v>1547</v>
      </c>
      <c r="F257" s="29">
        <v>253</v>
      </c>
      <c r="G257" s="22" t="s">
        <v>1548</v>
      </c>
      <c r="H257" s="23" t="s">
        <v>138</v>
      </c>
      <c r="I257" s="23"/>
      <c r="J257" s="23" t="s">
        <v>150</v>
      </c>
      <c r="K257" s="23" t="s">
        <v>488</v>
      </c>
      <c r="L257" s="23" t="s">
        <v>902</v>
      </c>
      <c r="M257" s="26">
        <v>44484</v>
      </c>
      <c r="N257" s="26"/>
      <c r="O257" s="27">
        <v>44484</v>
      </c>
      <c r="P257" s="27">
        <v>46310</v>
      </c>
      <c r="Q257" s="23" t="s">
        <v>80</v>
      </c>
      <c r="R257" s="28">
        <v>0</v>
      </c>
      <c r="S257" s="28">
        <v>0</v>
      </c>
      <c r="T257" s="28">
        <v>77125278.989999995</v>
      </c>
      <c r="U257" s="28">
        <v>0</v>
      </c>
      <c r="V257" s="28">
        <v>0</v>
      </c>
      <c r="W257" s="28">
        <v>0</v>
      </c>
      <c r="X257" s="28">
        <f>+'MATRIZ PROYECTOS  ORIGINAL'!$T257+'MATRIZ PROYECTOS  ORIGINAL'!$V257</f>
        <v>77125278.989999995</v>
      </c>
      <c r="Y257" s="28">
        <f>+'MATRIZ PROYECTOS  ORIGINAL'!$U257+'MATRIZ PROYECTOS  ORIGINAL'!$W257</f>
        <v>0</v>
      </c>
      <c r="Z257" s="28">
        <v>0</v>
      </c>
      <c r="AA257" s="28">
        <v>0</v>
      </c>
      <c r="AB257" s="28">
        <v>0</v>
      </c>
      <c r="AC257" s="28">
        <v>0</v>
      </c>
      <c r="AD257" s="22" t="s">
        <v>989</v>
      </c>
      <c r="AE257" s="22" t="s">
        <v>82</v>
      </c>
      <c r="AF257" s="22" t="s">
        <v>217</v>
      </c>
      <c r="AG257" s="22" t="s">
        <v>95</v>
      </c>
      <c r="AH257" s="22" t="s">
        <v>95</v>
      </c>
      <c r="AI257" s="23" t="s">
        <v>12</v>
      </c>
      <c r="AJ257" s="23">
        <v>12</v>
      </c>
      <c r="AK257" s="23"/>
      <c r="AL257" s="23"/>
      <c r="AM257" s="23"/>
      <c r="AN257" s="22" t="s">
        <v>1549</v>
      </c>
      <c r="AO257" s="22" t="s">
        <v>1550</v>
      </c>
      <c r="AP257" s="22" t="s">
        <v>1551</v>
      </c>
      <c r="AQ257" s="22" t="s">
        <v>1552</v>
      </c>
    </row>
    <row r="258" spans="1:43" ht="15.75" customHeight="1">
      <c r="A258" s="22" t="s">
        <v>73</v>
      </c>
      <c r="B258" s="23">
        <v>254</v>
      </c>
      <c r="C258" s="22" t="s">
        <v>1553</v>
      </c>
      <c r="D258" s="22" t="s">
        <v>1553</v>
      </c>
      <c r="E258" s="25" t="s">
        <v>1554</v>
      </c>
      <c r="F258" s="29">
        <v>254</v>
      </c>
      <c r="G258" s="22" t="s">
        <v>1555</v>
      </c>
      <c r="H258" s="23" t="s">
        <v>138</v>
      </c>
      <c r="I258" s="23"/>
      <c r="J258" s="23" t="s">
        <v>150</v>
      </c>
      <c r="K258" s="23" t="s">
        <v>488</v>
      </c>
      <c r="L258" s="23" t="s">
        <v>902</v>
      </c>
      <c r="M258" s="26">
        <v>44448</v>
      </c>
      <c r="N258" s="26"/>
      <c r="O258" s="27">
        <v>44450</v>
      </c>
      <c r="P258" s="27">
        <v>44629</v>
      </c>
      <c r="Q258" s="23" t="s">
        <v>266</v>
      </c>
      <c r="R258" s="28">
        <v>0</v>
      </c>
      <c r="S258" s="28">
        <v>0</v>
      </c>
      <c r="T258" s="28">
        <v>4398184.41</v>
      </c>
      <c r="U258" s="28">
        <v>0</v>
      </c>
      <c r="V258" s="28">
        <v>0</v>
      </c>
      <c r="W258" s="28">
        <v>0</v>
      </c>
      <c r="X258" s="28">
        <f>+'MATRIZ PROYECTOS  ORIGINAL'!$T258+'MATRIZ PROYECTOS  ORIGINAL'!$V258</f>
        <v>4398184.41</v>
      </c>
      <c r="Y258" s="28">
        <f>+'MATRIZ PROYECTOS  ORIGINAL'!$U258+'MATRIZ PROYECTOS  ORIGINAL'!$W258</f>
        <v>0</v>
      </c>
      <c r="Z258" s="28">
        <v>0</v>
      </c>
      <c r="AA258" s="28">
        <v>0</v>
      </c>
      <c r="AB258" s="28">
        <v>0</v>
      </c>
      <c r="AC258" s="28">
        <v>0</v>
      </c>
      <c r="AD258" s="22" t="s">
        <v>831</v>
      </c>
      <c r="AE258" s="22" t="s">
        <v>82</v>
      </c>
      <c r="AF258" s="22" t="s">
        <v>217</v>
      </c>
      <c r="AG258" s="22" t="s">
        <v>95</v>
      </c>
      <c r="AH258" s="22" t="s">
        <v>95</v>
      </c>
      <c r="AI258" s="23" t="s">
        <v>12</v>
      </c>
      <c r="AJ258" s="23">
        <v>12</v>
      </c>
      <c r="AK258" s="23" t="s">
        <v>1556</v>
      </c>
      <c r="AL258" s="23" t="s">
        <v>631</v>
      </c>
      <c r="AM258" s="23"/>
      <c r="AN258" s="22" t="s">
        <v>1557</v>
      </c>
      <c r="AO258" s="22"/>
      <c r="AP258" s="22"/>
      <c r="AQ258" s="22"/>
    </row>
    <row r="259" spans="1:43" ht="15.75" customHeight="1">
      <c r="A259" s="22" t="s">
        <v>97</v>
      </c>
      <c r="B259" s="23">
        <v>255</v>
      </c>
      <c r="C259" s="22" t="s">
        <v>1558</v>
      </c>
      <c r="D259" s="22" t="s">
        <v>1558</v>
      </c>
      <c r="E259" s="25" t="s">
        <v>1559</v>
      </c>
      <c r="F259" s="29">
        <v>255</v>
      </c>
      <c r="G259" s="22" t="s">
        <v>1560</v>
      </c>
      <c r="H259" s="23" t="s">
        <v>281</v>
      </c>
      <c r="I259" s="23"/>
      <c r="J259" s="23" t="s">
        <v>232</v>
      </c>
      <c r="K259" s="23" t="s">
        <v>78</v>
      </c>
      <c r="L259" s="23" t="s">
        <v>79</v>
      </c>
      <c r="M259" s="26">
        <v>44475</v>
      </c>
      <c r="N259" s="26"/>
      <c r="O259" s="27">
        <v>44452</v>
      </c>
      <c r="P259" s="27" t="s">
        <v>68</v>
      </c>
      <c r="Q259" s="23" t="s">
        <v>663</v>
      </c>
      <c r="R259" s="28">
        <v>0</v>
      </c>
      <c r="S259" s="28">
        <v>0</v>
      </c>
      <c r="T259" s="28">
        <v>1546864</v>
      </c>
      <c r="U259" s="28">
        <v>1546864</v>
      </c>
      <c r="V259" s="28">
        <v>0</v>
      </c>
      <c r="W259" s="28">
        <v>0</v>
      </c>
      <c r="X259" s="28">
        <f>+'MATRIZ PROYECTOS  ORIGINAL'!$T259+'MATRIZ PROYECTOS  ORIGINAL'!$V259</f>
        <v>1546864</v>
      </c>
      <c r="Y259" s="28">
        <f>+'MATRIZ PROYECTOS  ORIGINAL'!$U259+'MATRIZ PROYECTOS  ORIGINAL'!$W259</f>
        <v>1546864</v>
      </c>
      <c r="Z259" s="28">
        <v>0</v>
      </c>
      <c r="AA259" s="28">
        <v>0</v>
      </c>
      <c r="AB259" s="28">
        <v>0</v>
      </c>
      <c r="AC259" s="28">
        <v>0</v>
      </c>
      <c r="AD259" s="22" t="s">
        <v>796</v>
      </c>
      <c r="AE259" s="22" t="s">
        <v>82</v>
      </c>
      <c r="AF259" s="22" t="s">
        <v>401</v>
      </c>
      <c r="AG259" s="22" t="s">
        <v>95</v>
      </c>
      <c r="AH259" s="22" t="s">
        <v>95</v>
      </c>
      <c r="AI259" s="23" t="s">
        <v>5</v>
      </c>
      <c r="AJ259" s="23">
        <v>1</v>
      </c>
      <c r="AK259" s="23"/>
      <c r="AL259" s="23"/>
      <c r="AM259" s="23"/>
      <c r="AN259" s="22" t="s">
        <v>1561</v>
      </c>
      <c r="AO259" s="22" t="s">
        <v>1562</v>
      </c>
      <c r="AP259" s="22" t="s">
        <v>1563</v>
      </c>
      <c r="AQ259" s="22"/>
    </row>
    <row r="260" spans="1:43" ht="15.75" customHeight="1">
      <c r="A260" s="22" t="s">
        <v>97</v>
      </c>
      <c r="B260" s="23">
        <v>256</v>
      </c>
      <c r="C260" s="22" t="s">
        <v>1564</v>
      </c>
      <c r="D260" s="22" t="s">
        <v>1564</v>
      </c>
      <c r="E260" s="25" t="s">
        <v>1565</v>
      </c>
      <c r="F260" s="29">
        <v>256</v>
      </c>
      <c r="G260" s="22" t="s">
        <v>1566</v>
      </c>
      <c r="H260" s="23" t="s">
        <v>138</v>
      </c>
      <c r="I260" s="23"/>
      <c r="J260" s="23" t="s">
        <v>642</v>
      </c>
      <c r="K260" s="23" t="s">
        <v>810</v>
      </c>
      <c r="L260" s="23" t="s">
        <v>772</v>
      </c>
      <c r="M260" s="26">
        <v>44195</v>
      </c>
      <c r="N260" s="26"/>
      <c r="O260" s="27">
        <v>44424</v>
      </c>
      <c r="P260" s="27">
        <v>45203</v>
      </c>
      <c r="Q260" s="23" t="s">
        <v>663</v>
      </c>
      <c r="R260" s="28">
        <v>0</v>
      </c>
      <c r="S260" s="28">
        <v>0</v>
      </c>
      <c r="T260" s="28">
        <v>10283639.800000001</v>
      </c>
      <c r="U260" s="28">
        <v>0</v>
      </c>
      <c r="V260" s="28">
        <v>0</v>
      </c>
      <c r="W260" s="28">
        <v>0</v>
      </c>
      <c r="X260" s="28">
        <f>+'MATRIZ PROYECTOS  ORIGINAL'!$T260+'MATRIZ PROYECTOS  ORIGINAL'!$V260</f>
        <v>10283639.800000001</v>
      </c>
      <c r="Y260" s="28">
        <f>+'MATRIZ PROYECTOS  ORIGINAL'!$U260+'MATRIZ PROYECTOS  ORIGINAL'!$W260</f>
        <v>0</v>
      </c>
      <c r="Z260" s="28">
        <v>4848876.57</v>
      </c>
      <c r="AA260" s="28">
        <v>0</v>
      </c>
      <c r="AB260" s="28">
        <v>20.71</v>
      </c>
      <c r="AC260" s="28">
        <v>47.15</v>
      </c>
      <c r="AD260" s="22" t="s">
        <v>796</v>
      </c>
      <c r="AE260" s="22" t="s">
        <v>82</v>
      </c>
      <c r="AF260" s="22" t="s">
        <v>643</v>
      </c>
      <c r="AG260" s="22" t="s">
        <v>356</v>
      </c>
      <c r="AH260" s="22" t="s">
        <v>1567</v>
      </c>
      <c r="AI260" s="23" t="s">
        <v>10</v>
      </c>
      <c r="AJ260" s="23">
        <v>9</v>
      </c>
      <c r="AK260" s="23"/>
      <c r="AL260" s="23"/>
      <c r="AM260" s="23"/>
      <c r="AN260" s="22" t="s">
        <v>1568</v>
      </c>
      <c r="AO260" s="22" t="s">
        <v>1569</v>
      </c>
      <c r="AP260" s="22" t="s">
        <v>1570</v>
      </c>
      <c r="AQ260" s="22" t="s">
        <v>1571</v>
      </c>
    </row>
    <row r="261" spans="1:43" ht="15.75" customHeight="1">
      <c r="A261" s="22" t="s">
        <v>114</v>
      </c>
      <c r="B261" s="23">
        <v>257</v>
      </c>
      <c r="C261" s="22" t="s">
        <v>1572</v>
      </c>
      <c r="D261" s="22" t="s">
        <v>1572</v>
      </c>
      <c r="E261" s="25" t="s">
        <v>1573</v>
      </c>
      <c r="F261" s="29">
        <v>257</v>
      </c>
      <c r="G261" s="22" t="s">
        <v>1574</v>
      </c>
      <c r="H261" s="23" t="s">
        <v>138</v>
      </c>
      <c r="I261" s="23"/>
      <c r="J261" s="23" t="s">
        <v>399</v>
      </c>
      <c r="K261" s="23" t="s">
        <v>196</v>
      </c>
      <c r="L261" s="23" t="s">
        <v>197</v>
      </c>
      <c r="M261" s="26">
        <v>44495</v>
      </c>
      <c r="N261" s="26"/>
      <c r="O261" s="27">
        <v>44564</v>
      </c>
      <c r="P261" s="27">
        <v>45291</v>
      </c>
      <c r="Q261" s="23" t="s">
        <v>104</v>
      </c>
      <c r="R261" s="28">
        <v>300000</v>
      </c>
      <c r="S261" s="28">
        <v>2625632.83</v>
      </c>
      <c r="T261" s="28">
        <v>2625632.83</v>
      </c>
      <c r="U261" s="28">
        <v>0</v>
      </c>
      <c r="V261" s="28">
        <v>0</v>
      </c>
      <c r="W261" s="28">
        <v>0</v>
      </c>
      <c r="X261" s="28">
        <f>+'MATRIZ PROYECTOS  ORIGINAL'!$T261+'MATRIZ PROYECTOS  ORIGINAL'!$V261</f>
        <v>2625632.83</v>
      </c>
      <c r="Y261" s="28">
        <f>+'MATRIZ PROYECTOS  ORIGINAL'!$U261+'MATRIZ PROYECTOS  ORIGINAL'!$W261</f>
        <v>0</v>
      </c>
      <c r="Z261" s="28">
        <v>143661</v>
      </c>
      <c r="AA261" s="28">
        <v>0</v>
      </c>
      <c r="AB261" s="28">
        <v>18.8</v>
      </c>
      <c r="AC261" s="28">
        <v>5.47</v>
      </c>
      <c r="AD261" s="22" t="s">
        <v>105</v>
      </c>
      <c r="AE261" s="22" t="s">
        <v>233</v>
      </c>
      <c r="AF261" s="22" t="s">
        <v>142</v>
      </c>
      <c r="AG261" s="22" t="s">
        <v>95</v>
      </c>
      <c r="AH261" s="22" t="s">
        <v>95</v>
      </c>
      <c r="AI261" s="23" t="s">
        <v>13</v>
      </c>
      <c r="AJ261" s="23">
        <v>13</v>
      </c>
      <c r="AK261" s="23"/>
      <c r="AL261" s="23"/>
      <c r="AM261" s="23"/>
      <c r="AN261" s="22" t="s">
        <v>1575</v>
      </c>
      <c r="AO261" s="22" t="s">
        <v>1576</v>
      </c>
      <c r="AP261" s="22" t="s">
        <v>1577</v>
      </c>
      <c r="AQ261" s="22" t="s">
        <v>1578</v>
      </c>
    </row>
    <row r="262" spans="1:43" ht="15.75" customHeight="1">
      <c r="A262" s="22" t="s">
        <v>114</v>
      </c>
      <c r="B262" s="23">
        <v>258</v>
      </c>
      <c r="C262" s="22" t="s">
        <v>1579</v>
      </c>
      <c r="D262" s="22" t="s">
        <v>1579</v>
      </c>
      <c r="E262" s="25" t="s">
        <v>1580</v>
      </c>
      <c r="F262" s="29">
        <v>258</v>
      </c>
      <c r="G262" s="22" t="s">
        <v>1581</v>
      </c>
      <c r="H262" s="23" t="s">
        <v>138</v>
      </c>
      <c r="I262" s="23"/>
      <c r="J262" s="23" t="s">
        <v>399</v>
      </c>
      <c r="K262" s="23" t="s">
        <v>196</v>
      </c>
      <c r="L262" s="23" t="s">
        <v>197</v>
      </c>
      <c r="M262" s="26">
        <v>44497</v>
      </c>
      <c r="N262" s="26"/>
      <c r="O262" s="27">
        <v>44532</v>
      </c>
      <c r="P262" s="27">
        <v>44865</v>
      </c>
      <c r="Q262" s="23" t="s">
        <v>104</v>
      </c>
      <c r="R262" s="28">
        <v>100000</v>
      </c>
      <c r="S262" s="28">
        <v>865798.19</v>
      </c>
      <c r="T262" s="28">
        <v>865952.89</v>
      </c>
      <c r="U262" s="28">
        <v>0</v>
      </c>
      <c r="V262" s="28">
        <v>0</v>
      </c>
      <c r="W262" s="28">
        <v>0</v>
      </c>
      <c r="X262" s="28">
        <f>+'MATRIZ PROYECTOS  ORIGINAL'!$T262+'MATRIZ PROYECTOS  ORIGINAL'!$V262</f>
        <v>865952.89</v>
      </c>
      <c r="Y262" s="28">
        <f>+'MATRIZ PROYECTOS  ORIGINAL'!$U262+'MATRIZ PROYECTOS  ORIGINAL'!$W262</f>
        <v>0</v>
      </c>
      <c r="Z262" s="28">
        <v>0</v>
      </c>
      <c r="AA262" s="28">
        <v>0</v>
      </c>
      <c r="AB262" s="28">
        <v>0</v>
      </c>
      <c r="AC262" s="28">
        <v>0</v>
      </c>
      <c r="AD262" s="22" t="s">
        <v>105</v>
      </c>
      <c r="AE262" s="22" t="s">
        <v>233</v>
      </c>
      <c r="AF262" s="22" t="s">
        <v>355</v>
      </c>
      <c r="AG262" s="22" t="s">
        <v>95</v>
      </c>
      <c r="AH262" s="22" t="s">
        <v>95</v>
      </c>
      <c r="AI262" s="23" t="s">
        <v>12</v>
      </c>
      <c r="AJ262" s="23">
        <v>12</v>
      </c>
      <c r="AK262" s="23"/>
      <c r="AL262" s="23"/>
      <c r="AM262" s="23"/>
      <c r="AN262" s="22" t="s">
        <v>1582</v>
      </c>
      <c r="AO262" s="22" t="s">
        <v>1583</v>
      </c>
      <c r="AP262" s="22"/>
      <c r="AQ262" s="22"/>
    </row>
    <row r="263" spans="1:43" ht="15.75" customHeight="1">
      <c r="A263" s="22" t="s">
        <v>128</v>
      </c>
      <c r="B263" s="23">
        <v>259</v>
      </c>
      <c r="C263" s="22" t="s">
        <v>1584</v>
      </c>
      <c r="D263" s="22" t="s">
        <v>1584</v>
      </c>
      <c r="E263" s="25" t="s">
        <v>1585</v>
      </c>
      <c r="F263" s="29">
        <v>259</v>
      </c>
      <c r="G263" s="22" t="s">
        <v>1586</v>
      </c>
      <c r="H263" s="23" t="s">
        <v>138</v>
      </c>
      <c r="I263" s="23"/>
      <c r="J263" s="23" t="s">
        <v>131</v>
      </c>
      <c r="K263" s="23" t="s">
        <v>337</v>
      </c>
      <c r="L263" s="23" t="s">
        <v>338</v>
      </c>
      <c r="M263" s="26">
        <v>44523</v>
      </c>
      <c r="N263" s="26"/>
      <c r="O263" s="27">
        <v>44524</v>
      </c>
      <c r="P263" s="27">
        <v>44719</v>
      </c>
      <c r="Q263" s="23" t="s">
        <v>80</v>
      </c>
      <c r="R263" s="28">
        <v>0</v>
      </c>
      <c r="S263" s="28">
        <v>0</v>
      </c>
      <c r="T263" s="28">
        <v>202891.76</v>
      </c>
      <c r="U263" s="28">
        <v>0</v>
      </c>
      <c r="V263" s="28">
        <v>0</v>
      </c>
      <c r="W263" s="28">
        <v>0</v>
      </c>
      <c r="X263" s="28">
        <f>+'MATRIZ PROYECTOS  ORIGINAL'!$T263+'MATRIZ PROYECTOS  ORIGINAL'!$V263</f>
        <v>202891.76</v>
      </c>
      <c r="Y263" s="28">
        <f>+'MATRIZ PROYECTOS  ORIGINAL'!$U263+'MATRIZ PROYECTOS  ORIGINAL'!$W263</f>
        <v>0</v>
      </c>
      <c r="Z263" s="28">
        <v>33689.730000000003</v>
      </c>
      <c r="AA263" s="28">
        <v>0</v>
      </c>
      <c r="AB263" s="28">
        <v>100</v>
      </c>
      <c r="AC263" s="28">
        <v>16.600000000000001</v>
      </c>
      <c r="AD263" s="22" t="s">
        <v>796</v>
      </c>
      <c r="AE263" s="22" t="s">
        <v>82</v>
      </c>
      <c r="AF263" s="22" t="s">
        <v>755</v>
      </c>
      <c r="AG263" s="22" t="s">
        <v>95</v>
      </c>
      <c r="AH263" s="22" t="s">
        <v>95</v>
      </c>
      <c r="AI263" s="23" t="s">
        <v>12</v>
      </c>
      <c r="AJ263" s="23">
        <v>12</v>
      </c>
      <c r="AK263" s="23"/>
      <c r="AL263" s="23"/>
      <c r="AM263" s="23"/>
      <c r="AN263" s="22" t="s">
        <v>1587</v>
      </c>
      <c r="AO263" s="22" t="s">
        <v>1588</v>
      </c>
      <c r="AP263" s="22" t="s">
        <v>1589</v>
      </c>
      <c r="AQ263" s="22"/>
    </row>
    <row r="264" spans="1:43" ht="15.75" customHeight="1">
      <c r="A264" s="22" t="s">
        <v>114</v>
      </c>
      <c r="B264" s="23">
        <v>260</v>
      </c>
      <c r="C264" s="22" t="s">
        <v>1590</v>
      </c>
      <c r="D264" s="22" t="s">
        <v>1590</v>
      </c>
      <c r="E264" s="25" t="s">
        <v>1591</v>
      </c>
      <c r="F264" s="29">
        <v>260</v>
      </c>
      <c r="G264" s="22" t="s">
        <v>1592</v>
      </c>
      <c r="H264" s="23" t="s">
        <v>138</v>
      </c>
      <c r="I264" s="23"/>
      <c r="J264" s="23" t="s">
        <v>1593</v>
      </c>
      <c r="K264" s="23" t="s">
        <v>78</v>
      </c>
      <c r="L264" s="23" t="s">
        <v>1594</v>
      </c>
      <c r="M264" s="26">
        <v>44526</v>
      </c>
      <c r="N264" s="26"/>
      <c r="O264" s="27">
        <v>44621</v>
      </c>
      <c r="P264" s="27">
        <v>44773</v>
      </c>
      <c r="Q264" s="23" t="s">
        <v>663</v>
      </c>
      <c r="R264" s="28">
        <v>20000</v>
      </c>
      <c r="S264" s="28">
        <v>154641.20000000001</v>
      </c>
      <c r="T264" s="28">
        <v>154641.20000000001</v>
      </c>
      <c r="U264" s="28">
        <v>0</v>
      </c>
      <c r="V264" s="28">
        <v>0</v>
      </c>
      <c r="W264" s="28">
        <v>0</v>
      </c>
      <c r="X264" s="28">
        <f>+'MATRIZ PROYECTOS  ORIGINAL'!$T264+'MATRIZ PROYECTOS  ORIGINAL'!$V264</f>
        <v>154641.20000000001</v>
      </c>
      <c r="Y264" s="28">
        <f>+'MATRIZ PROYECTOS  ORIGINAL'!$U264+'MATRIZ PROYECTOS  ORIGINAL'!$W264</f>
        <v>0</v>
      </c>
      <c r="Z264" s="28">
        <v>154641.15</v>
      </c>
      <c r="AA264" s="28">
        <v>0</v>
      </c>
      <c r="AB264" s="28">
        <v>100</v>
      </c>
      <c r="AC264" s="28">
        <v>99.99</v>
      </c>
      <c r="AD264" s="22" t="s">
        <v>796</v>
      </c>
      <c r="AE264" s="22" t="s">
        <v>82</v>
      </c>
      <c r="AF264" s="22" t="s">
        <v>157</v>
      </c>
      <c r="AG264" s="22" t="s">
        <v>95</v>
      </c>
      <c r="AH264" s="22" t="s">
        <v>95</v>
      </c>
      <c r="AI264" s="23" t="s">
        <v>7</v>
      </c>
      <c r="AJ264" s="23">
        <v>3</v>
      </c>
      <c r="AK264" s="23"/>
      <c r="AL264" s="23"/>
      <c r="AM264" s="23"/>
      <c r="AN264" s="22" t="s">
        <v>1595</v>
      </c>
      <c r="AO264" s="22" t="s">
        <v>1596</v>
      </c>
      <c r="AP264" s="22" t="s">
        <v>1597</v>
      </c>
      <c r="AQ264" s="22" t="s">
        <v>1598</v>
      </c>
    </row>
    <row r="265" spans="1:43" ht="15.75" customHeight="1">
      <c r="A265" s="22" t="s">
        <v>97</v>
      </c>
      <c r="B265" s="23">
        <v>261</v>
      </c>
      <c r="C265" s="22" t="s">
        <v>1599</v>
      </c>
      <c r="D265" s="22" t="s">
        <v>1599</v>
      </c>
      <c r="E265" s="25" t="s">
        <v>1600</v>
      </c>
      <c r="F265" s="29">
        <v>261</v>
      </c>
      <c r="G265" s="22" t="s">
        <v>1601</v>
      </c>
      <c r="H265" s="23" t="s">
        <v>138</v>
      </c>
      <c r="I265" s="23"/>
      <c r="J265" s="23" t="s">
        <v>155</v>
      </c>
      <c r="K265" s="23" t="s">
        <v>78</v>
      </c>
      <c r="L265" s="23" t="s">
        <v>79</v>
      </c>
      <c r="M265" s="26">
        <v>44523</v>
      </c>
      <c r="N265" s="26"/>
      <c r="O265" s="27">
        <v>44652</v>
      </c>
      <c r="P265" s="27">
        <v>45407</v>
      </c>
      <c r="Q265" s="23" t="s">
        <v>663</v>
      </c>
      <c r="R265" s="28">
        <v>300000</v>
      </c>
      <c r="S265" s="28">
        <v>2318763</v>
      </c>
      <c r="T265" s="28">
        <v>2318763</v>
      </c>
      <c r="U265" s="28">
        <v>0</v>
      </c>
      <c r="V265" s="28">
        <v>0</v>
      </c>
      <c r="W265" s="28">
        <v>0</v>
      </c>
      <c r="X265" s="28">
        <f>+'MATRIZ PROYECTOS  ORIGINAL'!$T265+'MATRIZ PROYECTOS  ORIGINAL'!$V265</f>
        <v>2318763</v>
      </c>
      <c r="Y265" s="28">
        <f>+'MATRIZ PROYECTOS  ORIGINAL'!$U265+'MATRIZ PROYECTOS  ORIGINAL'!$W265</f>
        <v>0</v>
      </c>
      <c r="Z265" s="28">
        <v>878299.27</v>
      </c>
      <c r="AA265" s="28">
        <v>0</v>
      </c>
      <c r="AB265" s="28">
        <v>43.69</v>
      </c>
      <c r="AC265" s="28">
        <v>37.869999999999997</v>
      </c>
      <c r="AD265" s="22" t="s">
        <v>1052</v>
      </c>
      <c r="AE265" s="22" t="s">
        <v>82</v>
      </c>
      <c r="AF265" s="22" t="s">
        <v>157</v>
      </c>
      <c r="AG265" s="22" t="s">
        <v>158</v>
      </c>
      <c r="AH265" s="22" t="s">
        <v>158</v>
      </c>
      <c r="AI265" s="23" t="s">
        <v>7</v>
      </c>
      <c r="AJ265" s="23">
        <v>3</v>
      </c>
      <c r="AK265" s="23"/>
      <c r="AL265" s="23"/>
      <c r="AM265" s="23"/>
      <c r="AN265" s="22" t="s">
        <v>1602</v>
      </c>
      <c r="AO265" s="22" t="s">
        <v>1603</v>
      </c>
      <c r="AP265" s="22" t="s">
        <v>1604</v>
      </c>
      <c r="AQ265" s="22" t="s">
        <v>1605</v>
      </c>
    </row>
    <row r="266" spans="1:43" ht="15.75" customHeight="1">
      <c r="A266" s="22" t="s">
        <v>97</v>
      </c>
      <c r="B266" s="23">
        <v>262</v>
      </c>
      <c r="C266" s="22" t="s">
        <v>1606</v>
      </c>
      <c r="D266" s="22" t="s">
        <v>1606</v>
      </c>
      <c r="E266" s="25" t="s">
        <v>1607</v>
      </c>
      <c r="F266" s="29">
        <v>262</v>
      </c>
      <c r="G266" s="22" t="s">
        <v>1608</v>
      </c>
      <c r="H266" s="23" t="s">
        <v>138</v>
      </c>
      <c r="I266" s="23"/>
      <c r="J266" s="23" t="s">
        <v>155</v>
      </c>
      <c r="K266" s="23" t="s">
        <v>337</v>
      </c>
      <c r="L266" s="23" t="s">
        <v>338</v>
      </c>
      <c r="M266" s="26">
        <v>44537</v>
      </c>
      <c r="N266" s="26"/>
      <c r="O266" s="27">
        <v>44651</v>
      </c>
      <c r="P266" s="27">
        <v>44834</v>
      </c>
      <c r="Q266" s="23" t="s">
        <v>80</v>
      </c>
      <c r="R266" s="28">
        <v>500000</v>
      </c>
      <c r="S266" s="28">
        <v>3850000</v>
      </c>
      <c r="T266" s="28">
        <v>3850000</v>
      </c>
      <c r="U266" s="28">
        <v>0</v>
      </c>
      <c r="V266" s="28">
        <v>0</v>
      </c>
      <c r="W266" s="28">
        <v>0</v>
      </c>
      <c r="X266" s="28">
        <f>+'MATRIZ PROYECTOS  ORIGINAL'!$T266+'MATRIZ PROYECTOS  ORIGINAL'!$V266</f>
        <v>3850000</v>
      </c>
      <c r="Y266" s="28">
        <f>+'MATRIZ PROYECTOS  ORIGINAL'!$U266+'MATRIZ PROYECTOS  ORIGINAL'!$W266</f>
        <v>0</v>
      </c>
      <c r="Z266" s="28">
        <v>0</v>
      </c>
      <c r="AA266" s="28">
        <v>0</v>
      </c>
      <c r="AB266" s="28">
        <v>0</v>
      </c>
      <c r="AC266" s="28">
        <v>0</v>
      </c>
      <c r="AD266" s="22" t="s">
        <v>105</v>
      </c>
      <c r="AE266" s="22" t="s">
        <v>133</v>
      </c>
      <c r="AF266" s="22" t="s">
        <v>157</v>
      </c>
      <c r="AG266" s="22" t="s">
        <v>95</v>
      </c>
      <c r="AH266" s="22" t="s">
        <v>95</v>
      </c>
      <c r="AI266" s="23" t="s">
        <v>7</v>
      </c>
      <c r="AJ266" s="23">
        <v>3</v>
      </c>
      <c r="AK266" s="23"/>
      <c r="AL266" s="23"/>
      <c r="AM266" s="23"/>
      <c r="AN266" s="22" t="s">
        <v>1609</v>
      </c>
      <c r="AO266" s="22" t="s">
        <v>1610</v>
      </c>
      <c r="AP266" s="22"/>
      <c r="AQ266" s="22"/>
    </row>
    <row r="267" spans="1:43" ht="38.25" hidden="1" customHeight="1">
      <c r="A267" s="22" t="s">
        <v>73</v>
      </c>
      <c r="B267" s="23">
        <v>263</v>
      </c>
      <c r="C267" s="22" t="s">
        <v>1611</v>
      </c>
      <c r="D267" s="22" t="s">
        <v>1611</v>
      </c>
      <c r="E267" s="25" t="s">
        <v>1612</v>
      </c>
      <c r="F267" s="16">
        <v>263</v>
      </c>
      <c r="G267" s="22" t="s">
        <v>1613</v>
      </c>
      <c r="H267" s="23" t="s">
        <v>117</v>
      </c>
      <c r="I267" s="23"/>
      <c r="J267" s="23" t="s">
        <v>150</v>
      </c>
      <c r="K267" s="23" t="s">
        <v>140</v>
      </c>
      <c r="L267" s="23" t="s">
        <v>721</v>
      </c>
      <c r="M267" s="26">
        <v>42657</v>
      </c>
      <c r="N267" s="26"/>
      <c r="O267" s="27">
        <v>42657</v>
      </c>
      <c r="P267" s="27">
        <v>43646</v>
      </c>
      <c r="Q267" s="23" t="s">
        <v>104</v>
      </c>
      <c r="R267" s="28">
        <v>7000000</v>
      </c>
      <c r="S267" s="28">
        <v>60922400</v>
      </c>
      <c r="T267" s="28">
        <v>43516000</v>
      </c>
      <c r="U267" s="28">
        <v>0</v>
      </c>
      <c r="V267" s="28">
        <v>17406400</v>
      </c>
      <c r="W267" s="28">
        <v>0</v>
      </c>
      <c r="X267" s="28">
        <f>+'MATRIZ PROYECTOS  ORIGINAL'!$T267+'MATRIZ PROYECTOS  ORIGINAL'!$V267</f>
        <v>60922400</v>
      </c>
      <c r="Y267" s="28">
        <f>+'MATRIZ PROYECTOS  ORIGINAL'!$U267+'MATRIZ PROYECTOS  ORIGINAL'!$W267</f>
        <v>0</v>
      </c>
      <c r="Z267" s="28">
        <v>60922399.979999997</v>
      </c>
      <c r="AA267" s="28">
        <v>0</v>
      </c>
      <c r="AB267" s="28">
        <v>100</v>
      </c>
      <c r="AC267" s="28">
        <v>99.99</v>
      </c>
      <c r="AD267" s="22" t="s">
        <v>1614</v>
      </c>
      <c r="AE267" s="22" t="s">
        <v>82</v>
      </c>
      <c r="AF267" s="22" t="s">
        <v>217</v>
      </c>
      <c r="AG267" s="22" t="s">
        <v>235</v>
      </c>
      <c r="AH267" s="22" t="s">
        <v>1615</v>
      </c>
      <c r="AI267" s="23" t="s">
        <v>12</v>
      </c>
      <c r="AJ267" s="23">
        <v>12</v>
      </c>
      <c r="AK267" s="23" t="s">
        <v>122</v>
      </c>
      <c r="AL267" s="23" t="s">
        <v>1616</v>
      </c>
      <c r="AM267" s="23"/>
      <c r="AN267" s="22" t="s">
        <v>1410</v>
      </c>
      <c r="AO267" s="22"/>
      <c r="AP267" s="22"/>
      <c r="AQ267" s="22"/>
    </row>
    <row r="268" spans="1:43" ht="15.75" customHeight="1">
      <c r="A268" s="22" t="s">
        <v>73</v>
      </c>
      <c r="B268" s="23">
        <v>264</v>
      </c>
      <c r="C268" s="22" t="s">
        <v>1617</v>
      </c>
      <c r="D268" s="22" t="s">
        <v>1617</v>
      </c>
      <c r="E268" s="25" t="s">
        <v>68</v>
      </c>
      <c r="F268" s="36">
        <v>264</v>
      </c>
      <c r="G268" s="22" t="s">
        <v>1618</v>
      </c>
      <c r="H268" s="23" t="s">
        <v>138</v>
      </c>
      <c r="I268" s="23"/>
      <c r="J268" s="23" t="s">
        <v>771</v>
      </c>
      <c r="K268" s="23" t="s">
        <v>140</v>
      </c>
      <c r="L268" s="23" t="s">
        <v>717</v>
      </c>
      <c r="M268" s="26">
        <v>44487</v>
      </c>
      <c r="N268" s="26"/>
      <c r="O268" s="27">
        <v>44487</v>
      </c>
      <c r="P268" s="27">
        <v>45033</v>
      </c>
      <c r="Q268" s="23" t="s">
        <v>104</v>
      </c>
      <c r="R268" s="28">
        <v>18375.8</v>
      </c>
      <c r="S268" s="28">
        <v>164804.09</v>
      </c>
      <c r="T268" s="28">
        <v>1335375.07</v>
      </c>
      <c r="U268" s="28">
        <v>0</v>
      </c>
      <c r="V268" s="28">
        <v>0</v>
      </c>
      <c r="W268" s="28">
        <v>0</v>
      </c>
      <c r="X268" s="28">
        <f>+'MATRIZ PROYECTOS  ORIGINAL'!$T268+'MATRIZ PROYECTOS  ORIGINAL'!$V268</f>
        <v>1335375.07</v>
      </c>
      <c r="Y268" s="28">
        <f>+'MATRIZ PROYECTOS  ORIGINAL'!$U268+'MATRIZ PROYECTOS  ORIGINAL'!$W268</f>
        <v>0</v>
      </c>
      <c r="Z268" s="28">
        <v>164803</v>
      </c>
      <c r="AA268" s="28">
        <v>0</v>
      </c>
      <c r="AB268" s="28">
        <v>33.409999999999997</v>
      </c>
      <c r="AC268" s="28">
        <v>12.34</v>
      </c>
      <c r="AD268" s="22" t="s">
        <v>796</v>
      </c>
      <c r="AE268" s="22" t="s">
        <v>82</v>
      </c>
      <c r="AF268" s="22" t="s">
        <v>217</v>
      </c>
      <c r="AG268" s="22" t="s">
        <v>356</v>
      </c>
      <c r="AH268" s="22" t="s">
        <v>356</v>
      </c>
      <c r="AI268" s="23" t="s">
        <v>12</v>
      </c>
      <c r="AJ268" s="23">
        <v>12</v>
      </c>
      <c r="AK268" s="23" t="s">
        <v>122</v>
      </c>
      <c r="AL268" s="23" t="s">
        <v>1616</v>
      </c>
      <c r="AM268" s="23"/>
      <c r="AN268" s="22" t="s">
        <v>1619</v>
      </c>
      <c r="AO268" s="22" t="s">
        <v>1620</v>
      </c>
      <c r="AP268" s="22"/>
      <c r="AQ268" s="22"/>
    </row>
    <row r="269" spans="1:43" ht="15.75" customHeight="1">
      <c r="A269" s="22" t="s">
        <v>97</v>
      </c>
      <c r="B269" s="23">
        <v>265</v>
      </c>
      <c r="C269" s="22" t="s">
        <v>1621</v>
      </c>
      <c r="D269" s="22" t="s">
        <v>1621</v>
      </c>
      <c r="E269" s="25" t="s">
        <v>1622</v>
      </c>
      <c r="F269" s="36">
        <v>265</v>
      </c>
      <c r="G269" s="22" t="s">
        <v>1623</v>
      </c>
      <c r="H269" s="23" t="s">
        <v>281</v>
      </c>
      <c r="I269" s="23"/>
      <c r="J269" s="23" t="s">
        <v>155</v>
      </c>
      <c r="K269" s="23" t="s">
        <v>264</v>
      </c>
      <c r="L269" s="23" t="s">
        <v>265</v>
      </c>
      <c r="M269" s="26">
        <v>44547</v>
      </c>
      <c r="N269" s="26"/>
      <c r="O269" s="27">
        <v>44512</v>
      </c>
      <c r="P269" s="27" t="s">
        <v>68</v>
      </c>
      <c r="Q269" s="23" t="s">
        <v>663</v>
      </c>
      <c r="R269" s="28">
        <v>0</v>
      </c>
      <c r="S269" s="28">
        <v>0</v>
      </c>
      <c r="T269" s="28">
        <v>31714955.030000001</v>
      </c>
      <c r="U269" s="28">
        <v>31714955.030000001</v>
      </c>
      <c r="V269" s="28">
        <v>0</v>
      </c>
      <c r="W269" s="28">
        <v>0</v>
      </c>
      <c r="X269" s="28">
        <f>+'MATRIZ PROYECTOS  ORIGINAL'!$T269+'MATRIZ PROYECTOS  ORIGINAL'!$V269</f>
        <v>31714955.030000001</v>
      </c>
      <c r="Y269" s="28">
        <f>+'MATRIZ PROYECTOS  ORIGINAL'!$U269+'MATRIZ PROYECTOS  ORIGINAL'!$W269</f>
        <v>31714955.030000001</v>
      </c>
      <c r="Z269" s="28">
        <v>0</v>
      </c>
      <c r="AA269" s="28">
        <v>0</v>
      </c>
      <c r="AB269" s="28">
        <v>0</v>
      </c>
      <c r="AC269" s="28">
        <v>0</v>
      </c>
      <c r="AD269" s="22" t="s">
        <v>796</v>
      </c>
      <c r="AE269" s="22" t="s">
        <v>82</v>
      </c>
      <c r="AF269" s="22" t="s">
        <v>157</v>
      </c>
      <c r="AG269" s="22" t="s">
        <v>655</v>
      </c>
      <c r="AH269" s="22" t="s">
        <v>655</v>
      </c>
      <c r="AI269" s="23" t="s">
        <v>9</v>
      </c>
      <c r="AJ269" s="23">
        <v>6</v>
      </c>
      <c r="AK269" s="23" t="s">
        <v>225</v>
      </c>
      <c r="AL269" s="23" t="s">
        <v>1624</v>
      </c>
      <c r="AM269" s="23"/>
      <c r="AN269" s="22" t="s">
        <v>1410</v>
      </c>
      <c r="AO269" s="22"/>
      <c r="AP269" s="22"/>
      <c r="AQ269" s="22"/>
    </row>
    <row r="270" spans="1:43" ht="15.75" customHeight="1">
      <c r="A270" s="22" t="s">
        <v>128</v>
      </c>
      <c r="B270" s="23">
        <v>266</v>
      </c>
      <c r="C270" s="22" t="s">
        <v>1625</v>
      </c>
      <c r="D270" s="22" t="s">
        <v>1625</v>
      </c>
      <c r="E270" s="25" t="s">
        <v>68</v>
      </c>
      <c r="F270" s="36">
        <v>266</v>
      </c>
      <c r="G270" s="22" t="s">
        <v>1626</v>
      </c>
      <c r="H270" s="23" t="s">
        <v>138</v>
      </c>
      <c r="I270" s="23"/>
      <c r="J270" s="23" t="s">
        <v>380</v>
      </c>
      <c r="K270" s="23" t="s">
        <v>264</v>
      </c>
      <c r="L270" s="23" t="s">
        <v>1627</v>
      </c>
      <c r="M270" s="26">
        <v>44393</v>
      </c>
      <c r="N270" s="26"/>
      <c r="O270" s="27">
        <v>44533</v>
      </c>
      <c r="P270" s="27">
        <v>45471</v>
      </c>
      <c r="Q270" s="23" t="s">
        <v>1628</v>
      </c>
      <c r="R270" s="28">
        <v>8865000</v>
      </c>
      <c r="S270" s="28">
        <v>617890.5</v>
      </c>
      <c r="T270" s="28">
        <v>20910906</v>
      </c>
      <c r="U270" s="28">
        <v>0</v>
      </c>
      <c r="V270" s="28">
        <v>0</v>
      </c>
      <c r="W270" s="28">
        <v>0</v>
      </c>
      <c r="X270" s="28">
        <f>+'MATRIZ PROYECTOS  ORIGINAL'!$T270+'MATRIZ PROYECTOS  ORIGINAL'!$V270</f>
        <v>20910906</v>
      </c>
      <c r="Y270" s="28">
        <f>+'MATRIZ PROYECTOS  ORIGINAL'!$U270+'MATRIZ PROYECTOS  ORIGINAL'!$W270</f>
        <v>0</v>
      </c>
      <c r="Z270" s="28">
        <v>617890.5</v>
      </c>
      <c r="AA270" s="28">
        <v>0</v>
      </c>
      <c r="AB270" s="28">
        <v>0</v>
      </c>
      <c r="AC270" s="28">
        <v>2.95</v>
      </c>
      <c r="AD270" s="22" t="s">
        <v>831</v>
      </c>
      <c r="AE270" s="22" t="s">
        <v>82</v>
      </c>
      <c r="AF270" s="22" t="s">
        <v>382</v>
      </c>
      <c r="AG270" s="22" t="s">
        <v>95</v>
      </c>
      <c r="AH270" s="22" t="s">
        <v>95</v>
      </c>
      <c r="AI270" s="23" t="s">
        <v>8</v>
      </c>
      <c r="AJ270" s="23">
        <v>4</v>
      </c>
      <c r="AK270" s="23" t="s">
        <v>166</v>
      </c>
      <c r="AL270" s="23" t="s">
        <v>167</v>
      </c>
      <c r="AM270" s="23"/>
      <c r="AN270" s="22" t="s">
        <v>1410</v>
      </c>
      <c r="AO270" s="22"/>
      <c r="AP270" s="22"/>
      <c r="AQ270" s="22"/>
    </row>
    <row r="271" spans="1:43" ht="15.75" customHeight="1">
      <c r="A271" s="22" t="s">
        <v>128</v>
      </c>
      <c r="B271" s="23">
        <v>267</v>
      </c>
      <c r="C271" s="22" t="s">
        <v>1629</v>
      </c>
      <c r="D271" s="22" t="s">
        <v>1629</v>
      </c>
      <c r="E271" s="25" t="s">
        <v>68</v>
      </c>
      <c r="F271" s="36">
        <v>267</v>
      </c>
      <c r="G271" s="22" t="s">
        <v>1630</v>
      </c>
      <c r="H271" s="23" t="s">
        <v>138</v>
      </c>
      <c r="I271" s="23"/>
      <c r="J271" s="23" t="s">
        <v>1631</v>
      </c>
      <c r="K271" s="23" t="s">
        <v>102</v>
      </c>
      <c r="L271" s="23" t="s">
        <v>282</v>
      </c>
      <c r="M271" s="26">
        <v>44186</v>
      </c>
      <c r="N271" s="26"/>
      <c r="O271" s="27">
        <v>44228</v>
      </c>
      <c r="P271" s="27">
        <v>45322</v>
      </c>
      <c r="Q271" s="23" t="s">
        <v>104</v>
      </c>
      <c r="R271" s="28">
        <v>254115.18</v>
      </c>
      <c r="S271" s="28">
        <v>2096970.54</v>
      </c>
      <c r="T271" s="28">
        <v>3150095.64</v>
      </c>
      <c r="U271" s="28">
        <v>0</v>
      </c>
      <c r="V271" s="28">
        <v>0</v>
      </c>
      <c r="W271" s="28">
        <v>0</v>
      </c>
      <c r="X271" s="28">
        <f>+'MATRIZ PROYECTOS  ORIGINAL'!$T271+'MATRIZ PROYECTOS  ORIGINAL'!$V271</f>
        <v>3150095.64</v>
      </c>
      <c r="Y271" s="28">
        <f>+'MATRIZ PROYECTOS  ORIGINAL'!$U271+'MATRIZ PROYECTOS  ORIGINAL'!$W271</f>
        <v>0</v>
      </c>
      <c r="Z271" s="28">
        <v>1537590.2</v>
      </c>
      <c r="AA271" s="28">
        <v>0</v>
      </c>
      <c r="AB271" s="28">
        <v>19.489999999999998</v>
      </c>
      <c r="AC271" s="28">
        <v>48.81</v>
      </c>
      <c r="AD271" s="22" t="s">
        <v>787</v>
      </c>
      <c r="AE271" s="22" t="s">
        <v>133</v>
      </c>
      <c r="AF271" s="22" t="s">
        <v>355</v>
      </c>
      <c r="AG271" s="22" t="s">
        <v>224</v>
      </c>
      <c r="AH271" s="22" t="s">
        <v>224</v>
      </c>
      <c r="AI271" s="23" t="s">
        <v>8</v>
      </c>
      <c r="AJ271" s="23">
        <v>4</v>
      </c>
      <c r="AK271" s="23" t="s">
        <v>402</v>
      </c>
      <c r="AL271" s="23" t="s">
        <v>167</v>
      </c>
      <c r="AM271" s="23"/>
      <c r="AN271" s="22" t="s">
        <v>1632</v>
      </c>
      <c r="AO271" s="22" t="s">
        <v>1633</v>
      </c>
      <c r="AP271" s="22" t="s">
        <v>1634</v>
      </c>
      <c r="AQ271" s="22"/>
    </row>
    <row r="272" spans="1:43" ht="15.75" customHeight="1">
      <c r="A272" s="22" t="s">
        <v>114</v>
      </c>
      <c r="B272" s="23">
        <v>268</v>
      </c>
      <c r="C272" s="22" t="s">
        <v>1635</v>
      </c>
      <c r="D272" s="22" t="s">
        <v>1635</v>
      </c>
      <c r="E272" s="25" t="s">
        <v>68</v>
      </c>
      <c r="F272" s="36">
        <v>268</v>
      </c>
      <c r="G272" s="22" t="s">
        <v>1636</v>
      </c>
      <c r="H272" s="23" t="s">
        <v>281</v>
      </c>
      <c r="I272" s="23"/>
      <c r="J272" s="23" t="s">
        <v>1637</v>
      </c>
      <c r="K272" s="23" t="s">
        <v>196</v>
      </c>
      <c r="L272" s="23"/>
      <c r="M272" s="26">
        <v>44540</v>
      </c>
      <c r="N272" s="26"/>
      <c r="O272" s="27">
        <v>44677</v>
      </c>
      <c r="P272" s="27">
        <v>45223</v>
      </c>
      <c r="Q272" s="23" t="s">
        <v>104</v>
      </c>
      <c r="R272" s="28">
        <v>0</v>
      </c>
      <c r="S272" s="28">
        <v>0</v>
      </c>
      <c r="T272" s="28">
        <v>1222835.68</v>
      </c>
      <c r="U272" s="28">
        <v>0</v>
      </c>
      <c r="V272" s="28">
        <v>0</v>
      </c>
      <c r="W272" s="28">
        <v>0</v>
      </c>
      <c r="X272" s="28">
        <f>+'MATRIZ PROYECTOS  ORIGINAL'!$T272+'MATRIZ PROYECTOS  ORIGINAL'!$V272</f>
        <v>1222835.68</v>
      </c>
      <c r="Y272" s="28">
        <f>+'MATRIZ PROYECTOS  ORIGINAL'!$U272+'MATRIZ PROYECTOS  ORIGINAL'!$W272</f>
        <v>0</v>
      </c>
      <c r="Z272" s="28">
        <v>0</v>
      </c>
      <c r="AA272" s="28">
        <v>0</v>
      </c>
      <c r="AB272" s="28">
        <v>0</v>
      </c>
      <c r="AC272" s="28">
        <v>0</v>
      </c>
      <c r="AD272" s="22" t="s">
        <v>787</v>
      </c>
      <c r="AE272" s="22" t="s">
        <v>82</v>
      </c>
      <c r="AF272" s="22" t="s">
        <v>157</v>
      </c>
      <c r="AG272" s="22" t="s">
        <v>235</v>
      </c>
      <c r="AH272" s="22" t="s">
        <v>1638</v>
      </c>
      <c r="AI272" s="23" t="s">
        <v>6</v>
      </c>
      <c r="AJ272" s="23">
        <v>16</v>
      </c>
      <c r="AK272" s="23"/>
      <c r="AL272" s="23"/>
      <c r="AM272" s="23"/>
      <c r="AN272" s="22"/>
      <c r="AO272" s="22"/>
      <c r="AP272" s="22"/>
      <c r="AQ272" s="22"/>
    </row>
    <row r="273" spans="1:43" ht="15.75" customHeight="1">
      <c r="A273" s="22" t="s">
        <v>73</v>
      </c>
      <c r="B273" s="23">
        <v>269</v>
      </c>
      <c r="C273" s="22" t="s">
        <v>1639</v>
      </c>
      <c r="D273" s="22" t="s">
        <v>1639</v>
      </c>
      <c r="E273" s="25" t="s">
        <v>1640</v>
      </c>
      <c r="F273" s="36">
        <v>269</v>
      </c>
      <c r="G273" s="22" t="s">
        <v>1641</v>
      </c>
      <c r="H273" s="23" t="s">
        <v>138</v>
      </c>
      <c r="I273" s="23"/>
      <c r="J273" s="23" t="s">
        <v>150</v>
      </c>
      <c r="K273" s="23" t="s">
        <v>488</v>
      </c>
      <c r="L273" s="23" t="s">
        <v>902</v>
      </c>
      <c r="M273" s="26">
        <v>44585</v>
      </c>
      <c r="N273" s="26"/>
      <c r="O273" s="27">
        <v>44587</v>
      </c>
      <c r="P273" s="27">
        <v>46413</v>
      </c>
      <c r="Q273" s="23" t="s">
        <v>80</v>
      </c>
      <c r="R273" s="28">
        <v>0</v>
      </c>
      <c r="S273" s="28">
        <v>0</v>
      </c>
      <c r="T273" s="28">
        <v>100537970</v>
      </c>
      <c r="U273" s="28">
        <v>6019250.0300000003</v>
      </c>
      <c r="V273" s="28">
        <v>0</v>
      </c>
      <c r="W273" s="28">
        <v>0</v>
      </c>
      <c r="X273" s="28">
        <f>+'MATRIZ PROYECTOS  ORIGINAL'!$T273+'MATRIZ PROYECTOS  ORIGINAL'!$V273</f>
        <v>100537970</v>
      </c>
      <c r="Y273" s="28">
        <f>+'MATRIZ PROYECTOS  ORIGINAL'!$U273+'MATRIZ PROYECTOS  ORIGINAL'!$W273</f>
        <v>6019250.0300000003</v>
      </c>
      <c r="Z273" s="28">
        <v>0</v>
      </c>
      <c r="AA273" s="28">
        <v>0</v>
      </c>
      <c r="AB273" s="28">
        <v>0</v>
      </c>
      <c r="AC273" s="28">
        <v>0</v>
      </c>
      <c r="AD273" s="22" t="s">
        <v>989</v>
      </c>
      <c r="AE273" s="22" t="s">
        <v>82</v>
      </c>
      <c r="AF273" s="22" t="s">
        <v>217</v>
      </c>
      <c r="AG273" s="22" t="s">
        <v>95</v>
      </c>
      <c r="AH273" s="22" t="s">
        <v>95</v>
      </c>
      <c r="AI273" s="23" t="s">
        <v>12</v>
      </c>
      <c r="AJ273" s="23">
        <v>12</v>
      </c>
      <c r="AK273" s="23" t="s">
        <v>1468</v>
      </c>
      <c r="AL273" s="23" t="s">
        <v>1616</v>
      </c>
      <c r="AM273" s="23"/>
      <c r="AN273" s="22"/>
      <c r="AO273" s="22"/>
      <c r="AP273" s="22"/>
      <c r="AQ273" s="22"/>
    </row>
    <row r="274" spans="1:43" ht="15.75" customHeight="1">
      <c r="A274" s="22" t="s">
        <v>97</v>
      </c>
      <c r="B274" s="23">
        <v>270</v>
      </c>
      <c r="C274" s="22" t="s">
        <v>1642</v>
      </c>
      <c r="D274" s="22" t="s">
        <v>1642</v>
      </c>
      <c r="E274" s="25" t="s">
        <v>1643</v>
      </c>
      <c r="F274" s="36">
        <v>270</v>
      </c>
      <c r="G274" s="22" t="s">
        <v>1644</v>
      </c>
      <c r="H274" s="23" t="s">
        <v>138</v>
      </c>
      <c r="I274" s="23"/>
      <c r="J274" s="23" t="s">
        <v>642</v>
      </c>
      <c r="K274" s="23" t="s">
        <v>810</v>
      </c>
      <c r="L274" s="23" t="s">
        <v>1645</v>
      </c>
      <c r="M274" s="26">
        <v>44572</v>
      </c>
      <c r="N274" s="26"/>
      <c r="O274" s="27">
        <v>44498</v>
      </c>
      <c r="P274" s="27">
        <v>44631</v>
      </c>
      <c r="Q274" s="23" t="s">
        <v>663</v>
      </c>
      <c r="R274" s="28">
        <v>0</v>
      </c>
      <c r="S274" s="28">
        <v>0</v>
      </c>
      <c r="T274" s="28">
        <v>1664690.18</v>
      </c>
      <c r="U274" s="28">
        <v>0</v>
      </c>
      <c r="V274" s="28">
        <v>0</v>
      </c>
      <c r="W274" s="28">
        <v>0</v>
      </c>
      <c r="X274" s="28">
        <f>+'MATRIZ PROYECTOS  ORIGINAL'!$T274+'MATRIZ PROYECTOS  ORIGINAL'!$V274</f>
        <v>1664690.18</v>
      </c>
      <c r="Y274" s="28">
        <f>+'MATRIZ PROYECTOS  ORIGINAL'!$U274+'MATRIZ PROYECTOS  ORIGINAL'!$W274</f>
        <v>0</v>
      </c>
      <c r="Z274" s="28">
        <v>1027900.67</v>
      </c>
      <c r="AA274" s="28">
        <v>0</v>
      </c>
      <c r="AB274" s="28">
        <v>74.84</v>
      </c>
      <c r="AC274" s="28">
        <v>61.74</v>
      </c>
      <c r="AD274" s="22" t="s">
        <v>831</v>
      </c>
      <c r="AE274" s="22" t="s">
        <v>82</v>
      </c>
      <c r="AF274" s="22" t="s">
        <v>643</v>
      </c>
      <c r="AG274" s="22" t="s">
        <v>95</v>
      </c>
      <c r="AH274" s="22" t="s">
        <v>95</v>
      </c>
      <c r="AI274" s="23" t="s">
        <v>12</v>
      </c>
      <c r="AJ274" s="23">
        <v>12</v>
      </c>
      <c r="AK274" s="23" t="s">
        <v>122</v>
      </c>
      <c r="AL274" s="23" t="s">
        <v>1646</v>
      </c>
      <c r="AM274" s="23"/>
      <c r="AN274" s="22"/>
      <c r="AO274" s="22"/>
      <c r="AP274" s="22"/>
      <c r="AQ274" s="22"/>
    </row>
    <row r="275" spans="1:43" ht="15.75" customHeight="1">
      <c r="A275" s="22" t="s">
        <v>97</v>
      </c>
      <c r="B275" s="23">
        <v>271</v>
      </c>
      <c r="C275" s="22" t="s">
        <v>1647</v>
      </c>
      <c r="D275" s="22" t="s">
        <v>1647</v>
      </c>
      <c r="E275" s="25" t="s">
        <v>1648</v>
      </c>
      <c r="F275" s="36">
        <v>271</v>
      </c>
      <c r="G275" s="22" t="s">
        <v>1649</v>
      </c>
      <c r="H275" s="23" t="s">
        <v>281</v>
      </c>
      <c r="I275" s="23"/>
      <c r="J275" s="23" t="s">
        <v>155</v>
      </c>
      <c r="K275" s="23" t="s">
        <v>264</v>
      </c>
      <c r="L275" s="23" t="s">
        <v>265</v>
      </c>
      <c r="M275" s="26">
        <v>44547</v>
      </c>
      <c r="N275" s="26"/>
      <c r="O275" s="27">
        <v>44515</v>
      </c>
      <c r="P275" s="27" t="s">
        <v>68</v>
      </c>
      <c r="Q275" s="23" t="s">
        <v>663</v>
      </c>
      <c r="R275" s="28">
        <v>0</v>
      </c>
      <c r="S275" s="28">
        <v>0</v>
      </c>
      <c r="T275" s="28">
        <v>10404583.109999999</v>
      </c>
      <c r="U275" s="28">
        <v>10404583.109999999</v>
      </c>
      <c r="V275" s="28">
        <v>0</v>
      </c>
      <c r="W275" s="28">
        <v>0</v>
      </c>
      <c r="X275" s="28">
        <f>+'MATRIZ PROYECTOS  ORIGINAL'!$T275+'MATRIZ PROYECTOS  ORIGINAL'!$V275</f>
        <v>10404583.109999999</v>
      </c>
      <c r="Y275" s="28">
        <f>+'MATRIZ PROYECTOS  ORIGINAL'!$U275+'MATRIZ PROYECTOS  ORIGINAL'!$W275</f>
        <v>10404583.109999999</v>
      </c>
      <c r="Z275" s="28">
        <v>0</v>
      </c>
      <c r="AA275" s="28">
        <v>0</v>
      </c>
      <c r="AB275" s="28">
        <v>0</v>
      </c>
      <c r="AC275" s="28">
        <v>0</v>
      </c>
      <c r="AD275" s="22" t="s">
        <v>796</v>
      </c>
      <c r="AE275" s="22" t="s">
        <v>82</v>
      </c>
      <c r="AF275" s="22" t="s">
        <v>157</v>
      </c>
      <c r="AG275" s="22" t="s">
        <v>95</v>
      </c>
      <c r="AH275" s="22" t="s">
        <v>95</v>
      </c>
      <c r="AI275" s="23" t="s">
        <v>7</v>
      </c>
      <c r="AJ275" s="23">
        <v>3</v>
      </c>
      <c r="AK275" s="23" t="s">
        <v>182</v>
      </c>
      <c r="AL275" s="23" t="s">
        <v>1624</v>
      </c>
      <c r="AM275" s="23"/>
      <c r="AN275" s="22"/>
      <c r="AO275" s="22"/>
      <c r="AP275" s="22"/>
      <c r="AQ275" s="22"/>
    </row>
    <row r="276" spans="1:43" ht="15.75" customHeight="1">
      <c r="A276" s="22" t="s">
        <v>97</v>
      </c>
      <c r="B276" s="23">
        <v>272</v>
      </c>
      <c r="C276" s="22" t="s">
        <v>1650</v>
      </c>
      <c r="D276" s="22" t="s">
        <v>1650</v>
      </c>
      <c r="E276" s="25" t="s">
        <v>1651</v>
      </c>
      <c r="F276" s="36">
        <v>272</v>
      </c>
      <c r="G276" s="22" t="s">
        <v>1652</v>
      </c>
      <c r="H276" s="23" t="s">
        <v>920</v>
      </c>
      <c r="I276" s="23"/>
      <c r="J276" s="23" t="s">
        <v>642</v>
      </c>
      <c r="K276" s="23" t="s">
        <v>196</v>
      </c>
      <c r="L276" s="23" t="s">
        <v>197</v>
      </c>
      <c r="M276" s="26">
        <v>44165</v>
      </c>
      <c r="N276" s="26"/>
      <c r="O276" s="27">
        <v>44127</v>
      </c>
      <c r="P276" s="27">
        <v>44857</v>
      </c>
      <c r="Q276" s="23" t="s">
        <v>80</v>
      </c>
      <c r="R276" s="28">
        <v>0</v>
      </c>
      <c r="S276" s="28">
        <v>0</v>
      </c>
      <c r="T276" s="28">
        <v>2768155.17</v>
      </c>
      <c r="U276" s="28">
        <v>159000</v>
      </c>
      <c r="V276" s="28">
        <v>0</v>
      </c>
      <c r="W276" s="28">
        <v>0</v>
      </c>
      <c r="X276" s="28">
        <f>+'MATRIZ PROYECTOS  ORIGINAL'!$T276+'MATRIZ PROYECTOS  ORIGINAL'!$V276</f>
        <v>2768155.17</v>
      </c>
      <c r="Y276" s="28">
        <f>+'MATRIZ PROYECTOS  ORIGINAL'!$U276+'MATRIZ PROYECTOS  ORIGINAL'!$W276</f>
        <v>159000</v>
      </c>
      <c r="Z276" s="28">
        <v>0</v>
      </c>
      <c r="AA276" s="28">
        <v>0</v>
      </c>
      <c r="AB276" s="28">
        <v>0</v>
      </c>
      <c r="AC276" s="28">
        <v>0</v>
      </c>
      <c r="AD276" s="22" t="s">
        <v>105</v>
      </c>
      <c r="AE276" s="22" t="s">
        <v>233</v>
      </c>
      <c r="AF276" s="22" t="s">
        <v>643</v>
      </c>
      <c r="AG276" s="22" t="s">
        <v>95</v>
      </c>
      <c r="AH276" s="22" t="s">
        <v>95</v>
      </c>
      <c r="AI276" s="23" t="s">
        <v>10</v>
      </c>
      <c r="AJ276" s="23">
        <v>9</v>
      </c>
      <c r="AK276" s="23" t="s">
        <v>1653</v>
      </c>
      <c r="AL276" s="23" t="s">
        <v>1624</v>
      </c>
      <c r="AM276" s="23"/>
      <c r="AN276" s="22"/>
      <c r="AO276" s="22"/>
      <c r="AP276" s="22"/>
      <c r="AQ276" s="22"/>
    </row>
    <row r="277" spans="1:43" ht="15.75" customHeight="1">
      <c r="A277" s="22" t="s">
        <v>114</v>
      </c>
      <c r="B277" s="23">
        <v>273</v>
      </c>
      <c r="C277" s="22" t="s">
        <v>1654</v>
      </c>
      <c r="D277" s="22" t="s">
        <v>1654</v>
      </c>
      <c r="E277" s="25" t="s">
        <v>1655</v>
      </c>
      <c r="F277" s="36">
        <v>273</v>
      </c>
      <c r="G277" s="22" t="s">
        <v>1656</v>
      </c>
      <c r="H277" s="23" t="s">
        <v>281</v>
      </c>
      <c r="I277" s="23"/>
      <c r="J277" s="23" t="s">
        <v>223</v>
      </c>
      <c r="K277" s="23" t="s">
        <v>102</v>
      </c>
      <c r="L277" s="23" t="s">
        <v>103</v>
      </c>
      <c r="M277" s="26">
        <v>44561</v>
      </c>
      <c r="N277" s="26"/>
      <c r="O277" s="27">
        <v>44564</v>
      </c>
      <c r="P277" s="27" t="s">
        <v>68</v>
      </c>
      <c r="Q277" s="23" t="s">
        <v>104</v>
      </c>
      <c r="R277" s="28">
        <v>0</v>
      </c>
      <c r="S277" s="28">
        <v>0</v>
      </c>
      <c r="T277" s="28">
        <v>14000000</v>
      </c>
      <c r="U277" s="28">
        <v>0</v>
      </c>
      <c r="V277" s="28">
        <v>0</v>
      </c>
      <c r="W277" s="28">
        <v>0</v>
      </c>
      <c r="X277" s="28">
        <f>+'MATRIZ PROYECTOS  ORIGINAL'!$T277+'MATRIZ PROYECTOS  ORIGINAL'!$V277</f>
        <v>14000000</v>
      </c>
      <c r="Y277" s="28">
        <f>+'MATRIZ PROYECTOS  ORIGINAL'!$U277+'MATRIZ PROYECTOS  ORIGINAL'!$W277</f>
        <v>0</v>
      </c>
      <c r="Z277" s="28">
        <v>0</v>
      </c>
      <c r="AA277" s="28">
        <v>0</v>
      </c>
      <c r="AB277" s="28">
        <v>0</v>
      </c>
      <c r="AC277" s="28">
        <v>0</v>
      </c>
      <c r="AD277" s="22" t="s">
        <v>105</v>
      </c>
      <c r="AE277" s="22" t="s">
        <v>82</v>
      </c>
      <c r="AF277" s="22" t="s">
        <v>157</v>
      </c>
      <c r="AG277" s="22" t="s">
        <v>95</v>
      </c>
      <c r="AH277" s="22" t="s">
        <v>95</v>
      </c>
      <c r="AI277" s="23" t="s">
        <v>9</v>
      </c>
      <c r="AJ277" s="23">
        <v>6</v>
      </c>
      <c r="AK277" s="23" t="s">
        <v>225</v>
      </c>
      <c r="AL277" s="23" t="s">
        <v>1624</v>
      </c>
      <c r="AM277" s="23"/>
      <c r="AN277" s="22"/>
      <c r="AO277" s="22"/>
      <c r="AP277" s="22"/>
      <c r="AQ277" s="22"/>
    </row>
    <row r="278" spans="1:43" ht="15.75" customHeight="1">
      <c r="A278" s="22" t="s">
        <v>114</v>
      </c>
      <c r="B278" s="23">
        <v>274</v>
      </c>
      <c r="C278" s="22" t="s">
        <v>1657</v>
      </c>
      <c r="D278" s="22" t="s">
        <v>1657</v>
      </c>
      <c r="E278" s="25" t="s">
        <v>1658</v>
      </c>
      <c r="F278" s="36">
        <v>274</v>
      </c>
      <c r="G278" s="22" t="s">
        <v>1659</v>
      </c>
      <c r="H278" s="23" t="s">
        <v>281</v>
      </c>
      <c r="I278" s="23"/>
      <c r="J278" s="23" t="s">
        <v>318</v>
      </c>
      <c r="K278" s="23" t="s">
        <v>78</v>
      </c>
      <c r="L278" s="23" t="s">
        <v>79</v>
      </c>
      <c r="M278" s="26">
        <v>44566</v>
      </c>
      <c r="N278" s="26"/>
      <c r="O278" s="27">
        <v>44564</v>
      </c>
      <c r="P278" s="27" t="s">
        <v>68</v>
      </c>
      <c r="Q278" s="23" t="s">
        <v>663</v>
      </c>
      <c r="R278" s="28">
        <v>0</v>
      </c>
      <c r="S278" s="28">
        <v>0</v>
      </c>
      <c r="T278" s="28">
        <v>450000</v>
      </c>
      <c r="U278" s="28">
        <v>0</v>
      </c>
      <c r="V278" s="28">
        <v>0</v>
      </c>
      <c r="W278" s="28">
        <v>0</v>
      </c>
      <c r="X278" s="28">
        <f>+'MATRIZ PROYECTOS  ORIGINAL'!$T278+'MATRIZ PROYECTOS  ORIGINAL'!$V278</f>
        <v>450000</v>
      </c>
      <c r="Y278" s="28">
        <f>+'MATRIZ PROYECTOS  ORIGINAL'!$U278+'MATRIZ PROYECTOS  ORIGINAL'!$W278</f>
        <v>0</v>
      </c>
      <c r="Z278" s="28">
        <v>0</v>
      </c>
      <c r="AA278" s="28">
        <v>0</v>
      </c>
      <c r="AB278" s="28">
        <v>0</v>
      </c>
      <c r="AC278" s="28">
        <v>0</v>
      </c>
      <c r="AD278" s="22" t="s">
        <v>796</v>
      </c>
      <c r="AE278" s="22" t="s">
        <v>82</v>
      </c>
      <c r="AF278" s="22" t="s">
        <v>234</v>
      </c>
      <c r="AG278" s="22" t="s">
        <v>1660</v>
      </c>
      <c r="AH278" s="22" t="s">
        <v>1661</v>
      </c>
      <c r="AI278" s="23" t="s">
        <v>6</v>
      </c>
      <c r="AJ278" s="23">
        <v>16</v>
      </c>
      <c r="AK278" s="23" t="s">
        <v>402</v>
      </c>
      <c r="AL278" s="23" t="s">
        <v>1662</v>
      </c>
      <c r="AM278" s="23"/>
      <c r="AN278" s="22"/>
      <c r="AO278" s="22"/>
      <c r="AP278" s="22"/>
      <c r="AQ278" s="22"/>
    </row>
    <row r="279" spans="1:43" ht="15.75" customHeight="1">
      <c r="A279" s="22" t="s">
        <v>73</v>
      </c>
      <c r="B279" s="23">
        <v>275</v>
      </c>
      <c r="C279" s="22" t="s">
        <v>1663</v>
      </c>
      <c r="D279" s="22" t="s">
        <v>1663</v>
      </c>
      <c r="E279" s="25" t="s">
        <v>1664</v>
      </c>
      <c r="F279" s="36">
        <v>275</v>
      </c>
      <c r="G279" s="22" t="s">
        <v>1665</v>
      </c>
      <c r="H279" s="23" t="s">
        <v>281</v>
      </c>
      <c r="I279" s="23"/>
      <c r="J279" s="23" t="s">
        <v>1340</v>
      </c>
      <c r="K279" s="23" t="s">
        <v>488</v>
      </c>
      <c r="L279" s="23" t="s">
        <v>902</v>
      </c>
      <c r="M279" s="26">
        <v>44620</v>
      </c>
      <c r="N279" s="26"/>
      <c r="O279" s="27">
        <v>44620</v>
      </c>
      <c r="P279" s="27">
        <v>45165</v>
      </c>
      <c r="Q279" s="23" t="s">
        <v>80</v>
      </c>
      <c r="R279" s="28">
        <v>0</v>
      </c>
      <c r="S279" s="28">
        <v>0</v>
      </c>
      <c r="T279" s="28">
        <v>1298640</v>
      </c>
      <c r="U279" s="28">
        <v>0</v>
      </c>
      <c r="V279" s="28">
        <v>0</v>
      </c>
      <c r="W279" s="28">
        <v>0</v>
      </c>
      <c r="X279" s="28">
        <f>+'MATRIZ PROYECTOS  ORIGINAL'!$T279+'MATRIZ PROYECTOS  ORIGINAL'!$V279</f>
        <v>1298640</v>
      </c>
      <c r="Y279" s="28">
        <f>+'MATRIZ PROYECTOS  ORIGINAL'!$U279+'MATRIZ PROYECTOS  ORIGINAL'!$W279</f>
        <v>0</v>
      </c>
      <c r="Z279" s="28">
        <v>0</v>
      </c>
      <c r="AA279" s="28">
        <v>0</v>
      </c>
      <c r="AB279" s="28">
        <v>0</v>
      </c>
      <c r="AC279" s="28">
        <v>0</v>
      </c>
      <c r="AD279" s="22" t="s">
        <v>831</v>
      </c>
      <c r="AE279" s="22" t="s">
        <v>82</v>
      </c>
      <c r="AF279" s="22" t="s">
        <v>157</v>
      </c>
      <c r="AG279" s="22" t="s">
        <v>95</v>
      </c>
      <c r="AH279" s="22" t="s">
        <v>95</v>
      </c>
      <c r="AI279" s="23" t="s">
        <v>7</v>
      </c>
      <c r="AJ279" s="23">
        <v>3</v>
      </c>
      <c r="AK279" s="23" t="s">
        <v>182</v>
      </c>
      <c r="AL279" s="23" t="s">
        <v>1616</v>
      </c>
      <c r="AM279" s="23"/>
      <c r="AN279" s="22"/>
      <c r="AO279" s="22"/>
      <c r="AP279" s="22"/>
      <c r="AQ279" s="22"/>
    </row>
    <row r="280" spans="1:43" ht="15.75" customHeight="1">
      <c r="A280" s="22" t="s">
        <v>114</v>
      </c>
      <c r="B280" s="23">
        <v>276</v>
      </c>
      <c r="C280" s="22" t="s">
        <v>1666</v>
      </c>
      <c r="D280" s="22" t="s">
        <v>1666</v>
      </c>
      <c r="E280" s="25" t="s">
        <v>1667</v>
      </c>
      <c r="F280" s="36">
        <v>276</v>
      </c>
      <c r="G280" s="22" t="s">
        <v>1668</v>
      </c>
      <c r="H280" s="23" t="s">
        <v>138</v>
      </c>
      <c r="I280" s="23"/>
      <c r="J280" s="23" t="s">
        <v>1488</v>
      </c>
      <c r="K280" s="23" t="s">
        <v>1408</v>
      </c>
      <c r="L280" s="23" t="s">
        <v>1409</v>
      </c>
      <c r="M280" s="26">
        <v>44455</v>
      </c>
      <c r="N280" s="26"/>
      <c r="O280" s="27">
        <v>44455</v>
      </c>
      <c r="P280" s="27">
        <v>44925</v>
      </c>
      <c r="Q280" s="23" t="s">
        <v>266</v>
      </c>
      <c r="R280" s="28">
        <v>277867.51</v>
      </c>
      <c r="S280" s="28">
        <v>277867.51</v>
      </c>
      <c r="T280" s="28">
        <v>672243.18</v>
      </c>
      <c r="U280" s="28">
        <v>0</v>
      </c>
      <c r="V280" s="28">
        <v>0</v>
      </c>
      <c r="W280" s="28">
        <v>0</v>
      </c>
      <c r="X280" s="28">
        <f>+'MATRIZ PROYECTOS  ORIGINAL'!$T280+'MATRIZ PROYECTOS  ORIGINAL'!$V280</f>
        <v>672243.18</v>
      </c>
      <c r="Y280" s="28">
        <f>+'MATRIZ PROYECTOS  ORIGINAL'!$U280+'MATRIZ PROYECTOS  ORIGINAL'!$W280</f>
        <v>0</v>
      </c>
      <c r="Z280" s="28">
        <v>277867.51</v>
      </c>
      <c r="AA280" s="28">
        <v>0</v>
      </c>
      <c r="AB280" s="28">
        <v>20</v>
      </c>
      <c r="AC280" s="28">
        <v>41.33</v>
      </c>
      <c r="AD280" s="22" t="s">
        <v>831</v>
      </c>
      <c r="AE280" s="22" t="s">
        <v>82</v>
      </c>
      <c r="AF280" s="22" t="s">
        <v>217</v>
      </c>
      <c r="AG280" s="22" t="s">
        <v>95</v>
      </c>
      <c r="AH280" s="22" t="s">
        <v>95</v>
      </c>
      <c r="AI280" s="23" t="s">
        <v>12</v>
      </c>
      <c r="AJ280" s="23">
        <v>12</v>
      </c>
      <c r="AK280" s="23" t="s">
        <v>122</v>
      </c>
      <c r="AL280" s="23" t="s">
        <v>1669</v>
      </c>
      <c r="AM280" s="23"/>
      <c r="AN280" s="22"/>
      <c r="AO280" s="22"/>
      <c r="AP280" s="22"/>
      <c r="AQ280" s="22"/>
    </row>
    <row r="281" spans="1:43" ht="15.75" customHeight="1">
      <c r="A281" s="22" t="s">
        <v>128</v>
      </c>
      <c r="B281" s="23">
        <v>277</v>
      </c>
      <c r="C281" s="22" t="s">
        <v>1670</v>
      </c>
      <c r="D281" s="22" t="s">
        <v>1670</v>
      </c>
      <c r="E281" s="25" t="s">
        <v>1671</v>
      </c>
      <c r="F281" s="36">
        <v>277</v>
      </c>
      <c r="G281" s="22" t="s">
        <v>1672</v>
      </c>
      <c r="H281" s="23" t="s">
        <v>281</v>
      </c>
      <c r="I281" s="23"/>
      <c r="J281" s="23" t="s">
        <v>263</v>
      </c>
      <c r="K281" s="23" t="s">
        <v>102</v>
      </c>
      <c r="L281" s="23" t="s">
        <v>1673</v>
      </c>
      <c r="M281" s="26">
        <v>44635</v>
      </c>
      <c r="N281" s="26"/>
      <c r="O281" s="27">
        <v>44635</v>
      </c>
      <c r="P281" s="27" t="s">
        <v>68</v>
      </c>
      <c r="Q281" s="23" t="s">
        <v>663</v>
      </c>
      <c r="R281" s="28">
        <v>0</v>
      </c>
      <c r="S281" s="28">
        <v>0</v>
      </c>
      <c r="T281" s="28">
        <v>18108477.949999999</v>
      </c>
      <c r="U281" s="28">
        <v>18108477.949999999</v>
      </c>
      <c r="V281" s="28">
        <v>0</v>
      </c>
      <c r="W281" s="28">
        <v>0</v>
      </c>
      <c r="X281" s="28">
        <f>+'MATRIZ PROYECTOS  ORIGINAL'!$T281+'MATRIZ PROYECTOS  ORIGINAL'!$V281</f>
        <v>18108477.949999999</v>
      </c>
      <c r="Y281" s="28">
        <f>+'MATRIZ PROYECTOS  ORIGINAL'!$U281+'MATRIZ PROYECTOS  ORIGINAL'!$W281</f>
        <v>18108477.949999999</v>
      </c>
      <c r="Z281" s="28">
        <v>0</v>
      </c>
      <c r="AA281" s="28">
        <v>0</v>
      </c>
      <c r="AB281" s="28">
        <v>0</v>
      </c>
      <c r="AC281" s="28">
        <v>0</v>
      </c>
      <c r="AD281" s="22" t="s">
        <v>1614</v>
      </c>
      <c r="AE281" s="22" t="s">
        <v>82</v>
      </c>
      <c r="AF281" s="22" t="s">
        <v>267</v>
      </c>
      <c r="AG281" s="22" t="s">
        <v>259</v>
      </c>
      <c r="AH281" s="22" t="s">
        <v>1674</v>
      </c>
      <c r="AI281" s="23" t="s">
        <v>9</v>
      </c>
      <c r="AJ281" s="23">
        <v>6</v>
      </c>
      <c r="AK281" s="23" t="s">
        <v>313</v>
      </c>
      <c r="AL281" s="23" t="s">
        <v>1624</v>
      </c>
      <c r="AM281" s="23"/>
      <c r="AN281" s="22"/>
      <c r="AO281" s="22"/>
      <c r="AP281" s="22"/>
      <c r="AQ281" s="22"/>
    </row>
    <row r="282" spans="1:43" ht="15.75" customHeight="1">
      <c r="A282" s="22" t="s">
        <v>73</v>
      </c>
      <c r="B282" s="23">
        <v>278</v>
      </c>
      <c r="C282" s="22" t="s">
        <v>1675</v>
      </c>
      <c r="D282" s="22" t="s">
        <v>1675</v>
      </c>
      <c r="E282" s="25" t="s">
        <v>1676</v>
      </c>
      <c r="F282" s="36">
        <v>278</v>
      </c>
      <c r="G282" s="22" t="s">
        <v>1677</v>
      </c>
      <c r="H282" s="23" t="s">
        <v>138</v>
      </c>
      <c r="I282" s="23"/>
      <c r="J282" s="23" t="s">
        <v>150</v>
      </c>
      <c r="K282" s="23" t="s">
        <v>488</v>
      </c>
      <c r="L282" s="23" t="s">
        <v>902</v>
      </c>
      <c r="M282" s="26">
        <v>44648</v>
      </c>
      <c r="N282" s="26"/>
      <c r="O282" s="27">
        <v>44678</v>
      </c>
      <c r="P282" s="27">
        <v>45743</v>
      </c>
      <c r="Q282" s="23" t="s">
        <v>80</v>
      </c>
      <c r="R282" s="28">
        <v>0</v>
      </c>
      <c r="S282" s="28">
        <v>0</v>
      </c>
      <c r="T282" s="28">
        <v>5026898.5</v>
      </c>
      <c r="U282" s="28">
        <v>1807254.23</v>
      </c>
      <c r="V282" s="28">
        <v>0</v>
      </c>
      <c r="W282" s="28">
        <v>0</v>
      </c>
      <c r="X282" s="28">
        <f>+'MATRIZ PROYECTOS  ORIGINAL'!$T282+'MATRIZ PROYECTOS  ORIGINAL'!$V282</f>
        <v>5026898.5</v>
      </c>
      <c r="Y282" s="28">
        <f>+'MATRIZ PROYECTOS  ORIGINAL'!$U282+'MATRIZ PROYECTOS  ORIGINAL'!$W282</f>
        <v>1807254.23</v>
      </c>
      <c r="Z282" s="28">
        <v>0</v>
      </c>
      <c r="AA282" s="28">
        <v>0</v>
      </c>
      <c r="AB282" s="28">
        <v>0</v>
      </c>
      <c r="AC282" s="28">
        <v>0</v>
      </c>
      <c r="AD282" s="22" t="s">
        <v>989</v>
      </c>
      <c r="AE282" s="22" t="s">
        <v>82</v>
      </c>
      <c r="AF282" s="22" t="s">
        <v>217</v>
      </c>
      <c r="AG282" s="22" t="s">
        <v>95</v>
      </c>
      <c r="AH282" s="22" t="s">
        <v>95</v>
      </c>
      <c r="AI282" s="23" t="s">
        <v>12</v>
      </c>
      <c r="AJ282" s="23">
        <v>12</v>
      </c>
      <c r="AK282" s="23" t="s">
        <v>122</v>
      </c>
      <c r="AL282" s="23" t="s">
        <v>1616</v>
      </c>
      <c r="AM282" s="23"/>
      <c r="AN282" s="22"/>
      <c r="AO282" s="22"/>
      <c r="AP282" s="22"/>
      <c r="AQ282" s="22"/>
    </row>
    <row r="283" spans="1:43" ht="15.75" customHeight="1">
      <c r="A283" s="22" t="s">
        <v>73</v>
      </c>
      <c r="B283" s="23">
        <v>279</v>
      </c>
      <c r="C283" s="22" t="s">
        <v>1678</v>
      </c>
      <c r="D283" s="22" t="s">
        <v>1678</v>
      </c>
      <c r="E283" s="25" t="s">
        <v>1679</v>
      </c>
      <c r="F283" s="36">
        <v>279</v>
      </c>
      <c r="G283" s="22" t="s">
        <v>1680</v>
      </c>
      <c r="H283" s="23" t="s">
        <v>281</v>
      </c>
      <c r="I283" s="23"/>
      <c r="J283" s="23" t="s">
        <v>662</v>
      </c>
      <c r="K283" s="23" t="s">
        <v>488</v>
      </c>
      <c r="L283" s="23" t="s">
        <v>902</v>
      </c>
      <c r="M283" s="26">
        <v>44642</v>
      </c>
      <c r="N283" s="26"/>
      <c r="O283" s="27">
        <v>44481</v>
      </c>
      <c r="P283" s="27" t="s">
        <v>68</v>
      </c>
      <c r="Q283" s="23" t="s">
        <v>663</v>
      </c>
      <c r="R283" s="28">
        <v>0</v>
      </c>
      <c r="S283" s="28">
        <v>0</v>
      </c>
      <c r="T283" s="28">
        <v>725000</v>
      </c>
      <c r="U283" s="28">
        <v>725000</v>
      </c>
      <c r="V283" s="28">
        <v>0</v>
      </c>
      <c r="W283" s="28">
        <v>0</v>
      </c>
      <c r="X283" s="28">
        <f>+'MATRIZ PROYECTOS  ORIGINAL'!$T283+'MATRIZ PROYECTOS  ORIGINAL'!$V283</f>
        <v>725000</v>
      </c>
      <c r="Y283" s="28">
        <f>+'MATRIZ PROYECTOS  ORIGINAL'!$U283+'MATRIZ PROYECTOS  ORIGINAL'!$W283</f>
        <v>725000</v>
      </c>
      <c r="Z283" s="28">
        <v>0</v>
      </c>
      <c r="AA283" s="28">
        <v>0</v>
      </c>
      <c r="AB283" s="28">
        <v>0</v>
      </c>
      <c r="AC283" s="28">
        <v>0</v>
      </c>
      <c r="AD283" s="22" t="s">
        <v>831</v>
      </c>
      <c r="AE283" s="22" t="s">
        <v>82</v>
      </c>
      <c r="AF283" s="22" t="s">
        <v>151</v>
      </c>
      <c r="AG283" s="22" t="s">
        <v>95</v>
      </c>
      <c r="AH283" s="22" t="s">
        <v>95</v>
      </c>
      <c r="AI283" s="23" t="s">
        <v>12</v>
      </c>
      <c r="AJ283" s="23">
        <v>12</v>
      </c>
      <c r="AK283" s="23" t="s">
        <v>122</v>
      </c>
      <c r="AL283" s="23" t="s">
        <v>1616</v>
      </c>
      <c r="AM283" s="23"/>
      <c r="AN283" s="22"/>
      <c r="AO283" s="22"/>
      <c r="AP283" s="22"/>
      <c r="AQ283" s="22"/>
    </row>
    <row r="284" spans="1:43" ht="15.75" customHeight="1">
      <c r="A284" s="22" t="s">
        <v>114</v>
      </c>
      <c r="B284" s="23">
        <v>280</v>
      </c>
      <c r="C284" s="22" t="s">
        <v>1681</v>
      </c>
      <c r="D284" s="22" t="s">
        <v>1681</v>
      </c>
      <c r="E284" s="25" t="s">
        <v>1682</v>
      </c>
      <c r="F284" s="36">
        <v>280</v>
      </c>
      <c r="G284" s="22" t="s">
        <v>1683</v>
      </c>
      <c r="H284" s="23" t="s">
        <v>281</v>
      </c>
      <c r="I284" s="23"/>
      <c r="J284" s="23" t="s">
        <v>326</v>
      </c>
      <c r="K284" s="23" t="s">
        <v>488</v>
      </c>
      <c r="L284" s="23" t="s">
        <v>747</v>
      </c>
      <c r="M284" s="26">
        <v>44368</v>
      </c>
      <c r="N284" s="26"/>
      <c r="O284" s="27">
        <v>44523</v>
      </c>
      <c r="P284" s="27" t="s">
        <v>68</v>
      </c>
      <c r="Q284" s="23" t="s">
        <v>266</v>
      </c>
      <c r="R284" s="28">
        <v>0</v>
      </c>
      <c r="S284" s="28">
        <v>0</v>
      </c>
      <c r="T284" s="28">
        <v>83937</v>
      </c>
      <c r="U284" s="28">
        <v>83937</v>
      </c>
      <c r="V284" s="28">
        <v>0</v>
      </c>
      <c r="W284" s="28">
        <v>0</v>
      </c>
      <c r="X284" s="28">
        <f>+'MATRIZ PROYECTOS  ORIGINAL'!$T284+'MATRIZ PROYECTOS  ORIGINAL'!$V284</f>
        <v>83937</v>
      </c>
      <c r="Y284" s="28">
        <f>+'MATRIZ PROYECTOS  ORIGINAL'!$U284+'MATRIZ PROYECTOS  ORIGINAL'!$W284</f>
        <v>83937</v>
      </c>
      <c r="Z284" s="28">
        <v>0</v>
      </c>
      <c r="AA284" s="28">
        <v>0</v>
      </c>
      <c r="AB284" s="28">
        <v>0</v>
      </c>
      <c r="AC284" s="28">
        <v>0</v>
      </c>
      <c r="AD284" s="22" t="s">
        <v>831</v>
      </c>
      <c r="AE284" s="22" t="s">
        <v>82</v>
      </c>
      <c r="AF284" s="22" t="s">
        <v>157</v>
      </c>
      <c r="AG284" s="22" t="s">
        <v>95</v>
      </c>
      <c r="AH284" s="22" t="s">
        <v>852</v>
      </c>
      <c r="AI284" s="23" t="s">
        <v>7</v>
      </c>
      <c r="AJ284" s="23">
        <v>3</v>
      </c>
      <c r="AK284" s="23" t="s">
        <v>182</v>
      </c>
      <c r="AL284" s="23" t="s">
        <v>1624</v>
      </c>
      <c r="AM284" s="23"/>
      <c r="AN284" s="22"/>
      <c r="AO284" s="22"/>
      <c r="AP284" s="22"/>
      <c r="AQ284" s="22"/>
    </row>
    <row r="285" spans="1:43" ht="15.75" customHeight="1">
      <c r="A285" s="22" t="s">
        <v>114</v>
      </c>
      <c r="B285" s="23">
        <v>281</v>
      </c>
      <c r="C285" s="22" t="s">
        <v>1684</v>
      </c>
      <c r="D285" s="22" t="s">
        <v>1684</v>
      </c>
      <c r="E285" s="25" t="s">
        <v>1685</v>
      </c>
      <c r="F285" s="36">
        <v>281</v>
      </c>
      <c r="G285" s="22" t="s">
        <v>1686</v>
      </c>
      <c r="H285" s="23" t="s">
        <v>281</v>
      </c>
      <c r="I285" s="23"/>
      <c r="J285" s="23" t="s">
        <v>326</v>
      </c>
      <c r="K285" s="23" t="s">
        <v>488</v>
      </c>
      <c r="L285" s="23"/>
      <c r="M285" s="26">
        <v>44368</v>
      </c>
      <c r="N285" s="26"/>
      <c r="O285" s="27">
        <v>44522</v>
      </c>
      <c r="P285" s="27" t="s">
        <v>68</v>
      </c>
      <c r="Q285" s="23" t="s">
        <v>266</v>
      </c>
      <c r="R285" s="28">
        <v>0</v>
      </c>
      <c r="S285" s="28">
        <v>0</v>
      </c>
      <c r="T285" s="28">
        <v>127680</v>
      </c>
      <c r="U285" s="28">
        <v>127680</v>
      </c>
      <c r="V285" s="28">
        <v>0</v>
      </c>
      <c r="W285" s="28">
        <v>0</v>
      </c>
      <c r="X285" s="28">
        <f>+'MATRIZ PROYECTOS  ORIGINAL'!$T285+'MATRIZ PROYECTOS  ORIGINAL'!$V285</f>
        <v>127680</v>
      </c>
      <c r="Y285" s="28">
        <f>+'MATRIZ PROYECTOS  ORIGINAL'!$U285+'MATRIZ PROYECTOS  ORIGINAL'!$W285</f>
        <v>127680</v>
      </c>
      <c r="Z285" s="28">
        <v>0</v>
      </c>
      <c r="AA285" s="28">
        <v>0</v>
      </c>
      <c r="AB285" s="28">
        <v>0</v>
      </c>
      <c r="AC285" s="28">
        <v>0</v>
      </c>
      <c r="AD285" s="22" t="s">
        <v>831</v>
      </c>
      <c r="AE285" s="22" t="s">
        <v>233</v>
      </c>
      <c r="AF285" s="22" t="s">
        <v>157</v>
      </c>
      <c r="AG285" s="22" t="s">
        <v>95</v>
      </c>
      <c r="AH285" s="22" t="s">
        <v>95</v>
      </c>
      <c r="AI285" s="23" t="s">
        <v>7</v>
      </c>
      <c r="AJ285" s="23">
        <v>3</v>
      </c>
      <c r="AK285" s="23" t="s">
        <v>182</v>
      </c>
      <c r="AL285" s="23" t="s">
        <v>1624</v>
      </c>
      <c r="AM285" s="23"/>
      <c r="AN285" s="22"/>
      <c r="AO285" s="22"/>
      <c r="AP285" s="22"/>
      <c r="AQ285" s="22"/>
    </row>
    <row r="286" spans="1:43" ht="15.75" customHeight="1">
      <c r="A286" s="22" t="s">
        <v>128</v>
      </c>
      <c r="B286" s="23">
        <v>282</v>
      </c>
      <c r="C286" s="22" t="s">
        <v>1687</v>
      </c>
      <c r="D286" s="22" t="s">
        <v>1687</v>
      </c>
      <c r="E286" s="25" t="s">
        <v>1688</v>
      </c>
      <c r="F286" s="36">
        <v>282</v>
      </c>
      <c r="G286" s="22" t="s">
        <v>1689</v>
      </c>
      <c r="H286" s="23" t="s">
        <v>281</v>
      </c>
      <c r="I286" s="23"/>
      <c r="J286" s="23" t="s">
        <v>263</v>
      </c>
      <c r="K286" s="23" t="s">
        <v>90</v>
      </c>
      <c r="L286" s="23"/>
      <c r="M286" s="26">
        <v>44651</v>
      </c>
      <c r="N286" s="26"/>
      <c r="O286" s="27">
        <v>44651</v>
      </c>
      <c r="P286" s="27" t="s">
        <v>68</v>
      </c>
      <c r="Q286" s="23" t="s">
        <v>663</v>
      </c>
      <c r="R286" s="28">
        <v>0</v>
      </c>
      <c r="S286" s="28">
        <v>0</v>
      </c>
      <c r="T286" s="28">
        <v>8801316.4299999997</v>
      </c>
      <c r="U286" s="28">
        <v>0</v>
      </c>
      <c r="V286" s="28">
        <v>0</v>
      </c>
      <c r="W286" s="28">
        <v>0</v>
      </c>
      <c r="X286" s="28">
        <f>+'MATRIZ PROYECTOS  ORIGINAL'!$T286+'MATRIZ PROYECTOS  ORIGINAL'!$V286</f>
        <v>8801316.4299999997</v>
      </c>
      <c r="Y286" s="28">
        <f>+'MATRIZ PROYECTOS  ORIGINAL'!$U286+'MATRIZ PROYECTOS  ORIGINAL'!$W286</f>
        <v>0</v>
      </c>
      <c r="Z286" s="28">
        <v>0</v>
      </c>
      <c r="AA286" s="28">
        <v>0</v>
      </c>
      <c r="AB286" s="28">
        <v>0</v>
      </c>
      <c r="AC286" s="28">
        <v>0</v>
      </c>
      <c r="AD286" s="22" t="s">
        <v>796</v>
      </c>
      <c r="AE286" s="22" t="s">
        <v>82</v>
      </c>
      <c r="AF286" s="22" t="s">
        <v>267</v>
      </c>
      <c r="AG286" s="22" t="s">
        <v>356</v>
      </c>
      <c r="AH286" s="22" t="s">
        <v>356</v>
      </c>
      <c r="AI286" s="23" t="s">
        <v>11</v>
      </c>
      <c r="AJ286" s="23">
        <v>10</v>
      </c>
      <c r="AK286" s="23" t="s">
        <v>313</v>
      </c>
      <c r="AL286" s="23" t="s">
        <v>1662</v>
      </c>
      <c r="AM286" s="23"/>
      <c r="AN286" s="22"/>
      <c r="AO286" s="22"/>
      <c r="AP286" s="22"/>
      <c r="AQ286" s="22"/>
    </row>
    <row r="287" spans="1:43" ht="15.75" customHeight="1">
      <c r="A287" s="22" t="s">
        <v>128</v>
      </c>
      <c r="B287" s="23">
        <v>283</v>
      </c>
      <c r="C287" s="22" t="s">
        <v>1690</v>
      </c>
      <c r="D287" s="22" t="s">
        <v>1690</v>
      </c>
      <c r="E287" s="25" t="s">
        <v>1691</v>
      </c>
      <c r="F287" s="36">
        <v>283</v>
      </c>
      <c r="G287" s="22" t="s">
        <v>1692</v>
      </c>
      <c r="H287" s="23" t="s">
        <v>281</v>
      </c>
      <c r="I287" s="23"/>
      <c r="J287" s="23" t="s">
        <v>263</v>
      </c>
      <c r="K287" s="23" t="s">
        <v>733</v>
      </c>
      <c r="L287" s="23"/>
      <c r="M287" s="26">
        <v>44606</v>
      </c>
      <c r="N287" s="26"/>
      <c r="O287" s="27">
        <v>44606</v>
      </c>
      <c r="P287" s="27" t="s">
        <v>68</v>
      </c>
      <c r="Q287" s="23" t="s">
        <v>663</v>
      </c>
      <c r="R287" s="28">
        <v>0</v>
      </c>
      <c r="S287" s="28">
        <v>0</v>
      </c>
      <c r="T287" s="28">
        <v>180000</v>
      </c>
      <c r="U287" s="28">
        <v>0</v>
      </c>
      <c r="V287" s="28">
        <v>0</v>
      </c>
      <c r="W287" s="28">
        <v>0</v>
      </c>
      <c r="X287" s="28">
        <f>+'MATRIZ PROYECTOS  ORIGINAL'!$T287+'MATRIZ PROYECTOS  ORIGINAL'!$V287</f>
        <v>180000</v>
      </c>
      <c r="Y287" s="28">
        <f>+'MATRIZ PROYECTOS  ORIGINAL'!$U287+'MATRIZ PROYECTOS  ORIGINAL'!$W287</f>
        <v>0</v>
      </c>
      <c r="Z287" s="28">
        <v>0</v>
      </c>
      <c r="AA287" s="28">
        <v>0</v>
      </c>
      <c r="AB287" s="28">
        <v>0</v>
      </c>
      <c r="AC287" s="28">
        <v>0</v>
      </c>
      <c r="AD287" s="22" t="s">
        <v>105</v>
      </c>
      <c r="AE287" s="22" t="s">
        <v>82</v>
      </c>
      <c r="AF287" s="22" t="s">
        <v>267</v>
      </c>
      <c r="AG287" s="22" t="s">
        <v>95</v>
      </c>
      <c r="AH287" s="22" t="s">
        <v>95</v>
      </c>
      <c r="AI287" s="23" t="s">
        <v>5</v>
      </c>
      <c r="AJ287" s="23">
        <v>1</v>
      </c>
      <c r="AK287" s="23" t="s">
        <v>313</v>
      </c>
      <c r="AL287" s="23" t="s">
        <v>123</v>
      </c>
      <c r="AM287" s="23"/>
      <c r="AN287" s="22"/>
      <c r="AO287" s="22"/>
      <c r="AP287" s="22"/>
      <c r="AQ287" s="22"/>
    </row>
    <row r="288" spans="1:43" ht="15.75" customHeight="1">
      <c r="A288" s="22" t="s">
        <v>128</v>
      </c>
      <c r="B288" s="23">
        <v>284</v>
      </c>
      <c r="C288" s="22" t="s">
        <v>1693</v>
      </c>
      <c r="D288" s="22" t="s">
        <v>1693</v>
      </c>
      <c r="E288" s="25" t="s">
        <v>1694</v>
      </c>
      <c r="F288" s="36">
        <v>284</v>
      </c>
      <c r="G288" s="22" t="s">
        <v>1695</v>
      </c>
      <c r="H288" s="23" t="s">
        <v>281</v>
      </c>
      <c r="I288" s="23"/>
      <c r="J288" s="23" t="s">
        <v>263</v>
      </c>
      <c r="K288" s="23" t="s">
        <v>733</v>
      </c>
      <c r="L288" s="23"/>
      <c r="M288" s="26">
        <v>44606</v>
      </c>
      <c r="N288" s="26"/>
      <c r="O288" s="27">
        <v>44606</v>
      </c>
      <c r="P288" s="27" t="s">
        <v>68</v>
      </c>
      <c r="Q288" s="23" t="s">
        <v>663</v>
      </c>
      <c r="R288" s="28">
        <v>0</v>
      </c>
      <c r="S288" s="28">
        <v>0</v>
      </c>
      <c r="T288" s="28">
        <v>300009</v>
      </c>
      <c r="U288" s="28">
        <v>0</v>
      </c>
      <c r="V288" s="28">
        <v>0</v>
      </c>
      <c r="W288" s="28">
        <v>0</v>
      </c>
      <c r="X288" s="28">
        <f>+'MATRIZ PROYECTOS  ORIGINAL'!$T288+'MATRIZ PROYECTOS  ORIGINAL'!$V288</f>
        <v>300009</v>
      </c>
      <c r="Y288" s="28">
        <f>+'MATRIZ PROYECTOS  ORIGINAL'!$U288+'MATRIZ PROYECTOS  ORIGINAL'!$W288</f>
        <v>0</v>
      </c>
      <c r="Z288" s="28">
        <v>0</v>
      </c>
      <c r="AA288" s="28">
        <v>0</v>
      </c>
      <c r="AB288" s="28">
        <v>0</v>
      </c>
      <c r="AC288" s="28">
        <v>0</v>
      </c>
      <c r="AD288" s="22" t="s">
        <v>796</v>
      </c>
      <c r="AE288" s="22" t="s">
        <v>82</v>
      </c>
      <c r="AF288" s="22" t="s">
        <v>267</v>
      </c>
      <c r="AG288" s="22" t="s">
        <v>1223</v>
      </c>
      <c r="AH288" s="22" t="s">
        <v>1696</v>
      </c>
      <c r="AI288" s="23" t="s">
        <v>5</v>
      </c>
      <c r="AJ288" s="23">
        <v>1</v>
      </c>
      <c r="AK288" s="23" t="s">
        <v>225</v>
      </c>
      <c r="AL288" s="23" t="s">
        <v>246</v>
      </c>
      <c r="AM288" s="23"/>
      <c r="AN288" s="22"/>
      <c r="AO288" s="22"/>
      <c r="AP288" s="22"/>
      <c r="AQ288" s="22"/>
    </row>
    <row r="289" spans="1:43" ht="15.75" customHeight="1">
      <c r="A289" s="22" t="s">
        <v>97</v>
      </c>
      <c r="B289" s="23">
        <v>285</v>
      </c>
      <c r="C289" s="22" t="s">
        <v>1697</v>
      </c>
      <c r="D289" s="22" t="s">
        <v>1697</v>
      </c>
      <c r="E289" s="25" t="s">
        <v>1698</v>
      </c>
      <c r="F289" s="36">
        <v>285</v>
      </c>
      <c r="G289" s="22" t="s">
        <v>1699</v>
      </c>
      <c r="H289" s="23" t="s">
        <v>138</v>
      </c>
      <c r="I289" s="23"/>
      <c r="J289" s="23" t="s">
        <v>243</v>
      </c>
      <c r="K289" s="23" t="s">
        <v>119</v>
      </c>
      <c r="L289" s="23" t="s">
        <v>1700</v>
      </c>
      <c r="M289" s="26">
        <v>44657</v>
      </c>
      <c r="N289" s="26"/>
      <c r="O289" s="27">
        <v>44658</v>
      </c>
      <c r="P289" s="27">
        <v>44926</v>
      </c>
      <c r="Q289" s="23" t="s">
        <v>80</v>
      </c>
      <c r="R289" s="28">
        <v>3925461</v>
      </c>
      <c r="S289" s="28">
        <v>30334078.390000001</v>
      </c>
      <c r="T289" s="28">
        <v>30334078.390000001</v>
      </c>
      <c r="U289" s="28">
        <v>270463.2</v>
      </c>
      <c r="V289" s="28">
        <v>0</v>
      </c>
      <c r="W289" s="28">
        <v>0</v>
      </c>
      <c r="X289" s="28">
        <f>+'MATRIZ PROYECTOS  ORIGINAL'!$T289+'MATRIZ PROYECTOS  ORIGINAL'!$V289</f>
        <v>30334078.390000001</v>
      </c>
      <c r="Y289" s="28">
        <f>+'MATRIZ PROYECTOS  ORIGINAL'!$U289+'MATRIZ PROYECTOS  ORIGINAL'!$W289</f>
        <v>270463.2</v>
      </c>
      <c r="Z289" s="28">
        <v>3248624.28</v>
      </c>
      <c r="AA289" s="28">
        <v>12000</v>
      </c>
      <c r="AB289" s="28">
        <v>15</v>
      </c>
      <c r="AC289" s="28">
        <v>10.65</v>
      </c>
      <c r="AD289" s="22" t="s">
        <v>796</v>
      </c>
      <c r="AE289" s="22" t="s">
        <v>82</v>
      </c>
      <c r="AF289" s="22" t="s">
        <v>348</v>
      </c>
      <c r="AG289" s="22" t="s">
        <v>95</v>
      </c>
      <c r="AH289" s="22" t="s">
        <v>95</v>
      </c>
      <c r="AI289" s="23" t="s">
        <v>5</v>
      </c>
      <c r="AJ289" s="23">
        <v>1</v>
      </c>
      <c r="AK289" s="23" t="s">
        <v>1468</v>
      </c>
      <c r="AL289" s="23" t="s">
        <v>1662</v>
      </c>
      <c r="AM289" s="23"/>
      <c r="AN289" s="22"/>
      <c r="AO289" s="22"/>
      <c r="AP289" s="22"/>
      <c r="AQ289" s="22"/>
    </row>
    <row r="290" spans="1:43" ht="15.75" hidden="1" customHeight="1">
      <c r="A290" s="22" t="s">
        <v>114</v>
      </c>
      <c r="B290" s="23">
        <v>286</v>
      </c>
      <c r="C290" s="22" t="s">
        <v>1701</v>
      </c>
      <c r="D290" s="22" t="s">
        <v>1701</v>
      </c>
      <c r="E290" s="25" t="s">
        <v>68</v>
      </c>
      <c r="F290" s="16">
        <v>286</v>
      </c>
      <c r="G290" s="22" t="s">
        <v>1702</v>
      </c>
      <c r="H290" s="23" t="s">
        <v>281</v>
      </c>
      <c r="I290" s="23"/>
      <c r="J290" s="23" t="s">
        <v>223</v>
      </c>
      <c r="K290" s="23" t="s">
        <v>196</v>
      </c>
      <c r="L290" s="23" t="s">
        <v>1703</v>
      </c>
      <c r="M290" s="26"/>
      <c r="N290" s="26"/>
      <c r="O290" s="27" t="s">
        <v>68</v>
      </c>
      <c r="P290" s="27" t="s">
        <v>68</v>
      </c>
      <c r="Q290" s="23" t="s">
        <v>68</v>
      </c>
      <c r="R290" s="28">
        <v>0</v>
      </c>
      <c r="S290" s="28">
        <v>0</v>
      </c>
      <c r="T290" s="28">
        <v>0</v>
      </c>
      <c r="U290" s="28">
        <v>0</v>
      </c>
      <c r="V290" s="28">
        <v>0</v>
      </c>
      <c r="W290" s="28">
        <v>0</v>
      </c>
      <c r="X290" s="28">
        <f>+'MATRIZ PROYECTOS  ORIGINAL'!$T290+'MATRIZ PROYECTOS  ORIGINAL'!$V290</f>
        <v>0</v>
      </c>
      <c r="Y290" s="28">
        <f>+'MATRIZ PROYECTOS  ORIGINAL'!$U290+'MATRIZ PROYECTOS  ORIGINAL'!$W290</f>
        <v>0</v>
      </c>
      <c r="Z290" s="28">
        <v>0</v>
      </c>
      <c r="AA290" s="28">
        <v>0</v>
      </c>
      <c r="AB290" s="28">
        <v>0</v>
      </c>
      <c r="AC290" s="28">
        <v>0</v>
      </c>
      <c r="AD290" s="22" t="s">
        <v>105</v>
      </c>
      <c r="AE290" s="22" t="s">
        <v>133</v>
      </c>
      <c r="AF290" s="22" t="s">
        <v>176</v>
      </c>
      <c r="AG290" s="22" t="s">
        <v>95</v>
      </c>
      <c r="AH290" s="22" t="s">
        <v>95</v>
      </c>
      <c r="AI290" s="23" t="s">
        <v>9</v>
      </c>
      <c r="AJ290" s="23">
        <v>6</v>
      </c>
      <c r="AK290" s="23" t="s">
        <v>225</v>
      </c>
      <c r="AL290" s="23" t="s">
        <v>1624</v>
      </c>
      <c r="AM290" s="23"/>
      <c r="AN290" s="22"/>
      <c r="AO290" s="22"/>
      <c r="AP290" s="22"/>
      <c r="AQ290" s="22"/>
    </row>
    <row r="291" spans="1:43" ht="15.75" customHeight="1">
      <c r="A291" s="22" t="s">
        <v>114</v>
      </c>
      <c r="B291" s="23">
        <v>287</v>
      </c>
      <c r="C291" s="22" t="s">
        <v>1704</v>
      </c>
      <c r="D291" s="22" t="s">
        <v>1704</v>
      </c>
      <c r="E291" s="25" t="s">
        <v>1705</v>
      </c>
      <c r="F291" s="36">
        <v>287</v>
      </c>
      <c r="G291" s="22" t="s">
        <v>1706</v>
      </c>
      <c r="H291" s="23" t="s">
        <v>281</v>
      </c>
      <c r="I291" s="23"/>
      <c r="J291" s="23" t="s">
        <v>868</v>
      </c>
      <c r="K291" s="23" t="s">
        <v>119</v>
      </c>
      <c r="L291" s="23" t="s">
        <v>1700</v>
      </c>
      <c r="M291" s="26">
        <v>44669</v>
      </c>
      <c r="N291" s="26"/>
      <c r="O291" s="27">
        <v>44669</v>
      </c>
      <c r="P291" s="27" t="s">
        <v>68</v>
      </c>
      <c r="Q291" s="23" t="s">
        <v>663</v>
      </c>
      <c r="R291" s="28">
        <v>0</v>
      </c>
      <c r="S291" s="28">
        <v>0</v>
      </c>
      <c r="T291" s="28">
        <v>33803.61</v>
      </c>
      <c r="U291" s="28">
        <v>0</v>
      </c>
      <c r="V291" s="28">
        <v>0</v>
      </c>
      <c r="W291" s="28">
        <v>0</v>
      </c>
      <c r="X291" s="28">
        <f>+'MATRIZ PROYECTOS  ORIGINAL'!$T291+'MATRIZ PROYECTOS  ORIGINAL'!$V291</f>
        <v>33803.61</v>
      </c>
      <c r="Y291" s="28">
        <f>+'MATRIZ PROYECTOS  ORIGINAL'!$U291+'MATRIZ PROYECTOS  ORIGINAL'!$W291</f>
        <v>0</v>
      </c>
      <c r="Z291" s="28">
        <v>0</v>
      </c>
      <c r="AA291" s="28">
        <v>0</v>
      </c>
      <c r="AB291" s="28">
        <v>0</v>
      </c>
      <c r="AC291" s="28">
        <v>0</v>
      </c>
      <c r="AD291" s="22" t="s">
        <v>1614</v>
      </c>
      <c r="AE291" s="22" t="s">
        <v>82</v>
      </c>
      <c r="AF291" s="22" t="s">
        <v>401</v>
      </c>
      <c r="AG291" s="22" t="s">
        <v>95</v>
      </c>
      <c r="AH291" s="22" t="s">
        <v>95</v>
      </c>
      <c r="AI291" s="23" t="s">
        <v>5</v>
      </c>
      <c r="AJ291" s="23">
        <v>1</v>
      </c>
      <c r="AK291" s="23" t="s">
        <v>182</v>
      </c>
      <c r="AL291" s="23" t="s">
        <v>1624</v>
      </c>
      <c r="AM291" s="23"/>
      <c r="AN291" s="22"/>
      <c r="AO291" s="22"/>
      <c r="AP291" s="22"/>
      <c r="AQ291" s="22"/>
    </row>
    <row r="292" spans="1:43" ht="15.75" customHeight="1">
      <c r="A292" s="22" t="s">
        <v>114</v>
      </c>
      <c r="B292" s="23">
        <v>288</v>
      </c>
      <c r="C292" s="22" t="s">
        <v>1707</v>
      </c>
      <c r="D292" s="22" t="s">
        <v>1707</v>
      </c>
      <c r="E292" s="25" t="s">
        <v>1708</v>
      </c>
      <c r="F292" s="36">
        <v>288</v>
      </c>
      <c r="G292" s="22" t="s">
        <v>1709</v>
      </c>
      <c r="H292" s="23" t="s">
        <v>281</v>
      </c>
      <c r="I292" s="23"/>
      <c r="J292" s="23" t="s">
        <v>326</v>
      </c>
      <c r="K292" s="23" t="s">
        <v>264</v>
      </c>
      <c r="L292" s="23" t="s">
        <v>1710</v>
      </c>
      <c r="M292" s="26">
        <v>44285</v>
      </c>
      <c r="N292" s="26"/>
      <c r="O292" s="27">
        <v>44484</v>
      </c>
      <c r="P292" s="27" t="s">
        <v>68</v>
      </c>
      <c r="Q292" s="23" t="s">
        <v>266</v>
      </c>
      <c r="R292" s="28">
        <v>0</v>
      </c>
      <c r="S292" s="28">
        <v>0</v>
      </c>
      <c r="T292" s="28">
        <v>38910.519999999997</v>
      </c>
      <c r="U292" s="28">
        <v>0</v>
      </c>
      <c r="V292" s="28">
        <v>0</v>
      </c>
      <c r="W292" s="28">
        <v>0</v>
      </c>
      <c r="X292" s="28">
        <f>+'MATRIZ PROYECTOS  ORIGINAL'!$T292+'MATRIZ PROYECTOS  ORIGINAL'!$V292</f>
        <v>38910.519999999997</v>
      </c>
      <c r="Y292" s="28">
        <f>+'MATRIZ PROYECTOS  ORIGINAL'!$U292+'MATRIZ PROYECTOS  ORIGINAL'!$W292</f>
        <v>0</v>
      </c>
      <c r="Z292" s="28">
        <v>0</v>
      </c>
      <c r="AA292" s="28">
        <v>0</v>
      </c>
      <c r="AB292" s="28">
        <v>0</v>
      </c>
      <c r="AC292" s="28">
        <v>0</v>
      </c>
      <c r="AD292" s="22" t="s">
        <v>1614</v>
      </c>
      <c r="AE292" s="22" t="s">
        <v>82</v>
      </c>
      <c r="AF292" s="22" t="s">
        <v>401</v>
      </c>
      <c r="AG292" s="22" t="s">
        <v>1009</v>
      </c>
      <c r="AH292" s="22" t="s">
        <v>1009</v>
      </c>
      <c r="AI292" s="23" t="s">
        <v>12</v>
      </c>
      <c r="AJ292" s="23">
        <v>12</v>
      </c>
      <c r="AK292" s="23" t="s">
        <v>122</v>
      </c>
      <c r="AL292" s="23" t="s">
        <v>1616</v>
      </c>
      <c r="AM292" s="23"/>
      <c r="AN292" s="22"/>
      <c r="AO292" s="22"/>
      <c r="AP292" s="22"/>
      <c r="AQ292" s="22"/>
    </row>
    <row r="293" spans="1:43" ht="15.75" customHeight="1">
      <c r="A293" s="22" t="s">
        <v>114</v>
      </c>
      <c r="B293" s="23">
        <v>289</v>
      </c>
      <c r="C293" s="22" t="s">
        <v>1711</v>
      </c>
      <c r="D293" s="22" t="s">
        <v>1711</v>
      </c>
      <c r="E293" s="25" t="s">
        <v>1712</v>
      </c>
      <c r="F293" s="36">
        <v>289</v>
      </c>
      <c r="G293" s="22" t="s">
        <v>1713</v>
      </c>
      <c r="H293" s="23" t="s">
        <v>281</v>
      </c>
      <c r="I293" s="23"/>
      <c r="J293" s="23" t="s">
        <v>868</v>
      </c>
      <c r="K293" s="23" t="s">
        <v>119</v>
      </c>
      <c r="L293" s="23" t="s">
        <v>1700</v>
      </c>
      <c r="M293" s="26">
        <v>44680</v>
      </c>
      <c r="N293" s="26"/>
      <c r="O293" s="27">
        <v>44676</v>
      </c>
      <c r="P293" s="27" t="s">
        <v>68</v>
      </c>
      <c r="Q293" s="23" t="s">
        <v>663</v>
      </c>
      <c r="R293" s="28">
        <v>0</v>
      </c>
      <c r="S293" s="28">
        <v>0</v>
      </c>
      <c r="T293" s="28">
        <v>32755.48</v>
      </c>
      <c r="U293" s="28">
        <v>32755.48</v>
      </c>
      <c r="V293" s="28">
        <v>0</v>
      </c>
      <c r="W293" s="28">
        <v>0</v>
      </c>
      <c r="X293" s="28">
        <f>+'MATRIZ PROYECTOS  ORIGINAL'!$T293+'MATRIZ PROYECTOS  ORIGINAL'!$V293</f>
        <v>32755.48</v>
      </c>
      <c r="Y293" s="28">
        <f>+'MATRIZ PROYECTOS  ORIGINAL'!$U293+'MATRIZ PROYECTOS  ORIGINAL'!$W293</f>
        <v>32755.48</v>
      </c>
      <c r="Z293" s="28">
        <v>0</v>
      </c>
      <c r="AA293" s="28">
        <v>0</v>
      </c>
      <c r="AB293" s="28">
        <v>0</v>
      </c>
      <c r="AC293" s="28">
        <v>0</v>
      </c>
      <c r="AD293" s="22" t="s">
        <v>1614</v>
      </c>
      <c r="AE293" s="22" t="s">
        <v>82</v>
      </c>
      <c r="AF293" s="22" t="s">
        <v>401</v>
      </c>
      <c r="AG293" s="22" t="s">
        <v>95</v>
      </c>
      <c r="AH293" s="22" t="s">
        <v>95</v>
      </c>
      <c r="AI293" s="23" t="s">
        <v>5</v>
      </c>
      <c r="AJ293" s="23">
        <v>1</v>
      </c>
      <c r="AK293" s="23" t="s">
        <v>182</v>
      </c>
      <c r="AL293" s="23" t="s">
        <v>1624</v>
      </c>
      <c r="AM293" s="23"/>
      <c r="AN293" s="22"/>
      <c r="AO293" s="22"/>
      <c r="AP293" s="22"/>
      <c r="AQ293" s="22"/>
    </row>
    <row r="294" spans="1:43" ht="15.75" customHeight="1">
      <c r="A294" s="22" t="s">
        <v>97</v>
      </c>
      <c r="B294" s="23">
        <v>290</v>
      </c>
      <c r="C294" s="22" t="s">
        <v>1714</v>
      </c>
      <c r="D294" s="22" t="s">
        <v>1714</v>
      </c>
      <c r="E294" s="25" t="s">
        <v>1715</v>
      </c>
      <c r="F294" s="36">
        <v>290</v>
      </c>
      <c r="G294" s="22" t="s">
        <v>1716</v>
      </c>
      <c r="H294" s="23" t="s">
        <v>281</v>
      </c>
      <c r="I294" s="23"/>
      <c r="J294" s="23" t="s">
        <v>1133</v>
      </c>
      <c r="K294" s="23" t="s">
        <v>488</v>
      </c>
      <c r="L294" s="23" t="s">
        <v>1717</v>
      </c>
      <c r="M294" s="26">
        <v>44691</v>
      </c>
      <c r="N294" s="26"/>
      <c r="O294" s="27">
        <v>44690</v>
      </c>
      <c r="P294" s="27" t="s">
        <v>68</v>
      </c>
      <c r="Q294" s="23" t="s">
        <v>663</v>
      </c>
      <c r="R294" s="28">
        <v>0</v>
      </c>
      <c r="S294" s="28">
        <v>0</v>
      </c>
      <c r="T294" s="28">
        <v>3500000</v>
      </c>
      <c r="U294" s="28">
        <v>0</v>
      </c>
      <c r="V294" s="28">
        <v>0</v>
      </c>
      <c r="W294" s="28">
        <v>0</v>
      </c>
      <c r="X294" s="28">
        <f>+'MATRIZ PROYECTOS  ORIGINAL'!$T294+'MATRIZ PROYECTOS  ORIGINAL'!$V294</f>
        <v>3500000</v>
      </c>
      <c r="Y294" s="28">
        <f>+'MATRIZ PROYECTOS  ORIGINAL'!$U294+'MATRIZ PROYECTOS  ORIGINAL'!$W294</f>
        <v>0</v>
      </c>
      <c r="Z294" s="28">
        <v>0</v>
      </c>
      <c r="AA294" s="28">
        <v>0</v>
      </c>
      <c r="AB294" s="28">
        <v>0</v>
      </c>
      <c r="AC294" s="28">
        <v>0</v>
      </c>
      <c r="AD294" s="22" t="s">
        <v>1614</v>
      </c>
      <c r="AE294" s="22" t="s">
        <v>82</v>
      </c>
      <c r="AF294" s="22" t="s">
        <v>300</v>
      </c>
      <c r="AG294" s="22" t="s">
        <v>364</v>
      </c>
      <c r="AH294" s="22" t="s">
        <v>364</v>
      </c>
      <c r="AI294" s="23" t="s">
        <v>12</v>
      </c>
      <c r="AJ294" s="23">
        <v>12</v>
      </c>
      <c r="AK294" s="23" t="s">
        <v>122</v>
      </c>
      <c r="AL294" s="23" t="s">
        <v>1646</v>
      </c>
      <c r="AM294" s="23"/>
      <c r="AN294" s="22"/>
      <c r="AO294" s="22"/>
      <c r="AP294" s="22"/>
      <c r="AQ294" s="22"/>
    </row>
    <row r="295" spans="1:43" ht="15.75" customHeight="1">
      <c r="A295" s="22" t="s">
        <v>97</v>
      </c>
      <c r="B295" s="23">
        <v>291</v>
      </c>
      <c r="C295" s="22" t="s">
        <v>1718</v>
      </c>
      <c r="D295" s="22" t="s">
        <v>1718</v>
      </c>
      <c r="E295" s="25" t="s">
        <v>1719</v>
      </c>
      <c r="F295" s="36">
        <v>291</v>
      </c>
      <c r="G295" s="22" t="s">
        <v>1720</v>
      </c>
      <c r="H295" s="23" t="s">
        <v>281</v>
      </c>
      <c r="I295" s="23"/>
      <c r="J295" s="23" t="s">
        <v>232</v>
      </c>
      <c r="K295" s="23" t="s">
        <v>140</v>
      </c>
      <c r="L295" s="23" t="s">
        <v>1721</v>
      </c>
      <c r="M295" s="26">
        <v>44692</v>
      </c>
      <c r="N295" s="26"/>
      <c r="O295" s="27">
        <v>44579</v>
      </c>
      <c r="P295" s="27" t="s">
        <v>68</v>
      </c>
      <c r="Q295" s="23" t="s">
        <v>104</v>
      </c>
      <c r="R295" s="28">
        <v>0</v>
      </c>
      <c r="S295" s="28">
        <v>0</v>
      </c>
      <c r="T295" s="28">
        <v>13405.35</v>
      </c>
      <c r="U295" s="28">
        <v>13405.35</v>
      </c>
      <c r="V295" s="28">
        <v>0</v>
      </c>
      <c r="W295" s="28">
        <v>0</v>
      </c>
      <c r="X295" s="28">
        <f>+'MATRIZ PROYECTOS  ORIGINAL'!$T295+'MATRIZ PROYECTOS  ORIGINAL'!$V295</f>
        <v>13405.35</v>
      </c>
      <c r="Y295" s="28">
        <f>+'MATRIZ PROYECTOS  ORIGINAL'!$U295+'MATRIZ PROYECTOS  ORIGINAL'!$W295</f>
        <v>13405.35</v>
      </c>
      <c r="Z295" s="28">
        <v>0</v>
      </c>
      <c r="AA295" s="28">
        <v>0</v>
      </c>
      <c r="AB295" s="28">
        <v>0</v>
      </c>
      <c r="AC295" s="28">
        <v>0</v>
      </c>
      <c r="AD295" s="22" t="s">
        <v>1614</v>
      </c>
      <c r="AE295" s="22" t="s">
        <v>233</v>
      </c>
      <c r="AF295" s="22" t="s">
        <v>355</v>
      </c>
      <c r="AG295" s="22" t="s">
        <v>95</v>
      </c>
      <c r="AH295" s="22" t="s">
        <v>852</v>
      </c>
      <c r="AI295" s="23" t="s">
        <v>13</v>
      </c>
      <c r="AJ295" s="23">
        <v>13</v>
      </c>
      <c r="AK295" s="23" t="s">
        <v>1653</v>
      </c>
      <c r="AL295" s="23" t="s">
        <v>1624</v>
      </c>
      <c r="AM295" s="23"/>
      <c r="AN295" s="22"/>
      <c r="AO295" s="22"/>
      <c r="AP295" s="22"/>
      <c r="AQ295" s="22"/>
    </row>
    <row r="296" spans="1:43" ht="15.75" customHeight="1">
      <c r="A296" s="22" t="s">
        <v>128</v>
      </c>
      <c r="B296" s="23">
        <v>292</v>
      </c>
      <c r="C296" s="22" t="s">
        <v>1722</v>
      </c>
      <c r="D296" s="22" t="s">
        <v>1722</v>
      </c>
      <c r="E296" s="25" t="s">
        <v>1723</v>
      </c>
      <c r="F296" s="36">
        <v>292</v>
      </c>
      <c r="G296" s="22" t="s">
        <v>1724</v>
      </c>
      <c r="H296" s="23" t="s">
        <v>281</v>
      </c>
      <c r="I296" s="23"/>
      <c r="J296" s="23" t="s">
        <v>1725</v>
      </c>
      <c r="K296" s="23" t="s">
        <v>488</v>
      </c>
      <c r="L296" s="23" t="s">
        <v>1717</v>
      </c>
      <c r="M296" s="26">
        <v>44719</v>
      </c>
      <c r="N296" s="26"/>
      <c r="O296" s="27">
        <v>44719</v>
      </c>
      <c r="P296" s="27" t="s">
        <v>68</v>
      </c>
      <c r="Q296" s="23" t="s">
        <v>663</v>
      </c>
      <c r="R296" s="28">
        <v>0</v>
      </c>
      <c r="S296" s="28">
        <v>0</v>
      </c>
      <c r="T296" s="28">
        <v>673000</v>
      </c>
      <c r="U296" s="28">
        <v>673000</v>
      </c>
      <c r="V296" s="28">
        <v>0</v>
      </c>
      <c r="W296" s="28">
        <v>0</v>
      </c>
      <c r="X296" s="28">
        <f>+'MATRIZ PROYECTOS  ORIGINAL'!$T296+'MATRIZ PROYECTOS  ORIGINAL'!$V296</f>
        <v>673000</v>
      </c>
      <c r="Y296" s="28">
        <f>+'MATRIZ PROYECTOS  ORIGINAL'!$U296+'MATRIZ PROYECTOS  ORIGINAL'!$W296</f>
        <v>673000</v>
      </c>
      <c r="Z296" s="28">
        <v>0</v>
      </c>
      <c r="AA296" s="28">
        <v>0</v>
      </c>
      <c r="AB296" s="28">
        <v>0</v>
      </c>
      <c r="AC296" s="28">
        <v>0</v>
      </c>
      <c r="AD296" s="22" t="s">
        <v>1614</v>
      </c>
      <c r="AE296" s="22" t="s">
        <v>82</v>
      </c>
      <c r="AF296" s="22" t="s">
        <v>755</v>
      </c>
      <c r="AG296" s="22" t="s">
        <v>95</v>
      </c>
      <c r="AH296" s="22" t="s">
        <v>95</v>
      </c>
      <c r="AI296" s="23" t="s">
        <v>12</v>
      </c>
      <c r="AJ296" s="23">
        <v>12</v>
      </c>
      <c r="AK296" s="23" t="s">
        <v>122</v>
      </c>
      <c r="AL296" s="23" t="s">
        <v>1646</v>
      </c>
      <c r="AM296" s="23"/>
      <c r="AN296" s="22"/>
      <c r="AO296" s="22"/>
      <c r="AP296" s="22"/>
      <c r="AQ296" s="22"/>
    </row>
    <row r="297" spans="1:43" ht="15.75" customHeight="1">
      <c r="A297" s="22" t="s">
        <v>73</v>
      </c>
      <c r="B297" s="23">
        <v>293</v>
      </c>
      <c r="C297" s="22" t="s">
        <v>1726</v>
      </c>
      <c r="D297" s="22" t="s">
        <v>1726</v>
      </c>
      <c r="E297" s="25" t="s">
        <v>1727</v>
      </c>
      <c r="F297" s="36">
        <v>293</v>
      </c>
      <c r="G297" s="22" t="s">
        <v>1728</v>
      </c>
      <c r="H297" s="23" t="s">
        <v>138</v>
      </c>
      <c r="I297" s="23"/>
      <c r="J297" s="23" t="s">
        <v>771</v>
      </c>
      <c r="K297" s="23" t="s">
        <v>140</v>
      </c>
      <c r="L297" s="23"/>
      <c r="M297" s="26">
        <v>44769</v>
      </c>
      <c r="N297" s="26"/>
      <c r="O297" s="27">
        <v>44769</v>
      </c>
      <c r="P297" s="27">
        <v>44834</v>
      </c>
      <c r="Q297" s="23" t="s">
        <v>104</v>
      </c>
      <c r="R297" s="28">
        <v>0</v>
      </c>
      <c r="S297" s="28">
        <v>0</v>
      </c>
      <c r="T297" s="28">
        <v>800830.32</v>
      </c>
      <c r="U297" s="28">
        <v>0</v>
      </c>
      <c r="V297" s="28">
        <v>0</v>
      </c>
      <c r="W297" s="28">
        <v>0</v>
      </c>
      <c r="X297" s="28">
        <f>+'MATRIZ PROYECTOS  ORIGINAL'!$T297+'MATRIZ PROYECTOS  ORIGINAL'!$V297</f>
        <v>800830.32</v>
      </c>
      <c r="Y297" s="28">
        <f>+'MATRIZ PROYECTOS  ORIGINAL'!$U297+'MATRIZ PROYECTOS  ORIGINAL'!$W297</f>
        <v>0</v>
      </c>
      <c r="Z297" s="28">
        <v>0</v>
      </c>
      <c r="AA297" s="28">
        <v>0</v>
      </c>
      <c r="AB297" s="28">
        <v>0</v>
      </c>
      <c r="AC297" s="28">
        <v>0</v>
      </c>
      <c r="AD297" s="22" t="s">
        <v>989</v>
      </c>
      <c r="AE297" s="22" t="s">
        <v>82</v>
      </c>
      <c r="AF297" s="22" t="s">
        <v>94</v>
      </c>
      <c r="AG297" s="22" t="s">
        <v>95</v>
      </c>
      <c r="AH297" s="22" t="s">
        <v>95</v>
      </c>
      <c r="AI297" s="29" t="s">
        <v>12</v>
      </c>
      <c r="AJ297" s="23"/>
      <c r="AK297" s="23"/>
      <c r="AL297" s="23"/>
      <c r="AM297" s="23"/>
      <c r="AN297" s="22"/>
      <c r="AO297" s="22"/>
      <c r="AP297" s="22"/>
      <c r="AQ297" s="22"/>
    </row>
    <row r="298" spans="1:43" ht="15.75" customHeight="1">
      <c r="A298" s="22" t="s">
        <v>73</v>
      </c>
      <c r="B298" s="23">
        <v>294</v>
      </c>
      <c r="C298" s="22" t="s">
        <v>1729</v>
      </c>
      <c r="D298" s="22" t="s">
        <v>1729</v>
      </c>
      <c r="E298" s="25" t="s">
        <v>1727</v>
      </c>
      <c r="F298" s="36">
        <v>294</v>
      </c>
      <c r="G298" s="22" t="s">
        <v>1730</v>
      </c>
      <c r="H298" s="23" t="s">
        <v>281</v>
      </c>
      <c r="I298" s="23"/>
      <c r="J298" s="23" t="s">
        <v>771</v>
      </c>
      <c r="K298" s="23" t="s">
        <v>140</v>
      </c>
      <c r="L298" s="23"/>
      <c r="M298" s="26">
        <v>44769</v>
      </c>
      <c r="N298" s="26"/>
      <c r="O298" s="27">
        <v>44686</v>
      </c>
      <c r="P298" s="27" t="s">
        <v>68</v>
      </c>
      <c r="Q298" s="23" t="s">
        <v>104</v>
      </c>
      <c r="R298" s="28">
        <v>0</v>
      </c>
      <c r="S298" s="28">
        <v>0</v>
      </c>
      <c r="T298" s="28">
        <v>98000</v>
      </c>
      <c r="U298" s="28">
        <v>0</v>
      </c>
      <c r="V298" s="28">
        <v>0</v>
      </c>
      <c r="W298" s="28">
        <v>0</v>
      </c>
      <c r="X298" s="28">
        <f>+'MATRIZ PROYECTOS  ORIGINAL'!$T298+'MATRIZ PROYECTOS  ORIGINAL'!$V298</f>
        <v>98000</v>
      </c>
      <c r="Y298" s="28">
        <f>+'MATRIZ PROYECTOS  ORIGINAL'!$U298+'MATRIZ PROYECTOS  ORIGINAL'!$W298</f>
        <v>0</v>
      </c>
      <c r="Z298" s="28">
        <v>0</v>
      </c>
      <c r="AA298" s="28">
        <v>0</v>
      </c>
      <c r="AB298" s="28">
        <v>0</v>
      </c>
      <c r="AC298" s="28">
        <v>0</v>
      </c>
      <c r="AD298" s="22" t="s">
        <v>1614</v>
      </c>
      <c r="AE298" s="22" t="s">
        <v>82</v>
      </c>
      <c r="AF298" s="22" t="s">
        <v>94</v>
      </c>
      <c r="AG298" s="22" t="s">
        <v>95</v>
      </c>
      <c r="AH298" s="22" t="s">
        <v>95</v>
      </c>
      <c r="AI298" s="29" t="s">
        <v>12</v>
      </c>
      <c r="AJ298" s="23"/>
      <c r="AK298" s="23"/>
      <c r="AL298" s="23"/>
      <c r="AM298" s="23"/>
      <c r="AN298" s="22"/>
      <c r="AO298" s="22"/>
      <c r="AP298" s="22"/>
      <c r="AQ298" s="22"/>
    </row>
    <row r="299" spans="1:43" ht="15.75" customHeight="1">
      <c r="A299" s="15" t="s">
        <v>1731</v>
      </c>
      <c r="B299" s="23">
        <v>295</v>
      </c>
      <c r="C299" s="22" t="s">
        <v>1732</v>
      </c>
      <c r="D299" s="15" t="s">
        <v>1732</v>
      </c>
      <c r="E299" s="25" t="s">
        <v>1727</v>
      </c>
      <c r="F299" s="36">
        <v>295</v>
      </c>
      <c r="G299" s="22" t="s">
        <v>1733</v>
      </c>
      <c r="H299" s="16" t="s">
        <v>281</v>
      </c>
      <c r="I299" s="16"/>
      <c r="J299" s="16" t="s">
        <v>771</v>
      </c>
      <c r="K299" s="16" t="s">
        <v>140</v>
      </c>
      <c r="L299" s="16"/>
      <c r="M299" s="26">
        <v>44769</v>
      </c>
      <c r="N299" s="26"/>
      <c r="O299" s="27">
        <v>44686</v>
      </c>
      <c r="P299" s="27" t="s">
        <v>68</v>
      </c>
      <c r="Q299" s="16" t="s">
        <v>104</v>
      </c>
      <c r="R299" s="28">
        <v>0</v>
      </c>
      <c r="S299" s="28">
        <v>0</v>
      </c>
      <c r="T299" s="28">
        <v>98000</v>
      </c>
      <c r="U299" s="28">
        <v>0</v>
      </c>
      <c r="V299" s="28">
        <v>0</v>
      </c>
      <c r="W299" s="28">
        <v>0</v>
      </c>
      <c r="X299" s="28">
        <f>+'MATRIZ PROYECTOS  ORIGINAL'!$T299+'MATRIZ PROYECTOS  ORIGINAL'!$V299</f>
        <v>98000</v>
      </c>
      <c r="Y299" s="28">
        <f>+'MATRIZ PROYECTOS  ORIGINAL'!$U299+'MATRIZ PROYECTOS  ORIGINAL'!$W299</f>
        <v>0</v>
      </c>
      <c r="Z299" s="28">
        <v>0</v>
      </c>
      <c r="AA299" s="28">
        <v>0</v>
      </c>
      <c r="AB299" s="28">
        <v>0</v>
      </c>
      <c r="AC299" s="28">
        <v>0</v>
      </c>
      <c r="AD299" s="22" t="s">
        <v>1614</v>
      </c>
      <c r="AE299" s="15" t="s">
        <v>82</v>
      </c>
      <c r="AF299" s="22" t="s">
        <v>94</v>
      </c>
      <c r="AG299" s="22" t="s">
        <v>95</v>
      </c>
      <c r="AH299" s="22" t="s">
        <v>95</v>
      </c>
      <c r="AI299" s="29" t="s">
        <v>12</v>
      </c>
      <c r="AJ299" s="23"/>
      <c r="AK299" s="23"/>
      <c r="AL299" s="23"/>
      <c r="AM299" s="23"/>
      <c r="AN299" s="15"/>
      <c r="AO299" s="15"/>
      <c r="AP299" s="15"/>
      <c r="AQ299" s="15"/>
    </row>
    <row r="300" spans="1:43" ht="15.75" customHeight="1">
      <c r="A300" s="22" t="s">
        <v>114</v>
      </c>
      <c r="B300" s="23">
        <v>296</v>
      </c>
      <c r="C300" s="22" t="s">
        <v>1734</v>
      </c>
      <c r="D300" s="22" t="s">
        <v>1734</v>
      </c>
      <c r="E300" s="25" t="s">
        <v>1735</v>
      </c>
      <c r="F300" s="36">
        <v>296</v>
      </c>
      <c r="G300" s="22" t="s">
        <v>1736</v>
      </c>
      <c r="H300" s="23" t="s">
        <v>281</v>
      </c>
      <c r="I300" s="23"/>
      <c r="J300" s="23" t="s">
        <v>326</v>
      </c>
      <c r="K300" s="23" t="s">
        <v>264</v>
      </c>
      <c r="L300" s="23"/>
      <c r="M300" s="26">
        <v>44767</v>
      </c>
      <c r="N300" s="26"/>
      <c r="O300" s="27">
        <v>44767</v>
      </c>
      <c r="P300" s="27" t="s">
        <v>68</v>
      </c>
      <c r="Q300" s="23" t="s">
        <v>266</v>
      </c>
      <c r="R300" s="28">
        <v>0</v>
      </c>
      <c r="S300" s="28">
        <v>0</v>
      </c>
      <c r="T300" s="28">
        <v>167169</v>
      </c>
      <c r="U300" s="28">
        <v>167169</v>
      </c>
      <c r="V300" s="28">
        <v>0</v>
      </c>
      <c r="W300" s="28">
        <v>0</v>
      </c>
      <c r="X300" s="28">
        <f>+'MATRIZ PROYECTOS  ORIGINAL'!$T300+'MATRIZ PROYECTOS  ORIGINAL'!$V300</f>
        <v>167169</v>
      </c>
      <c r="Y300" s="28">
        <f>+'MATRIZ PROYECTOS  ORIGINAL'!$U300+'MATRIZ PROYECTOS  ORIGINAL'!$W300</f>
        <v>167169</v>
      </c>
      <c r="Z300" s="28">
        <v>0</v>
      </c>
      <c r="AA300" s="28">
        <v>0</v>
      </c>
      <c r="AB300" s="28">
        <v>0</v>
      </c>
      <c r="AC300" s="28">
        <v>0</v>
      </c>
      <c r="AD300" s="22" t="s">
        <v>1614</v>
      </c>
      <c r="AE300" s="22" t="s">
        <v>82</v>
      </c>
      <c r="AF300" s="22" t="s">
        <v>83</v>
      </c>
      <c r="AG300" s="22" t="s">
        <v>95</v>
      </c>
      <c r="AH300" s="22" t="s">
        <v>95</v>
      </c>
      <c r="AI300" s="29" t="s">
        <v>12</v>
      </c>
      <c r="AJ300" s="23"/>
      <c r="AK300" s="23"/>
      <c r="AL300" s="23"/>
      <c r="AM300" s="23"/>
      <c r="AN300" s="22"/>
      <c r="AO300" s="22"/>
      <c r="AP300" s="22"/>
      <c r="AQ300" s="22"/>
    </row>
    <row r="301" spans="1:43" ht="15.75" customHeight="1">
      <c r="A301" s="22" t="s">
        <v>128</v>
      </c>
      <c r="B301" s="23">
        <v>297</v>
      </c>
      <c r="C301" s="22" t="s">
        <v>1737</v>
      </c>
      <c r="D301" s="22" t="s">
        <v>1737</v>
      </c>
      <c r="E301" s="25" t="s">
        <v>1738</v>
      </c>
      <c r="F301" s="37">
        <v>297</v>
      </c>
      <c r="G301" s="22" t="s">
        <v>1739</v>
      </c>
      <c r="H301" s="23" t="s">
        <v>281</v>
      </c>
      <c r="I301" s="23"/>
      <c r="J301" s="23" t="s">
        <v>131</v>
      </c>
      <c r="K301" s="23" t="s">
        <v>409</v>
      </c>
      <c r="L301" s="23"/>
      <c r="M301" s="26">
        <v>44792</v>
      </c>
      <c r="N301" s="26"/>
      <c r="O301" s="27">
        <v>44793</v>
      </c>
      <c r="P301" s="27" t="s">
        <v>68</v>
      </c>
      <c r="Q301" s="23" t="s">
        <v>663</v>
      </c>
      <c r="R301" s="28">
        <v>0</v>
      </c>
      <c r="S301" s="28">
        <v>0</v>
      </c>
      <c r="T301" s="28">
        <v>65927280.189999998</v>
      </c>
      <c r="U301" s="28">
        <v>65927280.189999998</v>
      </c>
      <c r="V301" s="28">
        <v>0</v>
      </c>
      <c r="W301" s="28">
        <v>0</v>
      </c>
      <c r="X301" s="28">
        <f>+'MATRIZ PROYECTOS  ORIGINAL'!$T301+'MATRIZ PROYECTOS  ORIGINAL'!$V301</f>
        <v>65927280.189999998</v>
      </c>
      <c r="Y301" s="28">
        <f>+'MATRIZ PROYECTOS  ORIGINAL'!$U301+'MATRIZ PROYECTOS  ORIGINAL'!$W301</f>
        <v>65927280.189999998</v>
      </c>
      <c r="Z301" s="28">
        <v>0</v>
      </c>
      <c r="AA301" s="28">
        <v>0</v>
      </c>
      <c r="AB301" s="28">
        <v>0</v>
      </c>
      <c r="AC301" s="28">
        <v>0</v>
      </c>
      <c r="AD301" s="22" t="s">
        <v>1614</v>
      </c>
      <c r="AE301" s="22" t="s">
        <v>82</v>
      </c>
      <c r="AF301" s="22" t="s">
        <v>355</v>
      </c>
      <c r="AG301" s="22" t="s">
        <v>259</v>
      </c>
      <c r="AH301" s="22" t="s">
        <v>1740</v>
      </c>
      <c r="AI301" s="29" t="s">
        <v>12</v>
      </c>
      <c r="AJ301" s="23"/>
      <c r="AK301" s="23"/>
      <c r="AL301" s="23"/>
      <c r="AM301" s="23"/>
      <c r="AN301" s="22"/>
      <c r="AO301" s="22"/>
      <c r="AP301" s="22"/>
      <c r="AQ301" s="22"/>
    </row>
    <row r="302" spans="1:43" ht="15.75" customHeight="1">
      <c r="A302" s="22" t="s">
        <v>97</v>
      </c>
      <c r="B302" s="23">
        <v>298</v>
      </c>
      <c r="C302" s="22" t="s">
        <v>1741</v>
      </c>
      <c r="D302" s="22" t="s">
        <v>1741</v>
      </c>
      <c r="E302" s="25" t="s">
        <v>1742</v>
      </c>
      <c r="F302" s="37">
        <v>298</v>
      </c>
      <c r="G302" s="22" t="s">
        <v>1743</v>
      </c>
      <c r="H302" s="23" t="s">
        <v>281</v>
      </c>
      <c r="I302" s="23"/>
      <c r="J302" s="23" t="s">
        <v>809</v>
      </c>
      <c r="K302" s="23" t="s">
        <v>409</v>
      </c>
      <c r="L302" s="23"/>
      <c r="M302" s="26">
        <v>44784</v>
      </c>
      <c r="N302" s="26"/>
      <c r="O302" s="27">
        <v>44774</v>
      </c>
      <c r="P302" s="27" t="s">
        <v>68</v>
      </c>
      <c r="Q302" s="23" t="s">
        <v>663</v>
      </c>
      <c r="R302" s="28">
        <v>0</v>
      </c>
      <c r="S302" s="28">
        <v>0</v>
      </c>
      <c r="T302" s="28">
        <v>4704031.7300000004</v>
      </c>
      <c r="U302" s="28">
        <v>4704031.7300000004</v>
      </c>
      <c r="V302" s="28">
        <v>0</v>
      </c>
      <c r="W302" s="28">
        <v>0</v>
      </c>
      <c r="X302" s="28">
        <f>+'MATRIZ PROYECTOS  ORIGINAL'!$T302+'MATRIZ PROYECTOS  ORIGINAL'!$V302</f>
        <v>4704031.7300000004</v>
      </c>
      <c r="Y302" s="28">
        <f>+'MATRIZ PROYECTOS  ORIGINAL'!$U302+'MATRIZ PROYECTOS  ORIGINAL'!$W302</f>
        <v>4704031.7300000004</v>
      </c>
      <c r="Z302" s="28">
        <v>0</v>
      </c>
      <c r="AA302" s="28">
        <v>0</v>
      </c>
      <c r="AB302" s="28">
        <v>0</v>
      </c>
      <c r="AC302" s="28">
        <v>0</v>
      </c>
      <c r="AD302" s="22" t="s">
        <v>105</v>
      </c>
      <c r="AE302" s="22" t="s">
        <v>82</v>
      </c>
      <c r="AF302" s="22" t="s">
        <v>355</v>
      </c>
      <c r="AG302" s="22" t="s">
        <v>364</v>
      </c>
      <c r="AH302" s="22" t="s">
        <v>364</v>
      </c>
      <c r="AI302" s="29" t="s">
        <v>12</v>
      </c>
      <c r="AJ302" s="23"/>
      <c r="AK302" s="23"/>
      <c r="AL302" s="23"/>
      <c r="AM302" s="23"/>
      <c r="AN302" s="22"/>
      <c r="AO302" s="22"/>
      <c r="AP302" s="22"/>
      <c r="AQ302" s="22"/>
    </row>
    <row r="303" spans="1:43" ht="15.75" customHeight="1">
      <c r="A303" s="15"/>
      <c r="B303" s="23">
        <v>299</v>
      </c>
      <c r="C303" s="22" t="s">
        <v>1744</v>
      </c>
      <c r="D303" s="15" t="s">
        <v>1744</v>
      </c>
      <c r="E303" s="25" t="s">
        <v>1742</v>
      </c>
      <c r="F303" s="37">
        <v>299</v>
      </c>
      <c r="G303" s="22" t="s">
        <v>1745</v>
      </c>
      <c r="H303" s="16" t="s">
        <v>281</v>
      </c>
      <c r="I303" s="16"/>
      <c r="J303" s="16" t="s">
        <v>809</v>
      </c>
      <c r="K303" s="16" t="s">
        <v>409</v>
      </c>
      <c r="L303" s="16"/>
      <c r="M303" s="26">
        <v>44784</v>
      </c>
      <c r="N303" s="26"/>
      <c r="O303" s="27">
        <v>44774</v>
      </c>
      <c r="P303" s="27" t="s">
        <v>68</v>
      </c>
      <c r="Q303" s="16" t="s">
        <v>663</v>
      </c>
      <c r="R303" s="28">
        <v>0</v>
      </c>
      <c r="S303" s="28">
        <v>0</v>
      </c>
      <c r="T303" s="28">
        <v>4704031.7300000004</v>
      </c>
      <c r="U303" s="28">
        <v>4704031.7300000004</v>
      </c>
      <c r="V303" s="28">
        <v>0</v>
      </c>
      <c r="W303" s="28">
        <v>0</v>
      </c>
      <c r="X303" s="28">
        <f>+'MATRIZ PROYECTOS  ORIGINAL'!$T303+'MATRIZ PROYECTOS  ORIGINAL'!$V303</f>
        <v>4704031.7300000004</v>
      </c>
      <c r="Y303" s="28">
        <f>+'MATRIZ PROYECTOS  ORIGINAL'!$U303+'MATRIZ PROYECTOS  ORIGINAL'!$W303</f>
        <v>4704031.7300000004</v>
      </c>
      <c r="Z303" s="28">
        <v>0</v>
      </c>
      <c r="AA303" s="28">
        <v>0</v>
      </c>
      <c r="AB303" s="28">
        <v>0</v>
      </c>
      <c r="AC303" s="28">
        <v>0</v>
      </c>
      <c r="AD303" s="22" t="s">
        <v>105</v>
      </c>
      <c r="AE303" s="15" t="s">
        <v>82</v>
      </c>
      <c r="AF303" s="22" t="s">
        <v>355</v>
      </c>
      <c r="AG303" s="22" t="s">
        <v>143</v>
      </c>
      <c r="AH303" s="22" t="s">
        <v>143</v>
      </c>
      <c r="AI303" s="29" t="s">
        <v>12</v>
      </c>
      <c r="AJ303" s="23"/>
      <c r="AK303" s="23"/>
      <c r="AL303" s="23"/>
      <c r="AM303" s="23"/>
      <c r="AN303" s="15"/>
      <c r="AO303" s="15"/>
      <c r="AP303" s="15"/>
      <c r="AQ303" s="15"/>
    </row>
    <row r="304" spans="1:43" ht="15.75" customHeight="1">
      <c r="A304" s="22" t="s">
        <v>128</v>
      </c>
      <c r="B304" s="23">
        <v>300</v>
      </c>
      <c r="C304" s="22" t="s">
        <v>1746</v>
      </c>
      <c r="D304" s="22" t="s">
        <v>1746</v>
      </c>
      <c r="E304" s="25" t="s">
        <v>1747</v>
      </c>
      <c r="F304" s="38">
        <v>300</v>
      </c>
      <c r="G304" s="22" t="s">
        <v>1748</v>
      </c>
      <c r="H304" s="23" t="s">
        <v>281</v>
      </c>
      <c r="I304" s="23"/>
      <c r="J304" s="23" t="s">
        <v>131</v>
      </c>
      <c r="K304" s="23" t="s">
        <v>409</v>
      </c>
      <c r="L304" s="23"/>
      <c r="M304" s="26">
        <v>44792</v>
      </c>
      <c r="N304" s="26"/>
      <c r="O304" s="27">
        <v>44774</v>
      </c>
      <c r="P304" s="27" t="s">
        <v>68</v>
      </c>
      <c r="Q304" s="23" t="s">
        <v>663</v>
      </c>
      <c r="R304" s="28">
        <v>0</v>
      </c>
      <c r="S304" s="28">
        <v>0</v>
      </c>
      <c r="T304" s="28">
        <v>8974358</v>
      </c>
      <c r="U304" s="28">
        <v>0</v>
      </c>
      <c r="V304" s="28">
        <v>0</v>
      </c>
      <c r="W304" s="28">
        <v>0</v>
      </c>
      <c r="X304" s="28">
        <f>+'MATRIZ PROYECTOS  ORIGINAL'!$T304+'MATRIZ PROYECTOS  ORIGINAL'!$V304</f>
        <v>8974358</v>
      </c>
      <c r="Y304" s="28">
        <f>+'MATRIZ PROYECTOS  ORIGINAL'!$U304+'MATRIZ PROYECTOS  ORIGINAL'!$W304</f>
        <v>0</v>
      </c>
      <c r="Z304" s="28">
        <v>0</v>
      </c>
      <c r="AA304" s="28">
        <v>0</v>
      </c>
      <c r="AB304" s="28">
        <v>0</v>
      </c>
      <c r="AC304" s="28">
        <v>0</v>
      </c>
      <c r="AD304" s="22" t="s">
        <v>1614</v>
      </c>
      <c r="AE304" s="22" t="s">
        <v>82</v>
      </c>
      <c r="AF304" s="22" t="s">
        <v>355</v>
      </c>
      <c r="AG304" s="22" t="s">
        <v>235</v>
      </c>
      <c r="AH304" s="22" t="s">
        <v>1749</v>
      </c>
      <c r="AI304" s="29" t="s">
        <v>5</v>
      </c>
      <c r="AJ304" s="23"/>
      <c r="AK304" s="23"/>
      <c r="AL304" s="23"/>
      <c r="AM304" s="23"/>
      <c r="AN304" s="22"/>
      <c r="AO304" s="22"/>
      <c r="AP304" s="22"/>
      <c r="AQ304" s="22"/>
    </row>
    <row r="305" spans="1:43" ht="15.75" customHeight="1">
      <c r="A305" s="22" t="s">
        <v>97</v>
      </c>
      <c r="B305" s="23">
        <v>301</v>
      </c>
      <c r="C305" s="22" t="s">
        <v>1750</v>
      </c>
      <c r="D305" s="22" t="s">
        <v>1750</v>
      </c>
      <c r="E305" s="25" t="s">
        <v>1751</v>
      </c>
      <c r="F305" s="38">
        <v>301</v>
      </c>
      <c r="G305" s="22" t="s">
        <v>1752</v>
      </c>
      <c r="H305" s="23" t="s">
        <v>281</v>
      </c>
      <c r="I305" s="23"/>
      <c r="J305" s="23" t="s">
        <v>809</v>
      </c>
      <c r="K305" s="23" t="s">
        <v>733</v>
      </c>
      <c r="L305" s="23"/>
      <c r="M305" s="26">
        <v>44804</v>
      </c>
      <c r="N305" s="26"/>
      <c r="O305" s="27">
        <v>44713</v>
      </c>
      <c r="P305" s="27" t="s">
        <v>68</v>
      </c>
      <c r="Q305" s="23" t="s">
        <v>663</v>
      </c>
      <c r="R305" s="28">
        <v>0</v>
      </c>
      <c r="S305" s="28">
        <v>0</v>
      </c>
      <c r="T305" s="28">
        <v>236051.24</v>
      </c>
      <c r="U305" s="28">
        <v>0</v>
      </c>
      <c r="V305" s="28">
        <v>0</v>
      </c>
      <c r="W305" s="28">
        <v>0</v>
      </c>
      <c r="X305" s="28">
        <f>+'MATRIZ PROYECTOS  ORIGINAL'!$T305+'MATRIZ PROYECTOS  ORIGINAL'!$V305</f>
        <v>236051.24</v>
      </c>
      <c r="Y305" s="28">
        <f>+'MATRIZ PROYECTOS  ORIGINAL'!$U305+'MATRIZ PROYECTOS  ORIGINAL'!$W305</f>
        <v>0</v>
      </c>
      <c r="Z305" s="28">
        <v>0</v>
      </c>
      <c r="AA305" s="28">
        <v>0</v>
      </c>
      <c r="AB305" s="28">
        <v>0</v>
      </c>
      <c r="AC305" s="28">
        <v>0</v>
      </c>
      <c r="AD305" s="22" t="s">
        <v>105</v>
      </c>
      <c r="AE305" s="22" t="s">
        <v>82</v>
      </c>
      <c r="AF305" s="22" t="s">
        <v>355</v>
      </c>
      <c r="AG305" s="22" t="s">
        <v>364</v>
      </c>
      <c r="AH305" s="22" t="s">
        <v>1753</v>
      </c>
      <c r="AI305" s="29" t="s">
        <v>12</v>
      </c>
      <c r="AJ305" s="23"/>
      <c r="AK305" s="23"/>
      <c r="AL305" s="23"/>
      <c r="AM305" s="23"/>
      <c r="AN305" s="22"/>
      <c r="AO305" s="22"/>
      <c r="AP305" s="22"/>
      <c r="AQ305" s="22"/>
    </row>
    <row r="306" spans="1:43" ht="15.75" customHeight="1">
      <c r="A306" s="22" t="s">
        <v>73</v>
      </c>
      <c r="B306" s="23">
        <v>302</v>
      </c>
      <c r="C306" s="22" t="s">
        <v>1754</v>
      </c>
      <c r="D306" s="22"/>
      <c r="E306" s="25" t="s">
        <v>1755</v>
      </c>
      <c r="F306" s="23"/>
      <c r="G306" s="22" t="s">
        <v>1756</v>
      </c>
      <c r="H306" s="23" t="s">
        <v>281</v>
      </c>
      <c r="I306" s="23"/>
      <c r="J306" s="23" t="s">
        <v>150</v>
      </c>
      <c r="K306" s="39" t="s">
        <v>1757</v>
      </c>
      <c r="L306" s="23"/>
      <c r="M306" s="26">
        <v>44742</v>
      </c>
      <c r="N306" s="26"/>
      <c r="O306" s="27"/>
      <c r="P306" s="27"/>
      <c r="Q306" s="23"/>
      <c r="R306" s="28"/>
      <c r="S306" s="28"/>
      <c r="T306" s="28"/>
      <c r="U306" s="28"/>
      <c r="V306" s="28"/>
      <c r="W306" s="28"/>
      <c r="X306" s="28"/>
      <c r="Y306" s="28">
        <f>+'MATRIZ PROYECTOS  ORIGINAL'!$U306+'MATRIZ PROYECTOS  ORIGINAL'!$W306</f>
        <v>0</v>
      </c>
      <c r="Z306" s="28"/>
      <c r="AA306" s="28"/>
      <c r="AB306" s="28"/>
      <c r="AC306" s="28"/>
      <c r="AD306" s="28"/>
      <c r="AE306" s="28"/>
      <c r="AF306" s="28"/>
      <c r="AG306" s="22"/>
      <c r="AH306" s="22"/>
      <c r="AI306" s="29" t="s">
        <v>12</v>
      </c>
      <c r="AJ306" s="23"/>
      <c r="AK306" s="23"/>
      <c r="AL306" s="23"/>
      <c r="AM306" s="23"/>
      <c r="AN306" s="22"/>
      <c r="AO306" s="22"/>
      <c r="AP306" s="22"/>
      <c r="AQ306" s="22"/>
    </row>
    <row r="307" spans="1:43" ht="15.75" hidden="1" customHeight="1">
      <c r="A307" s="22"/>
      <c r="B307" s="23"/>
      <c r="C307" s="22"/>
      <c r="D307" s="22"/>
      <c r="E307" s="23"/>
      <c r="F307" s="23"/>
      <c r="G307" s="22"/>
      <c r="H307" s="23"/>
      <c r="I307" s="23"/>
      <c r="J307" s="23"/>
      <c r="K307" s="23"/>
      <c r="L307" s="23"/>
      <c r="M307" s="23"/>
      <c r="N307" s="23"/>
      <c r="O307" s="27"/>
      <c r="P307" s="27"/>
      <c r="Q307" s="23"/>
      <c r="R307" s="28"/>
      <c r="S307" s="28"/>
      <c r="T307" s="28"/>
      <c r="U307" s="28"/>
      <c r="V307" s="28"/>
      <c r="W307" s="28"/>
      <c r="X307" s="28"/>
      <c r="Y307" s="28">
        <f>+'MATRIZ PROYECTOS  ORIGINAL'!$U307+'MATRIZ PROYECTOS  ORIGINAL'!$W307</f>
        <v>0</v>
      </c>
      <c r="Z307" s="28"/>
      <c r="AA307" s="28"/>
      <c r="AB307" s="28"/>
      <c r="AC307" s="28"/>
      <c r="AD307" s="22"/>
      <c r="AE307" s="22"/>
      <c r="AF307" s="22"/>
      <c r="AG307" s="22"/>
      <c r="AH307" s="22"/>
      <c r="AI307" s="23"/>
      <c r="AJ307" s="23"/>
      <c r="AK307" s="23"/>
      <c r="AL307" s="23"/>
      <c r="AM307" s="23"/>
      <c r="AN307" s="22"/>
      <c r="AO307" s="22"/>
      <c r="AP307" s="22"/>
      <c r="AQ307" s="22"/>
    </row>
    <row r="308" spans="1:43" ht="15.75" customHeight="1">
      <c r="A308" s="22"/>
      <c r="B308" s="23"/>
      <c r="C308" s="22"/>
      <c r="D308" s="22"/>
      <c r="E308" s="22"/>
      <c r="F308" s="23"/>
      <c r="G308" s="22"/>
      <c r="H308" s="23"/>
      <c r="I308" s="23"/>
      <c r="J308" s="23"/>
      <c r="K308" s="23"/>
      <c r="L308" s="23"/>
      <c r="M308" s="23"/>
      <c r="N308" s="23"/>
      <c r="O308" s="27"/>
      <c r="P308" s="27"/>
      <c r="Q308" s="23"/>
      <c r="R308" s="28">
        <f>SUBTOTAL(109,'MATRIZ PROYECTOS  ORIGINAL'!$R$5:$R$307)</f>
        <v>32160832.390000001</v>
      </c>
      <c r="S308" s="28">
        <f>SUBTOTAL(109,'MATRIZ PROYECTOS  ORIGINAL'!$S$5:$S$307)</f>
        <v>137400614.69</v>
      </c>
      <c r="T308" s="28">
        <f>SUBTOTAL(109,'MATRIZ PROYECTOS  ORIGINAL'!$T$5:$T$307)</f>
        <v>764518190.00999999</v>
      </c>
      <c r="U308" s="28">
        <f>SUBTOTAL(109,'MATRIZ PROYECTOS  ORIGINAL'!$U$5:$U$307)</f>
        <v>302223973.13999999</v>
      </c>
      <c r="V308" s="28">
        <f>SUBTOTAL(109,'MATRIZ PROYECTOS  ORIGINAL'!$V$5:$V$307)</f>
        <v>17829.32</v>
      </c>
      <c r="W308" s="28">
        <f>SUBTOTAL(109,'MATRIZ PROYECTOS  ORIGINAL'!$W$5:$W$307)</f>
        <v>0</v>
      </c>
      <c r="X308" s="28">
        <f>SUBTOTAL(109,'MATRIZ PROYECTOS  ORIGINAL'!$X$5:$X$307)</f>
        <v>764536019.32999992</v>
      </c>
      <c r="Y308" s="28">
        <f>SUBTOTAL(109,'MATRIZ PROYECTOS  ORIGINAL'!$Y$5:$Y$307)</f>
        <v>302223973.13999999</v>
      </c>
      <c r="Z308" s="28">
        <f>SUBTOTAL(109,'MATRIZ PROYECTOS  ORIGINAL'!$Z$5:$Z$307)</f>
        <v>102850937.04000007</v>
      </c>
      <c r="AA308" s="28">
        <f>SUBTOTAL(109,'MATRIZ PROYECTOS  ORIGINAL'!$AA$5:$AA$307)</f>
        <v>49936595.739999995</v>
      </c>
      <c r="AB308" s="28"/>
      <c r="AC308" s="28"/>
      <c r="AD308" s="22"/>
      <c r="AE308" s="22"/>
      <c r="AF308" s="22"/>
      <c r="AG308" s="22"/>
      <c r="AH308" s="22"/>
      <c r="AI308" s="23"/>
      <c r="AJ308" s="23"/>
      <c r="AK308" s="23"/>
      <c r="AL308" s="23"/>
      <c r="AM308" s="23"/>
      <c r="AN308" s="40"/>
      <c r="AO308" s="40"/>
      <c r="AP308" s="40"/>
      <c r="AQ308" s="40"/>
    </row>
    <row r="309" spans="1:43" ht="15.75" customHeight="1">
      <c r="A309" s="6"/>
      <c r="B309" s="4"/>
      <c r="C309" s="6"/>
      <c r="D309" s="6"/>
      <c r="E309" s="6"/>
      <c r="F309" s="4"/>
      <c r="G309" s="6"/>
      <c r="H309" s="4"/>
      <c r="I309" s="4"/>
      <c r="J309" s="4"/>
      <c r="K309" s="4"/>
      <c r="L309" s="4"/>
      <c r="M309" s="4"/>
      <c r="N309" s="4"/>
      <c r="O309" s="4"/>
      <c r="P309" s="4"/>
      <c r="Q309" s="4"/>
      <c r="R309" s="5"/>
      <c r="S309" s="5"/>
      <c r="T309" s="5"/>
      <c r="U309" s="5"/>
      <c r="V309" s="5"/>
      <c r="W309" s="5"/>
      <c r="X309" s="5"/>
      <c r="Y309" s="5"/>
      <c r="Z309" s="5"/>
      <c r="AA309" s="5"/>
      <c r="AB309" s="6"/>
      <c r="AC309" s="6"/>
      <c r="AD309" s="6"/>
      <c r="AE309" s="6"/>
      <c r="AF309" s="6"/>
      <c r="AG309" s="6"/>
      <c r="AH309" s="6"/>
      <c r="AI309" s="7"/>
      <c r="AJ309" s="7"/>
      <c r="AK309" s="7"/>
      <c r="AL309" s="7"/>
      <c r="AM309" s="7"/>
      <c r="AN309" s="6"/>
      <c r="AO309" s="6"/>
      <c r="AP309" s="6"/>
      <c r="AQ309" s="6"/>
    </row>
    <row r="310" spans="1:43" ht="15.75" customHeight="1">
      <c r="A310" s="6"/>
      <c r="B310" s="4"/>
      <c r="C310" s="6"/>
      <c r="D310" s="6"/>
      <c r="E310" s="6"/>
      <c r="F310" s="4"/>
      <c r="G310" s="6"/>
      <c r="H310" s="4"/>
      <c r="I310" s="4"/>
      <c r="J310" s="4"/>
      <c r="K310" s="4"/>
      <c r="L310" s="4"/>
      <c r="M310" s="4"/>
      <c r="N310" s="4"/>
      <c r="O310" s="4"/>
      <c r="P310" s="4"/>
      <c r="Q310" s="4"/>
      <c r="R310" s="5"/>
      <c r="S310" s="5"/>
      <c r="T310" s="5"/>
      <c r="U310" s="5"/>
      <c r="V310" s="5"/>
      <c r="W310" s="5"/>
      <c r="X310" s="5"/>
      <c r="Y310" s="5"/>
      <c r="Z310" s="5"/>
      <c r="AA310" s="5"/>
      <c r="AB310" s="6"/>
      <c r="AC310" s="6"/>
      <c r="AD310" s="6"/>
      <c r="AE310" s="6"/>
      <c r="AF310" s="6"/>
      <c r="AG310" s="6"/>
      <c r="AH310" s="6"/>
      <c r="AI310" s="7"/>
      <c r="AJ310" s="7"/>
      <c r="AK310" s="7"/>
      <c r="AL310" s="7"/>
      <c r="AM310" s="7"/>
      <c r="AN310" s="6"/>
      <c r="AO310" s="6"/>
      <c r="AP310" s="6"/>
      <c r="AQ310" s="6"/>
    </row>
    <row r="311" spans="1:43" ht="15.75" customHeight="1">
      <c r="A311" s="6"/>
      <c r="B311" s="4"/>
      <c r="C311" s="6"/>
      <c r="D311" s="6"/>
      <c r="E311" s="6"/>
      <c r="F311" s="4"/>
      <c r="G311" s="6"/>
      <c r="H311" s="4"/>
      <c r="I311" s="4"/>
      <c r="J311" s="4"/>
      <c r="K311" s="4"/>
      <c r="L311" s="4"/>
      <c r="M311" s="4"/>
      <c r="N311" s="4"/>
      <c r="O311" s="4"/>
      <c r="P311" s="4"/>
      <c r="Q311" s="4"/>
      <c r="R311" s="5"/>
      <c r="S311" s="5"/>
      <c r="T311" s="5"/>
      <c r="U311" s="5"/>
      <c r="V311" s="5"/>
      <c r="W311" s="5"/>
      <c r="X311" s="5"/>
      <c r="Y311" s="5"/>
      <c r="Z311" s="5"/>
      <c r="AA311" s="5"/>
      <c r="AB311" s="6"/>
      <c r="AC311" s="6"/>
      <c r="AD311" s="6"/>
      <c r="AE311" s="6"/>
      <c r="AF311" s="6"/>
      <c r="AG311" s="6"/>
      <c r="AH311" s="6"/>
      <c r="AI311" s="7"/>
      <c r="AJ311" s="7"/>
      <c r="AK311" s="7"/>
      <c r="AL311" s="7"/>
      <c r="AM311" s="7"/>
      <c r="AN311" s="6"/>
      <c r="AO311" s="6"/>
      <c r="AP311" s="6"/>
      <c r="AQ311" s="6"/>
    </row>
    <row r="312" spans="1:43" ht="15.75" customHeight="1">
      <c r="A312" s="6"/>
      <c r="B312" s="4"/>
      <c r="C312" s="6"/>
      <c r="D312" s="6"/>
      <c r="E312" s="6"/>
      <c r="F312" s="4"/>
      <c r="G312" s="6"/>
      <c r="H312" s="4"/>
      <c r="I312" s="4"/>
      <c r="J312" s="4"/>
      <c r="K312" s="4"/>
      <c r="L312" s="4"/>
      <c r="M312" s="4"/>
      <c r="N312" s="4"/>
      <c r="O312" s="4"/>
      <c r="P312" s="4"/>
      <c r="Q312" s="4"/>
      <c r="R312" s="5"/>
      <c r="S312" s="5"/>
      <c r="T312" s="5"/>
      <c r="U312" s="5"/>
      <c r="V312" s="5"/>
      <c r="W312" s="5"/>
      <c r="X312" s="5"/>
      <c r="Y312" s="5"/>
      <c r="Z312" s="5"/>
      <c r="AA312" s="5"/>
      <c r="AB312" s="6"/>
      <c r="AC312" s="6"/>
      <c r="AD312" s="6"/>
      <c r="AE312" s="6"/>
      <c r="AF312" s="6"/>
      <c r="AG312" s="6"/>
      <c r="AH312" s="6"/>
      <c r="AI312" s="7"/>
      <c r="AJ312" s="7"/>
      <c r="AK312" s="7"/>
      <c r="AL312" s="7"/>
      <c r="AM312" s="7"/>
      <c r="AN312" s="6"/>
      <c r="AO312" s="6"/>
      <c r="AP312" s="6"/>
      <c r="AQ312" s="6"/>
    </row>
    <row r="313" spans="1:43" ht="15.75" customHeight="1">
      <c r="A313" s="6"/>
      <c r="B313" s="4"/>
      <c r="C313" s="6"/>
      <c r="D313" s="6"/>
      <c r="E313" s="6"/>
      <c r="F313" s="4"/>
      <c r="G313" s="6"/>
      <c r="H313" s="4"/>
      <c r="I313" s="4"/>
      <c r="J313" s="4"/>
      <c r="K313" s="4"/>
      <c r="L313" s="4"/>
      <c r="M313" s="4"/>
      <c r="N313" s="4"/>
      <c r="O313" s="4"/>
      <c r="P313" s="4"/>
      <c r="Q313" s="4"/>
      <c r="R313" s="5"/>
      <c r="S313" s="5"/>
      <c r="T313" s="5"/>
      <c r="U313" s="5"/>
      <c r="V313" s="5"/>
      <c r="W313" s="5"/>
      <c r="X313" s="5"/>
      <c r="Y313" s="5"/>
      <c r="Z313" s="5"/>
      <c r="AA313" s="5"/>
      <c r="AB313" s="6"/>
      <c r="AC313" s="6"/>
      <c r="AD313" s="6"/>
      <c r="AE313" s="6"/>
      <c r="AF313" s="6"/>
      <c r="AG313" s="6"/>
      <c r="AH313" s="6"/>
      <c r="AI313" s="7"/>
      <c r="AJ313" s="7"/>
      <c r="AK313" s="7"/>
      <c r="AL313" s="7"/>
      <c r="AM313" s="7"/>
      <c r="AN313" s="6"/>
      <c r="AO313" s="6"/>
      <c r="AP313" s="6"/>
      <c r="AQ313" s="6"/>
    </row>
    <row r="314" spans="1:43" ht="15.75" customHeight="1">
      <c r="A314" s="6"/>
      <c r="B314" s="4"/>
      <c r="C314" s="6"/>
      <c r="D314" s="6"/>
      <c r="E314" s="6"/>
      <c r="F314" s="4"/>
      <c r="G314" s="6"/>
      <c r="H314" s="4"/>
      <c r="I314" s="4"/>
      <c r="J314" s="4"/>
      <c r="K314" s="4"/>
      <c r="L314" s="4"/>
      <c r="M314" s="4"/>
      <c r="N314" s="4"/>
      <c r="O314" s="4"/>
      <c r="P314" s="4"/>
      <c r="Q314" s="4"/>
      <c r="R314" s="5"/>
      <c r="S314" s="5"/>
      <c r="T314" s="5"/>
      <c r="U314" s="5"/>
      <c r="V314" s="5"/>
      <c r="W314" s="5"/>
      <c r="X314" s="5"/>
      <c r="Y314" s="5"/>
      <c r="Z314" s="5"/>
      <c r="AA314" s="5"/>
      <c r="AB314" s="6"/>
      <c r="AC314" s="6"/>
      <c r="AD314" s="6"/>
      <c r="AE314" s="6"/>
      <c r="AF314" s="6"/>
      <c r="AG314" s="6"/>
      <c r="AH314" s="6"/>
      <c r="AI314" s="7"/>
      <c r="AJ314" s="7"/>
      <c r="AK314" s="7"/>
      <c r="AL314" s="7"/>
      <c r="AM314" s="7"/>
      <c r="AN314" s="6"/>
      <c r="AO314" s="6"/>
      <c r="AP314" s="6"/>
      <c r="AQ314" s="6"/>
    </row>
    <row r="315" spans="1:43" ht="15.75" customHeight="1">
      <c r="A315" s="6"/>
      <c r="B315" s="4"/>
      <c r="C315" s="6"/>
      <c r="D315" s="6"/>
      <c r="E315" s="6"/>
      <c r="F315" s="4"/>
      <c r="G315" s="6"/>
      <c r="H315" s="4"/>
      <c r="I315" s="4"/>
      <c r="J315" s="4"/>
      <c r="K315" s="4"/>
      <c r="L315" s="4"/>
      <c r="M315" s="4"/>
      <c r="N315" s="4"/>
      <c r="O315" s="4"/>
      <c r="P315" s="4"/>
      <c r="Q315" s="4"/>
      <c r="R315" s="5"/>
      <c r="S315" s="5"/>
      <c r="T315" s="5"/>
      <c r="U315" s="5"/>
      <c r="V315" s="5"/>
      <c r="W315" s="5"/>
      <c r="X315" s="5"/>
      <c r="Y315" s="5"/>
      <c r="Z315" s="5"/>
      <c r="AA315" s="5"/>
      <c r="AB315" s="6"/>
      <c r="AC315" s="6"/>
      <c r="AD315" s="6"/>
      <c r="AE315" s="6"/>
      <c r="AF315" s="6"/>
      <c r="AG315" s="6"/>
      <c r="AH315" s="6"/>
      <c r="AI315" s="7"/>
      <c r="AJ315" s="7"/>
      <c r="AK315" s="7"/>
      <c r="AL315" s="7"/>
      <c r="AM315" s="7"/>
      <c r="AN315" s="6"/>
      <c r="AO315" s="6"/>
      <c r="AP315" s="6"/>
      <c r="AQ315" s="6"/>
    </row>
    <row r="316" spans="1:43" ht="15.75" customHeight="1">
      <c r="A316" s="6"/>
      <c r="B316" s="4"/>
      <c r="C316" s="6"/>
      <c r="D316" s="6"/>
      <c r="E316" s="6"/>
      <c r="F316" s="4"/>
      <c r="G316" s="6"/>
      <c r="H316" s="4"/>
      <c r="I316" s="4"/>
      <c r="J316" s="4"/>
      <c r="K316" s="4"/>
      <c r="L316" s="4"/>
      <c r="M316" s="4"/>
      <c r="N316" s="4"/>
      <c r="O316" s="4"/>
      <c r="P316" s="4"/>
      <c r="Q316" s="4"/>
      <c r="R316" s="5"/>
      <c r="S316" s="5"/>
      <c r="T316" s="5"/>
      <c r="U316" s="5"/>
      <c r="V316" s="5"/>
      <c r="W316" s="5"/>
      <c r="X316" s="5"/>
      <c r="Y316" s="5"/>
      <c r="Z316" s="5"/>
      <c r="AA316" s="5"/>
      <c r="AB316" s="6"/>
      <c r="AC316" s="6"/>
      <c r="AD316" s="6"/>
      <c r="AE316" s="6"/>
      <c r="AF316" s="6"/>
      <c r="AG316" s="6"/>
      <c r="AH316" s="6"/>
      <c r="AI316" s="7"/>
      <c r="AJ316" s="7"/>
      <c r="AK316" s="7"/>
      <c r="AL316" s="7"/>
      <c r="AM316" s="7"/>
      <c r="AN316" s="6"/>
      <c r="AO316" s="6"/>
      <c r="AP316" s="6"/>
      <c r="AQ316" s="6"/>
    </row>
    <row r="317" spans="1:43" ht="15.75" customHeight="1">
      <c r="A317" s="6"/>
      <c r="B317" s="4"/>
      <c r="C317" s="6"/>
      <c r="D317" s="6"/>
      <c r="E317" s="6"/>
      <c r="F317" s="4"/>
      <c r="G317" s="6"/>
      <c r="H317" s="4"/>
      <c r="I317" s="4"/>
      <c r="J317" s="4"/>
      <c r="K317" s="4"/>
      <c r="L317" s="4"/>
      <c r="M317" s="4"/>
      <c r="N317" s="4"/>
      <c r="O317" s="4"/>
      <c r="P317" s="4"/>
      <c r="Q317" s="4"/>
      <c r="R317" s="5"/>
      <c r="S317" s="5"/>
      <c r="T317" s="5"/>
      <c r="U317" s="5"/>
      <c r="V317" s="5"/>
      <c r="W317" s="5"/>
      <c r="X317" s="5"/>
      <c r="Y317" s="5"/>
      <c r="Z317" s="5"/>
      <c r="AA317" s="5"/>
      <c r="AB317" s="6"/>
      <c r="AC317" s="6"/>
      <c r="AD317" s="6"/>
      <c r="AE317" s="6"/>
      <c r="AF317" s="6"/>
      <c r="AG317" s="6"/>
      <c r="AH317" s="6"/>
      <c r="AI317" s="7"/>
      <c r="AJ317" s="7"/>
      <c r="AK317" s="7"/>
      <c r="AL317" s="7"/>
      <c r="AM317" s="7"/>
      <c r="AN317" s="6"/>
      <c r="AO317" s="6"/>
      <c r="AP317" s="6"/>
      <c r="AQ317" s="6"/>
    </row>
    <row r="318" spans="1:43" ht="15.75" customHeight="1">
      <c r="A318" s="6"/>
      <c r="B318" s="4"/>
      <c r="C318" s="6"/>
      <c r="D318" s="6"/>
      <c r="E318" s="6"/>
      <c r="F318" s="4"/>
      <c r="G318" s="6"/>
      <c r="H318" s="4"/>
      <c r="I318" s="4"/>
      <c r="J318" s="4"/>
      <c r="K318" s="4"/>
      <c r="L318" s="4"/>
      <c r="M318" s="4"/>
      <c r="N318" s="4"/>
      <c r="O318" s="4"/>
      <c r="P318" s="4"/>
      <c r="Q318" s="4"/>
      <c r="R318" s="5"/>
      <c r="S318" s="5"/>
      <c r="T318" s="5"/>
      <c r="U318" s="5"/>
      <c r="V318" s="5"/>
      <c r="W318" s="5"/>
      <c r="X318" s="5"/>
      <c r="Y318" s="5"/>
      <c r="Z318" s="5"/>
      <c r="AA318" s="5"/>
      <c r="AB318" s="6"/>
      <c r="AC318" s="6"/>
      <c r="AD318" s="6"/>
      <c r="AE318" s="6"/>
      <c r="AF318" s="6"/>
      <c r="AG318" s="6"/>
      <c r="AH318" s="6"/>
      <c r="AI318" s="7"/>
      <c r="AJ318" s="7"/>
      <c r="AK318" s="7"/>
      <c r="AL318" s="7"/>
      <c r="AM318" s="7"/>
      <c r="AN318" s="6"/>
      <c r="AO318" s="6"/>
      <c r="AP318" s="6"/>
      <c r="AQ318" s="6"/>
    </row>
    <row r="319" spans="1:43" ht="15.75" customHeight="1">
      <c r="A319" s="6"/>
      <c r="B319" s="4"/>
      <c r="C319" s="6"/>
      <c r="D319" s="6"/>
      <c r="E319" s="6"/>
      <c r="F319" s="4"/>
      <c r="G319" s="6"/>
      <c r="H319" s="4"/>
      <c r="I319" s="4"/>
      <c r="J319" s="4"/>
      <c r="K319" s="4"/>
      <c r="L319" s="4"/>
      <c r="M319" s="4"/>
      <c r="N319" s="4"/>
      <c r="O319" s="4"/>
      <c r="P319" s="4"/>
      <c r="Q319" s="4"/>
      <c r="R319" s="5"/>
      <c r="S319" s="5"/>
      <c r="T319" s="5"/>
      <c r="U319" s="5"/>
      <c r="V319" s="5"/>
      <c r="W319" s="5"/>
      <c r="X319" s="5"/>
      <c r="Y319" s="5"/>
      <c r="Z319" s="5"/>
      <c r="AA319" s="5"/>
      <c r="AB319" s="6"/>
      <c r="AC319" s="6"/>
      <c r="AD319" s="6"/>
      <c r="AE319" s="6"/>
      <c r="AF319" s="6"/>
      <c r="AG319" s="6"/>
      <c r="AH319" s="6"/>
      <c r="AI319" s="7"/>
      <c r="AJ319" s="7"/>
      <c r="AK319" s="7"/>
      <c r="AL319" s="7"/>
      <c r="AM319" s="7"/>
      <c r="AN319" s="6"/>
      <c r="AO319" s="6"/>
      <c r="AP319" s="6"/>
      <c r="AQ319" s="6"/>
    </row>
    <row r="320" spans="1:43" ht="15.75" customHeight="1">
      <c r="A320" s="6"/>
      <c r="B320" s="4"/>
      <c r="C320" s="6"/>
      <c r="D320" s="6"/>
      <c r="E320" s="6"/>
      <c r="F320" s="4"/>
      <c r="G320" s="6"/>
      <c r="H320" s="4"/>
      <c r="I320" s="4"/>
      <c r="J320" s="4"/>
      <c r="K320" s="4"/>
      <c r="L320" s="4"/>
      <c r="M320" s="4"/>
      <c r="N320" s="4"/>
      <c r="O320" s="4"/>
      <c r="P320" s="4"/>
      <c r="Q320" s="4"/>
      <c r="R320" s="5"/>
      <c r="S320" s="5"/>
      <c r="T320" s="5"/>
      <c r="U320" s="5"/>
      <c r="V320" s="5"/>
      <c r="W320" s="5"/>
      <c r="X320" s="5"/>
      <c r="Y320" s="5"/>
      <c r="Z320" s="5"/>
      <c r="AA320" s="5"/>
      <c r="AB320" s="6"/>
      <c r="AC320" s="6"/>
      <c r="AD320" s="6"/>
      <c r="AE320" s="6"/>
      <c r="AF320" s="6"/>
      <c r="AG320" s="6"/>
      <c r="AH320" s="6"/>
      <c r="AI320" s="7"/>
      <c r="AJ320" s="7"/>
      <c r="AK320" s="7"/>
      <c r="AL320" s="7"/>
      <c r="AM320" s="7"/>
      <c r="AN320" s="6"/>
      <c r="AO320" s="6"/>
      <c r="AP320" s="6"/>
      <c r="AQ320" s="6"/>
    </row>
    <row r="321" spans="1:43" ht="15.75" customHeight="1">
      <c r="A321" s="6"/>
      <c r="B321" s="4"/>
      <c r="C321" s="6"/>
      <c r="D321" s="6"/>
      <c r="E321" s="6"/>
      <c r="F321" s="4"/>
      <c r="G321" s="6"/>
      <c r="H321" s="4"/>
      <c r="I321" s="4"/>
      <c r="J321" s="4"/>
      <c r="K321" s="4"/>
      <c r="L321" s="4"/>
      <c r="M321" s="4"/>
      <c r="N321" s="4"/>
      <c r="O321" s="4"/>
      <c r="P321" s="4"/>
      <c r="Q321" s="4"/>
      <c r="R321" s="5"/>
      <c r="S321" s="5"/>
      <c r="T321" s="5"/>
      <c r="U321" s="5"/>
      <c r="V321" s="5"/>
      <c r="W321" s="5"/>
      <c r="X321" s="5"/>
      <c r="Y321" s="5"/>
      <c r="Z321" s="5"/>
      <c r="AA321" s="5"/>
      <c r="AB321" s="6"/>
      <c r="AC321" s="6"/>
      <c r="AD321" s="6"/>
      <c r="AE321" s="6"/>
      <c r="AF321" s="6"/>
      <c r="AG321" s="6"/>
      <c r="AH321" s="6"/>
      <c r="AI321" s="7"/>
      <c r="AJ321" s="7"/>
      <c r="AK321" s="7"/>
      <c r="AL321" s="7"/>
      <c r="AM321" s="7"/>
      <c r="AN321" s="6"/>
      <c r="AO321" s="6"/>
      <c r="AP321" s="6"/>
      <c r="AQ321" s="6"/>
    </row>
    <row r="322" spans="1:43" ht="15.75" customHeight="1">
      <c r="A322" s="6"/>
      <c r="B322" s="4"/>
      <c r="C322" s="6"/>
      <c r="D322" s="6"/>
      <c r="E322" s="6"/>
      <c r="F322" s="4"/>
      <c r="G322" s="6"/>
      <c r="H322" s="4"/>
      <c r="I322" s="4"/>
      <c r="J322" s="4"/>
      <c r="K322" s="4"/>
      <c r="L322" s="4"/>
      <c r="M322" s="4"/>
      <c r="N322" s="4"/>
      <c r="O322" s="4"/>
      <c r="P322" s="4"/>
      <c r="Q322" s="4"/>
      <c r="R322" s="5"/>
      <c r="S322" s="5"/>
      <c r="T322" s="5"/>
      <c r="U322" s="5"/>
      <c r="V322" s="5"/>
      <c r="W322" s="5"/>
      <c r="X322" s="5"/>
      <c r="Y322" s="5"/>
      <c r="Z322" s="5"/>
      <c r="AA322" s="5"/>
      <c r="AB322" s="6"/>
      <c r="AC322" s="6"/>
      <c r="AD322" s="6"/>
      <c r="AE322" s="6"/>
      <c r="AF322" s="6"/>
      <c r="AG322" s="6"/>
      <c r="AH322" s="6"/>
      <c r="AI322" s="7"/>
      <c r="AJ322" s="7"/>
      <c r="AK322" s="7"/>
      <c r="AL322" s="7"/>
      <c r="AM322" s="7"/>
      <c r="AN322" s="6"/>
      <c r="AO322" s="6"/>
      <c r="AP322" s="6"/>
      <c r="AQ322" s="6"/>
    </row>
    <row r="323" spans="1:43" ht="15.75" customHeight="1">
      <c r="A323" s="6"/>
      <c r="B323" s="4"/>
      <c r="C323" s="6"/>
      <c r="D323" s="6"/>
      <c r="E323" s="6"/>
      <c r="F323" s="4"/>
      <c r="G323" s="6"/>
      <c r="H323" s="4"/>
      <c r="I323" s="4"/>
      <c r="J323" s="4"/>
      <c r="K323" s="4"/>
      <c r="L323" s="4"/>
      <c r="M323" s="4"/>
      <c r="N323" s="4"/>
      <c r="O323" s="4"/>
      <c r="P323" s="4"/>
      <c r="Q323" s="4"/>
      <c r="R323" s="5"/>
      <c r="S323" s="5"/>
      <c r="T323" s="5"/>
      <c r="U323" s="5"/>
      <c r="V323" s="5"/>
      <c r="W323" s="5"/>
      <c r="X323" s="5"/>
      <c r="Y323" s="5"/>
      <c r="Z323" s="5"/>
      <c r="AA323" s="5"/>
      <c r="AB323" s="6"/>
      <c r="AC323" s="6"/>
      <c r="AD323" s="6"/>
      <c r="AE323" s="6"/>
      <c r="AF323" s="6"/>
      <c r="AG323" s="6"/>
      <c r="AH323" s="6"/>
      <c r="AI323" s="7"/>
      <c r="AJ323" s="7"/>
      <c r="AK323" s="7"/>
      <c r="AL323" s="7"/>
      <c r="AM323" s="7"/>
      <c r="AN323" s="6"/>
      <c r="AO323" s="6"/>
      <c r="AP323" s="6"/>
      <c r="AQ323" s="6"/>
    </row>
    <row r="324" spans="1:43" ht="15.75" customHeight="1">
      <c r="A324" s="6"/>
      <c r="B324" s="4"/>
      <c r="C324" s="6"/>
      <c r="D324" s="6"/>
      <c r="E324" s="6"/>
      <c r="F324" s="4"/>
      <c r="G324" s="6"/>
      <c r="H324" s="4"/>
      <c r="I324" s="4"/>
      <c r="J324" s="4"/>
      <c r="K324" s="4"/>
      <c r="L324" s="4"/>
      <c r="M324" s="4"/>
      <c r="N324" s="4"/>
      <c r="O324" s="4"/>
      <c r="P324" s="4"/>
      <c r="Q324" s="4"/>
      <c r="R324" s="5"/>
      <c r="S324" s="5"/>
      <c r="T324" s="5"/>
      <c r="U324" s="5"/>
      <c r="V324" s="5"/>
      <c r="W324" s="5"/>
      <c r="X324" s="5"/>
      <c r="Y324" s="5"/>
      <c r="Z324" s="5"/>
      <c r="AA324" s="5"/>
      <c r="AB324" s="6"/>
      <c r="AC324" s="6"/>
      <c r="AD324" s="6"/>
      <c r="AE324" s="6"/>
      <c r="AF324" s="6"/>
      <c r="AG324" s="6"/>
      <c r="AH324" s="6"/>
      <c r="AI324" s="7"/>
      <c r="AJ324" s="7"/>
      <c r="AK324" s="7"/>
      <c r="AL324" s="7"/>
      <c r="AM324" s="7"/>
      <c r="AN324" s="6"/>
      <c r="AO324" s="6"/>
      <c r="AP324" s="6"/>
      <c r="AQ324" s="6"/>
    </row>
    <row r="325" spans="1:43" ht="15.75" customHeight="1">
      <c r="A325" s="6"/>
      <c r="B325" s="4"/>
      <c r="C325" s="6"/>
      <c r="D325" s="6"/>
      <c r="E325" s="6"/>
      <c r="F325" s="4"/>
      <c r="G325" s="6"/>
      <c r="H325" s="4"/>
      <c r="I325" s="4"/>
      <c r="J325" s="4"/>
      <c r="K325" s="4"/>
      <c r="L325" s="4"/>
      <c r="M325" s="4"/>
      <c r="N325" s="4"/>
      <c r="O325" s="4"/>
      <c r="P325" s="4"/>
      <c r="Q325" s="4"/>
      <c r="R325" s="5"/>
      <c r="S325" s="5"/>
      <c r="T325" s="5"/>
      <c r="U325" s="5"/>
      <c r="V325" s="5"/>
      <c r="W325" s="5"/>
      <c r="X325" s="5"/>
      <c r="Y325" s="5"/>
      <c r="Z325" s="5"/>
      <c r="AA325" s="5"/>
      <c r="AB325" s="6"/>
      <c r="AC325" s="6"/>
      <c r="AD325" s="6"/>
      <c r="AE325" s="6"/>
      <c r="AF325" s="6"/>
      <c r="AG325" s="6"/>
      <c r="AH325" s="6"/>
      <c r="AI325" s="7"/>
      <c r="AJ325" s="7"/>
      <c r="AK325" s="7"/>
      <c r="AL325" s="7"/>
      <c r="AM325" s="7"/>
      <c r="AN325" s="6"/>
      <c r="AO325" s="6"/>
      <c r="AP325" s="6"/>
      <c r="AQ325" s="6"/>
    </row>
    <row r="326" spans="1:43" ht="15.75" customHeight="1">
      <c r="A326" s="6"/>
      <c r="B326" s="4"/>
      <c r="C326" s="6"/>
      <c r="D326" s="6"/>
      <c r="E326" s="6"/>
      <c r="F326" s="4"/>
      <c r="G326" s="6"/>
      <c r="H326" s="4"/>
      <c r="I326" s="4"/>
      <c r="J326" s="4"/>
      <c r="K326" s="4"/>
      <c r="L326" s="4"/>
      <c r="M326" s="4"/>
      <c r="N326" s="4"/>
      <c r="O326" s="4"/>
      <c r="P326" s="4"/>
      <c r="Q326" s="4"/>
      <c r="R326" s="5"/>
      <c r="S326" s="5"/>
      <c r="T326" s="5"/>
      <c r="U326" s="5"/>
      <c r="V326" s="5"/>
      <c r="W326" s="5"/>
      <c r="X326" s="5"/>
      <c r="Y326" s="5"/>
      <c r="Z326" s="5"/>
      <c r="AA326" s="5"/>
      <c r="AB326" s="6"/>
      <c r="AC326" s="6"/>
      <c r="AD326" s="6"/>
      <c r="AE326" s="6"/>
      <c r="AF326" s="6"/>
      <c r="AG326" s="6"/>
      <c r="AH326" s="6"/>
      <c r="AI326" s="7"/>
      <c r="AJ326" s="7"/>
      <c r="AK326" s="7"/>
      <c r="AL326" s="7"/>
      <c r="AM326" s="7"/>
      <c r="AN326" s="6"/>
      <c r="AO326" s="6"/>
      <c r="AP326" s="6"/>
      <c r="AQ326" s="6"/>
    </row>
    <row r="327" spans="1:43" ht="15.75" customHeight="1">
      <c r="A327" s="6"/>
      <c r="B327" s="4"/>
      <c r="C327" s="6"/>
      <c r="D327" s="6"/>
      <c r="E327" s="6"/>
      <c r="F327" s="4"/>
      <c r="G327" s="6"/>
      <c r="H327" s="4"/>
      <c r="I327" s="4"/>
      <c r="J327" s="4"/>
      <c r="K327" s="4"/>
      <c r="L327" s="4"/>
      <c r="M327" s="4"/>
      <c r="N327" s="4"/>
      <c r="O327" s="4"/>
      <c r="P327" s="4"/>
      <c r="Q327" s="4"/>
      <c r="R327" s="5"/>
      <c r="S327" s="5"/>
      <c r="T327" s="5"/>
      <c r="U327" s="5"/>
      <c r="V327" s="5"/>
      <c r="W327" s="5"/>
      <c r="X327" s="5"/>
      <c r="Y327" s="5"/>
      <c r="Z327" s="5"/>
      <c r="AA327" s="5"/>
      <c r="AB327" s="6"/>
      <c r="AC327" s="6"/>
      <c r="AD327" s="6"/>
      <c r="AE327" s="6"/>
      <c r="AF327" s="6"/>
      <c r="AG327" s="6"/>
      <c r="AH327" s="6"/>
      <c r="AI327" s="7"/>
      <c r="AJ327" s="7"/>
      <c r="AK327" s="7"/>
      <c r="AL327" s="7"/>
      <c r="AM327" s="7"/>
      <c r="AN327" s="6"/>
      <c r="AO327" s="6"/>
      <c r="AP327" s="6"/>
      <c r="AQ327" s="6"/>
    </row>
    <row r="328" spans="1:43" ht="15.75" customHeight="1">
      <c r="A328" s="6"/>
      <c r="B328" s="4"/>
      <c r="C328" s="6"/>
      <c r="D328" s="6"/>
      <c r="E328" s="6"/>
      <c r="F328" s="4"/>
      <c r="G328" s="6"/>
      <c r="H328" s="4"/>
      <c r="I328" s="4"/>
      <c r="J328" s="4"/>
      <c r="K328" s="4"/>
      <c r="L328" s="4"/>
      <c r="M328" s="4"/>
      <c r="N328" s="4"/>
      <c r="O328" s="4"/>
      <c r="P328" s="4"/>
      <c r="Q328" s="4"/>
      <c r="R328" s="5"/>
      <c r="S328" s="5"/>
      <c r="T328" s="5"/>
      <c r="U328" s="5"/>
      <c r="V328" s="5"/>
      <c r="W328" s="5"/>
      <c r="X328" s="5"/>
      <c r="Y328" s="5"/>
      <c r="Z328" s="5"/>
      <c r="AA328" s="5"/>
      <c r="AB328" s="6"/>
      <c r="AC328" s="6"/>
      <c r="AD328" s="6"/>
      <c r="AE328" s="6"/>
      <c r="AF328" s="6"/>
      <c r="AG328" s="6"/>
      <c r="AH328" s="6"/>
      <c r="AI328" s="7"/>
      <c r="AJ328" s="7"/>
      <c r="AK328" s="7"/>
      <c r="AL328" s="7"/>
      <c r="AM328" s="7"/>
      <c r="AN328" s="6"/>
      <c r="AO328" s="6"/>
      <c r="AP328" s="6"/>
      <c r="AQ328" s="6"/>
    </row>
    <row r="329" spans="1:43" ht="15.75" customHeight="1">
      <c r="A329" s="6"/>
      <c r="B329" s="4"/>
      <c r="C329" s="6"/>
      <c r="D329" s="6"/>
      <c r="E329" s="6"/>
      <c r="F329" s="4"/>
      <c r="G329" s="6"/>
      <c r="H329" s="4"/>
      <c r="I329" s="4"/>
      <c r="J329" s="4"/>
      <c r="K329" s="4"/>
      <c r="L329" s="4"/>
      <c r="M329" s="4"/>
      <c r="N329" s="4"/>
      <c r="O329" s="4"/>
      <c r="P329" s="4"/>
      <c r="Q329" s="4"/>
      <c r="R329" s="5"/>
      <c r="S329" s="5"/>
      <c r="T329" s="5"/>
      <c r="U329" s="5"/>
      <c r="V329" s="5"/>
      <c r="W329" s="5"/>
      <c r="X329" s="5"/>
      <c r="Y329" s="5"/>
      <c r="Z329" s="5"/>
      <c r="AA329" s="5"/>
      <c r="AB329" s="6"/>
      <c r="AC329" s="6"/>
      <c r="AD329" s="6"/>
      <c r="AE329" s="6"/>
      <c r="AF329" s="6"/>
      <c r="AG329" s="6"/>
      <c r="AH329" s="6"/>
      <c r="AI329" s="7"/>
      <c r="AJ329" s="7"/>
      <c r="AK329" s="7"/>
      <c r="AL329" s="7"/>
      <c r="AM329" s="7"/>
      <c r="AN329" s="6"/>
      <c r="AO329" s="6"/>
      <c r="AP329" s="6"/>
      <c r="AQ329" s="6"/>
    </row>
    <row r="330" spans="1:43" ht="15.75" customHeight="1">
      <c r="A330" s="6"/>
      <c r="B330" s="4"/>
      <c r="C330" s="6"/>
      <c r="D330" s="6"/>
      <c r="E330" s="6"/>
      <c r="F330" s="4"/>
      <c r="G330" s="6"/>
      <c r="H330" s="4"/>
      <c r="I330" s="4"/>
      <c r="J330" s="4"/>
      <c r="K330" s="4"/>
      <c r="L330" s="4"/>
      <c r="M330" s="4"/>
      <c r="N330" s="4"/>
      <c r="O330" s="4"/>
      <c r="P330" s="4"/>
      <c r="Q330" s="4"/>
      <c r="R330" s="5"/>
      <c r="S330" s="5"/>
      <c r="T330" s="5"/>
      <c r="U330" s="5"/>
      <c r="V330" s="5"/>
      <c r="W330" s="5"/>
      <c r="X330" s="5"/>
      <c r="Y330" s="5"/>
      <c r="Z330" s="5"/>
      <c r="AA330" s="5"/>
      <c r="AB330" s="6"/>
      <c r="AC330" s="6"/>
      <c r="AD330" s="6"/>
      <c r="AE330" s="6"/>
      <c r="AF330" s="6"/>
      <c r="AG330" s="6"/>
      <c r="AH330" s="6"/>
      <c r="AI330" s="7"/>
      <c r="AJ330" s="7"/>
      <c r="AK330" s="7"/>
      <c r="AL330" s="7"/>
      <c r="AM330" s="7"/>
      <c r="AN330" s="6"/>
      <c r="AO330" s="6"/>
      <c r="AP330" s="6"/>
      <c r="AQ330" s="6"/>
    </row>
    <row r="331" spans="1:43" ht="15.75" customHeight="1">
      <c r="A331" s="6"/>
      <c r="B331" s="4"/>
      <c r="C331" s="6"/>
      <c r="D331" s="6"/>
      <c r="E331" s="6"/>
      <c r="F331" s="4"/>
      <c r="G331" s="6"/>
      <c r="H331" s="4"/>
      <c r="I331" s="4"/>
      <c r="J331" s="4"/>
      <c r="K331" s="4"/>
      <c r="L331" s="4"/>
      <c r="M331" s="4"/>
      <c r="N331" s="4"/>
      <c r="O331" s="4"/>
      <c r="P331" s="4"/>
      <c r="Q331" s="4"/>
      <c r="R331" s="5"/>
      <c r="S331" s="5"/>
      <c r="T331" s="5"/>
      <c r="U331" s="5"/>
      <c r="V331" s="5"/>
      <c r="W331" s="5"/>
      <c r="X331" s="5"/>
      <c r="Y331" s="5"/>
      <c r="Z331" s="5"/>
      <c r="AA331" s="5"/>
      <c r="AB331" s="6"/>
      <c r="AC331" s="6"/>
      <c r="AD331" s="6"/>
      <c r="AE331" s="6"/>
      <c r="AF331" s="6"/>
      <c r="AG331" s="6"/>
      <c r="AH331" s="6"/>
      <c r="AI331" s="7"/>
      <c r="AJ331" s="7"/>
      <c r="AK331" s="7"/>
      <c r="AL331" s="7"/>
      <c r="AM331" s="7"/>
      <c r="AN331" s="6"/>
      <c r="AO331" s="6"/>
      <c r="AP331" s="6"/>
      <c r="AQ331" s="6"/>
    </row>
    <row r="332" spans="1:43" ht="15.75" customHeight="1">
      <c r="A332" s="6"/>
      <c r="B332" s="4"/>
      <c r="C332" s="6"/>
      <c r="D332" s="6"/>
      <c r="E332" s="6"/>
      <c r="F332" s="4"/>
      <c r="G332" s="6"/>
      <c r="H332" s="4"/>
      <c r="I332" s="4"/>
      <c r="J332" s="4"/>
      <c r="K332" s="4"/>
      <c r="L332" s="4"/>
      <c r="M332" s="4"/>
      <c r="N332" s="4"/>
      <c r="O332" s="4"/>
      <c r="P332" s="4"/>
      <c r="Q332" s="4"/>
      <c r="R332" s="5"/>
      <c r="S332" s="5"/>
      <c r="T332" s="5"/>
      <c r="U332" s="5"/>
      <c r="V332" s="5"/>
      <c r="W332" s="5"/>
      <c r="X332" s="5"/>
      <c r="Y332" s="5"/>
      <c r="Z332" s="5"/>
      <c r="AA332" s="5"/>
      <c r="AB332" s="6"/>
      <c r="AC332" s="6"/>
      <c r="AD332" s="6"/>
      <c r="AE332" s="6"/>
      <c r="AF332" s="6"/>
      <c r="AG332" s="6"/>
      <c r="AH332" s="6"/>
      <c r="AI332" s="7"/>
      <c r="AJ332" s="7"/>
      <c r="AK332" s="7"/>
      <c r="AL332" s="7"/>
      <c r="AM332" s="7"/>
      <c r="AN332" s="6"/>
      <c r="AO332" s="6"/>
      <c r="AP332" s="6"/>
      <c r="AQ332" s="6"/>
    </row>
    <row r="333" spans="1:43" ht="15.75" customHeight="1">
      <c r="A333" s="6"/>
      <c r="B333" s="4"/>
      <c r="C333" s="6"/>
      <c r="D333" s="6"/>
      <c r="E333" s="6"/>
      <c r="F333" s="4"/>
      <c r="G333" s="6"/>
      <c r="H333" s="4"/>
      <c r="I333" s="4"/>
      <c r="J333" s="4"/>
      <c r="K333" s="4"/>
      <c r="L333" s="4"/>
      <c r="M333" s="4"/>
      <c r="N333" s="4"/>
      <c r="O333" s="4"/>
      <c r="P333" s="4"/>
      <c r="Q333" s="4"/>
      <c r="R333" s="5"/>
      <c r="S333" s="5"/>
      <c r="T333" s="5"/>
      <c r="U333" s="5"/>
      <c r="V333" s="5"/>
      <c r="W333" s="5"/>
      <c r="X333" s="5"/>
      <c r="Y333" s="5"/>
      <c r="Z333" s="5"/>
      <c r="AA333" s="5"/>
      <c r="AB333" s="6"/>
      <c r="AC333" s="6"/>
      <c r="AD333" s="6"/>
      <c r="AE333" s="6"/>
      <c r="AF333" s="6"/>
      <c r="AG333" s="6"/>
      <c r="AH333" s="6"/>
      <c r="AI333" s="7"/>
      <c r="AJ333" s="7"/>
      <c r="AK333" s="7"/>
      <c r="AL333" s="7"/>
      <c r="AM333" s="7"/>
      <c r="AN333" s="6"/>
      <c r="AO333" s="6"/>
      <c r="AP333" s="6"/>
      <c r="AQ333" s="6"/>
    </row>
    <row r="334" spans="1:43" ht="15.75" customHeight="1">
      <c r="A334" s="6"/>
      <c r="B334" s="4"/>
      <c r="C334" s="6"/>
      <c r="D334" s="6"/>
      <c r="E334" s="6"/>
      <c r="F334" s="4"/>
      <c r="G334" s="6"/>
      <c r="H334" s="4"/>
      <c r="I334" s="4"/>
      <c r="J334" s="4"/>
      <c r="K334" s="4"/>
      <c r="L334" s="4"/>
      <c r="M334" s="4"/>
      <c r="N334" s="4"/>
      <c r="O334" s="4"/>
      <c r="P334" s="4"/>
      <c r="Q334" s="4"/>
      <c r="R334" s="5"/>
      <c r="S334" s="5"/>
      <c r="T334" s="5"/>
      <c r="U334" s="5"/>
      <c r="V334" s="5"/>
      <c r="W334" s="5"/>
      <c r="X334" s="5"/>
      <c r="Y334" s="5"/>
      <c r="Z334" s="5"/>
      <c r="AA334" s="5"/>
      <c r="AB334" s="6"/>
      <c r="AC334" s="6"/>
      <c r="AD334" s="6"/>
      <c r="AE334" s="6"/>
      <c r="AF334" s="6"/>
      <c r="AG334" s="6"/>
      <c r="AH334" s="6"/>
      <c r="AI334" s="7"/>
      <c r="AJ334" s="7"/>
      <c r="AK334" s="7"/>
      <c r="AL334" s="7"/>
      <c r="AM334" s="7"/>
      <c r="AN334" s="6"/>
      <c r="AO334" s="6"/>
      <c r="AP334" s="6"/>
      <c r="AQ334" s="6"/>
    </row>
    <row r="335" spans="1:43" ht="15.75" customHeight="1">
      <c r="A335" s="6"/>
      <c r="B335" s="4"/>
      <c r="C335" s="6"/>
      <c r="D335" s="6"/>
      <c r="E335" s="6"/>
      <c r="F335" s="4"/>
      <c r="G335" s="6"/>
      <c r="H335" s="4"/>
      <c r="I335" s="4"/>
      <c r="J335" s="4"/>
      <c r="K335" s="4"/>
      <c r="L335" s="4"/>
      <c r="M335" s="4"/>
      <c r="N335" s="4"/>
      <c r="O335" s="4"/>
      <c r="P335" s="4"/>
      <c r="Q335" s="4"/>
      <c r="R335" s="5"/>
      <c r="S335" s="5"/>
      <c r="T335" s="5"/>
      <c r="U335" s="5"/>
      <c r="V335" s="5"/>
      <c r="W335" s="5"/>
      <c r="X335" s="5"/>
      <c r="Y335" s="5"/>
      <c r="Z335" s="5"/>
      <c r="AA335" s="5"/>
      <c r="AB335" s="6"/>
      <c r="AC335" s="6"/>
      <c r="AD335" s="6"/>
      <c r="AE335" s="6"/>
      <c r="AF335" s="6"/>
      <c r="AG335" s="6"/>
      <c r="AH335" s="6"/>
      <c r="AI335" s="7"/>
      <c r="AJ335" s="7"/>
      <c r="AK335" s="7"/>
      <c r="AL335" s="7"/>
      <c r="AM335" s="7"/>
      <c r="AN335" s="6"/>
      <c r="AO335" s="6"/>
      <c r="AP335" s="6"/>
      <c r="AQ335" s="6"/>
    </row>
    <row r="336" spans="1:43" ht="15.75" customHeight="1">
      <c r="A336" s="6"/>
      <c r="B336" s="4"/>
      <c r="C336" s="6"/>
      <c r="D336" s="6"/>
      <c r="E336" s="6"/>
      <c r="F336" s="4"/>
      <c r="G336" s="6"/>
      <c r="H336" s="4"/>
      <c r="I336" s="4"/>
      <c r="J336" s="4"/>
      <c r="K336" s="4"/>
      <c r="L336" s="4"/>
      <c r="M336" s="4"/>
      <c r="N336" s="4"/>
      <c r="O336" s="4"/>
      <c r="P336" s="4"/>
      <c r="Q336" s="4"/>
      <c r="R336" s="5"/>
      <c r="S336" s="5"/>
      <c r="T336" s="5"/>
      <c r="U336" s="5"/>
      <c r="V336" s="5"/>
      <c r="W336" s="5"/>
      <c r="X336" s="5"/>
      <c r="Y336" s="5"/>
      <c r="Z336" s="5"/>
      <c r="AA336" s="5"/>
      <c r="AB336" s="6"/>
      <c r="AC336" s="6"/>
      <c r="AD336" s="6"/>
      <c r="AE336" s="6"/>
      <c r="AF336" s="6"/>
      <c r="AG336" s="6"/>
      <c r="AH336" s="6"/>
      <c r="AI336" s="7"/>
      <c r="AJ336" s="7"/>
      <c r="AK336" s="7"/>
      <c r="AL336" s="7"/>
      <c r="AM336" s="7"/>
      <c r="AN336" s="6"/>
      <c r="AO336" s="6"/>
      <c r="AP336" s="6"/>
      <c r="AQ336" s="6"/>
    </row>
    <row r="337" spans="1:43" ht="15.75" customHeight="1">
      <c r="A337" s="6"/>
      <c r="B337" s="4"/>
      <c r="C337" s="6"/>
      <c r="D337" s="6"/>
      <c r="E337" s="6"/>
      <c r="F337" s="4"/>
      <c r="G337" s="6"/>
      <c r="H337" s="4"/>
      <c r="I337" s="4"/>
      <c r="J337" s="4"/>
      <c r="K337" s="4"/>
      <c r="L337" s="4"/>
      <c r="M337" s="4"/>
      <c r="N337" s="4"/>
      <c r="O337" s="4"/>
      <c r="P337" s="4"/>
      <c r="Q337" s="4"/>
      <c r="R337" s="5"/>
      <c r="S337" s="5"/>
      <c r="T337" s="5"/>
      <c r="U337" s="5"/>
      <c r="V337" s="5"/>
      <c r="W337" s="5"/>
      <c r="X337" s="5"/>
      <c r="Y337" s="5"/>
      <c r="Z337" s="5"/>
      <c r="AA337" s="5"/>
      <c r="AB337" s="6"/>
      <c r="AC337" s="6"/>
      <c r="AD337" s="6"/>
      <c r="AE337" s="6"/>
      <c r="AF337" s="6"/>
      <c r="AG337" s="6"/>
      <c r="AH337" s="6"/>
      <c r="AI337" s="7"/>
      <c r="AJ337" s="7"/>
      <c r="AK337" s="7"/>
      <c r="AL337" s="7"/>
      <c r="AM337" s="7"/>
      <c r="AN337" s="6"/>
      <c r="AO337" s="6"/>
      <c r="AP337" s="6"/>
      <c r="AQ337" s="6"/>
    </row>
    <row r="338" spans="1:43" ht="15.75" customHeight="1">
      <c r="A338" s="6"/>
      <c r="B338" s="4"/>
      <c r="C338" s="6"/>
      <c r="D338" s="6"/>
      <c r="E338" s="6"/>
      <c r="F338" s="4"/>
      <c r="G338" s="6"/>
      <c r="H338" s="4"/>
      <c r="I338" s="4"/>
      <c r="J338" s="4"/>
      <c r="K338" s="4"/>
      <c r="L338" s="4"/>
      <c r="M338" s="4"/>
      <c r="N338" s="4"/>
      <c r="O338" s="4"/>
      <c r="P338" s="4"/>
      <c r="Q338" s="4"/>
      <c r="R338" s="5"/>
      <c r="S338" s="5"/>
      <c r="T338" s="5"/>
      <c r="U338" s="5"/>
      <c r="V338" s="5"/>
      <c r="W338" s="5"/>
      <c r="X338" s="5"/>
      <c r="Y338" s="5"/>
      <c r="Z338" s="5"/>
      <c r="AA338" s="5"/>
      <c r="AB338" s="6"/>
      <c r="AC338" s="6"/>
      <c r="AD338" s="6"/>
      <c r="AE338" s="6"/>
      <c r="AF338" s="6"/>
      <c r="AG338" s="6"/>
      <c r="AH338" s="6"/>
      <c r="AI338" s="7"/>
      <c r="AJ338" s="7"/>
      <c r="AK338" s="7"/>
      <c r="AL338" s="7"/>
      <c r="AM338" s="7"/>
      <c r="AN338" s="6"/>
      <c r="AO338" s="6"/>
      <c r="AP338" s="6"/>
      <c r="AQ338" s="6"/>
    </row>
    <row r="339" spans="1:43" ht="15.75" customHeight="1">
      <c r="A339" s="6"/>
      <c r="B339" s="4"/>
      <c r="C339" s="6"/>
      <c r="D339" s="6"/>
      <c r="E339" s="6"/>
      <c r="F339" s="4"/>
      <c r="G339" s="6"/>
      <c r="H339" s="4"/>
      <c r="I339" s="4"/>
      <c r="J339" s="4"/>
      <c r="K339" s="4"/>
      <c r="L339" s="4"/>
      <c r="M339" s="4"/>
      <c r="N339" s="4"/>
      <c r="O339" s="4"/>
      <c r="P339" s="4"/>
      <c r="Q339" s="4"/>
      <c r="R339" s="5"/>
      <c r="S339" s="5"/>
      <c r="T339" s="5"/>
      <c r="U339" s="5"/>
      <c r="V339" s="5"/>
      <c r="W339" s="5"/>
      <c r="X339" s="5"/>
      <c r="Y339" s="5"/>
      <c r="Z339" s="5"/>
      <c r="AA339" s="5"/>
      <c r="AB339" s="6"/>
      <c r="AC339" s="6"/>
      <c r="AD339" s="6"/>
      <c r="AE339" s="6"/>
      <c r="AF339" s="6"/>
      <c r="AG339" s="6"/>
      <c r="AH339" s="6"/>
      <c r="AI339" s="7"/>
      <c r="AJ339" s="7"/>
      <c r="AK339" s="7"/>
      <c r="AL339" s="7"/>
      <c r="AM339" s="7"/>
      <c r="AN339" s="6"/>
      <c r="AO339" s="6"/>
      <c r="AP339" s="6"/>
      <c r="AQ339" s="6"/>
    </row>
    <row r="340" spans="1:43" ht="15.75" customHeight="1">
      <c r="A340" s="6"/>
      <c r="B340" s="4"/>
      <c r="C340" s="6"/>
      <c r="D340" s="6"/>
      <c r="E340" s="6"/>
      <c r="F340" s="4"/>
      <c r="G340" s="6"/>
      <c r="H340" s="4"/>
      <c r="I340" s="4"/>
      <c r="J340" s="4"/>
      <c r="K340" s="4"/>
      <c r="L340" s="4"/>
      <c r="M340" s="4"/>
      <c r="N340" s="4"/>
      <c r="O340" s="4"/>
      <c r="P340" s="4"/>
      <c r="Q340" s="4"/>
      <c r="R340" s="5"/>
      <c r="S340" s="5"/>
      <c r="T340" s="5"/>
      <c r="U340" s="5"/>
      <c r="V340" s="5"/>
      <c r="W340" s="5"/>
      <c r="X340" s="5"/>
      <c r="Y340" s="5"/>
      <c r="Z340" s="5"/>
      <c r="AA340" s="5"/>
      <c r="AB340" s="6"/>
      <c r="AC340" s="6"/>
      <c r="AD340" s="6"/>
      <c r="AE340" s="6"/>
      <c r="AF340" s="6"/>
      <c r="AG340" s="6"/>
      <c r="AH340" s="6"/>
      <c r="AI340" s="7"/>
      <c r="AJ340" s="7"/>
      <c r="AK340" s="7"/>
      <c r="AL340" s="7"/>
      <c r="AM340" s="7"/>
      <c r="AN340" s="6"/>
      <c r="AO340" s="6"/>
      <c r="AP340" s="6"/>
      <c r="AQ340" s="6"/>
    </row>
    <row r="341" spans="1:43" ht="15.75" customHeight="1">
      <c r="A341" s="6"/>
      <c r="B341" s="4"/>
      <c r="C341" s="6"/>
      <c r="D341" s="6"/>
      <c r="E341" s="6"/>
      <c r="F341" s="4"/>
      <c r="G341" s="6"/>
      <c r="H341" s="4"/>
      <c r="I341" s="4"/>
      <c r="J341" s="4"/>
      <c r="K341" s="4"/>
      <c r="L341" s="4"/>
      <c r="M341" s="4"/>
      <c r="N341" s="4"/>
      <c r="O341" s="4"/>
      <c r="P341" s="4"/>
      <c r="Q341" s="4"/>
      <c r="R341" s="5"/>
      <c r="S341" s="5"/>
      <c r="T341" s="5"/>
      <c r="U341" s="5"/>
      <c r="V341" s="5"/>
      <c r="W341" s="5"/>
      <c r="X341" s="5"/>
      <c r="Y341" s="5"/>
      <c r="Z341" s="5"/>
      <c r="AA341" s="5"/>
      <c r="AB341" s="6"/>
      <c r="AC341" s="6"/>
      <c r="AD341" s="6"/>
      <c r="AE341" s="6"/>
      <c r="AF341" s="6"/>
      <c r="AG341" s="6"/>
      <c r="AH341" s="6"/>
      <c r="AI341" s="7"/>
      <c r="AJ341" s="7"/>
      <c r="AK341" s="7"/>
      <c r="AL341" s="7"/>
      <c r="AM341" s="7"/>
      <c r="AN341" s="6"/>
      <c r="AO341" s="6"/>
      <c r="AP341" s="6"/>
      <c r="AQ341" s="6"/>
    </row>
    <row r="342" spans="1:43" ht="15.75" customHeight="1">
      <c r="A342" s="6"/>
      <c r="B342" s="4"/>
      <c r="C342" s="6"/>
      <c r="D342" s="6"/>
      <c r="E342" s="6"/>
      <c r="F342" s="4"/>
      <c r="G342" s="6"/>
      <c r="H342" s="4"/>
      <c r="I342" s="4"/>
      <c r="J342" s="4"/>
      <c r="K342" s="4"/>
      <c r="L342" s="4"/>
      <c r="M342" s="4"/>
      <c r="N342" s="4"/>
      <c r="O342" s="4"/>
      <c r="P342" s="4"/>
      <c r="Q342" s="4"/>
      <c r="R342" s="5"/>
      <c r="S342" s="5"/>
      <c r="T342" s="5"/>
      <c r="U342" s="5"/>
      <c r="V342" s="5"/>
      <c r="W342" s="5"/>
      <c r="X342" s="5"/>
      <c r="Y342" s="5"/>
      <c r="Z342" s="5"/>
      <c r="AA342" s="5"/>
      <c r="AB342" s="6"/>
      <c r="AC342" s="6"/>
      <c r="AD342" s="6"/>
      <c r="AE342" s="6"/>
      <c r="AF342" s="6"/>
      <c r="AG342" s="6"/>
      <c r="AH342" s="6"/>
      <c r="AI342" s="7"/>
      <c r="AJ342" s="7"/>
      <c r="AK342" s="7"/>
      <c r="AL342" s="7"/>
      <c r="AM342" s="7"/>
      <c r="AN342" s="6"/>
      <c r="AO342" s="6"/>
      <c r="AP342" s="6"/>
      <c r="AQ342" s="6"/>
    </row>
    <row r="343" spans="1:43" ht="15.75" customHeight="1">
      <c r="A343" s="6"/>
      <c r="B343" s="4"/>
      <c r="C343" s="6"/>
      <c r="D343" s="6"/>
      <c r="E343" s="6"/>
      <c r="F343" s="4"/>
      <c r="G343" s="6"/>
      <c r="H343" s="4"/>
      <c r="I343" s="4"/>
      <c r="J343" s="4"/>
      <c r="K343" s="4"/>
      <c r="L343" s="4"/>
      <c r="M343" s="4"/>
      <c r="N343" s="4"/>
      <c r="O343" s="4"/>
      <c r="P343" s="4"/>
      <c r="Q343" s="4"/>
      <c r="R343" s="5"/>
      <c r="S343" s="5"/>
      <c r="T343" s="5"/>
      <c r="U343" s="5"/>
      <c r="V343" s="5"/>
      <c r="W343" s="5"/>
      <c r="X343" s="5"/>
      <c r="Y343" s="5"/>
      <c r="Z343" s="5"/>
      <c r="AA343" s="5"/>
      <c r="AB343" s="6"/>
      <c r="AC343" s="6"/>
      <c r="AD343" s="6"/>
      <c r="AE343" s="6"/>
      <c r="AF343" s="6"/>
      <c r="AG343" s="6"/>
      <c r="AH343" s="6"/>
      <c r="AI343" s="7"/>
      <c r="AJ343" s="7"/>
      <c r="AK343" s="7"/>
      <c r="AL343" s="7"/>
      <c r="AM343" s="7"/>
      <c r="AN343" s="6"/>
      <c r="AO343" s="6"/>
      <c r="AP343" s="6"/>
      <c r="AQ343" s="6"/>
    </row>
    <row r="344" spans="1:43" ht="15.75" customHeight="1">
      <c r="A344" s="6"/>
      <c r="B344" s="4"/>
      <c r="C344" s="6"/>
      <c r="D344" s="6"/>
      <c r="E344" s="6"/>
      <c r="F344" s="4"/>
      <c r="G344" s="6"/>
      <c r="H344" s="4"/>
      <c r="I344" s="4"/>
      <c r="J344" s="4"/>
      <c r="K344" s="4"/>
      <c r="L344" s="4"/>
      <c r="M344" s="4"/>
      <c r="N344" s="4"/>
      <c r="O344" s="4"/>
      <c r="P344" s="4"/>
      <c r="Q344" s="4"/>
      <c r="R344" s="5"/>
      <c r="S344" s="5"/>
      <c r="T344" s="5"/>
      <c r="U344" s="5"/>
      <c r="V344" s="5"/>
      <c r="W344" s="5"/>
      <c r="X344" s="5"/>
      <c r="Y344" s="5"/>
      <c r="Z344" s="5"/>
      <c r="AA344" s="5"/>
      <c r="AB344" s="6"/>
      <c r="AC344" s="6"/>
      <c r="AD344" s="6"/>
      <c r="AE344" s="6"/>
      <c r="AF344" s="6"/>
      <c r="AG344" s="6"/>
      <c r="AH344" s="6"/>
      <c r="AI344" s="7"/>
      <c r="AJ344" s="7"/>
      <c r="AK344" s="7"/>
      <c r="AL344" s="7"/>
      <c r="AM344" s="7"/>
      <c r="AN344" s="6"/>
      <c r="AO344" s="6"/>
      <c r="AP344" s="6"/>
      <c r="AQ344" s="6"/>
    </row>
    <row r="345" spans="1:43" ht="15.75" customHeight="1">
      <c r="A345" s="6"/>
      <c r="B345" s="4"/>
      <c r="C345" s="6"/>
      <c r="D345" s="6"/>
      <c r="E345" s="6"/>
      <c r="F345" s="4"/>
      <c r="G345" s="6"/>
      <c r="H345" s="4"/>
      <c r="I345" s="4"/>
      <c r="J345" s="4"/>
      <c r="K345" s="4"/>
      <c r="L345" s="4"/>
      <c r="M345" s="4"/>
      <c r="N345" s="4"/>
      <c r="O345" s="4"/>
      <c r="P345" s="4"/>
      <c r="Q345" s="4"/>
      <c r="R345" s="5"/>
      <c r="S345" s="5"/>
      <c r="T345" s="5"/>
      <c r="U345" s="5"/>
      <c r="V345" s="5"/>
      <c r="W345" s="5"/>
      <c r="X345" s="5"/>
      <c r="Y345" s="5"/>
      <c r="Z345" s="5"/>
      <c r="AA345" s="5"/>
      <c r="AB345" s="6"/>
      <c r="AC345" s="6"/>
      <c r="AD345" s="6"/>
      <c r="AE345" s="6"/>
      <c r="AF345" s="6"/>
      <c r="AG345" s="6"/>
      <c r="AH345" s="6"/>
      <c r="AI345" s="7"/>
      <c r="AJ345" s="7"/>
      <c r="AK345" s="7"/>
      <c r="AL345" s="7"/>
      <c r="AM345" s="7"/>
      <c r="AN345" s="6"/>
      <c r="AO345" s="6"/>
      <c r="AP345" s="6"/>
      <c r="AQ345" s="6"/>
    </row>
    <row r="346" spans="1:43" ht="15.75" customHeight="1">
      <c r="A346" s="6"/>
      <c r="B346" s="4"/>
      <c r="C346" s="6"/>
      <c r="D346" s="6"/>
      <c r="E346" s="6"/>
      <c r="F346" s="4"/>
      <c r="G346" s="6"/>
      <c r="H346" s="4"/>
      <c r="I346" s="4"/>
      <c r="J346" s="4"/>
      <c r="K346" s="4"/>
      <c r="L346" s="4"/>
      <c r="M346" s="4"/>
      <c r="N346" s="4"/>
      <c r="O346" s="4"/>
      <c r="P346" s="4"/>
      <c r="Q346" s="4"/>
      <c r="R346" s="5"/>
      <c r="S346" s="5"/>
      <c r="T346" s="5"/>
      <c r="U346" s="5"/>
      <c r="V346" s="5"/>
      <c r="W346" s="5"/>
      <c r="X346" s="5"/>
      <c r="Y346" s="5"/>
      <c r="Z346" s="5"/>
      <c r="AA346" s="5"/>
      <c r="AB346" s="6"/>
      <c r="AC346" s="6"/>
      <c r="AD346" s="6"/>
      <c r="AE346" s="6"/>
      <c r="AF346" s="6"/>
      <c r="AG346" s="6"/>
      <c r="AH346" s="6"/>
      <c r="AI346" s="7"/>
      <c r="AJ346" s="7"/>
      <c r="AK346" s="7"/>
      <c r="AL346" s="7"/>
      <c r="AM346" s="7"/>
      <c r="AN346" s="6"/>
      <c r="AO346" s="6"/>
      <c r="AP346" s="6"/>
      <c r="AQ346" s="6"/>
    </row>
    <row r="347" spans="1:43" ht="15.75" customHeight="1">
      <c r="A347" s="6"/>
      <c r="B347" s="4"/>
      <c r="C347" s="6"/>
      <c r="D347" s="6"/>
      <c r="E347" s="6"/>
      <c r="F347" s="4"/>
      <c r="G347" s="6"/>
      <c r="H347" s="4"/>
      <c r="I347" s="4"/>
      <c r="J347" s="4"/>
      <c r="K347" s="4"/>
      <c r="L347" s="4"/>
      <c r="M347" s="4"/>
      <c r="N347" s="4"/>
      <c r="O347" s="4"/>
      <c r="P347" s="4"/>
      <c r="Q347" s="4"/>
      <c r="R347" s="5"/>
      <c r="S347" s="5"/>
      <c r="T347" s="5"/>
      <c r="U347" s="5"/>
      <c r="V347" s="5"/>
      <c r="W347" s="5"/>
      <c r="X347" s="5"/>
      <c r="Y347" s="5"/>
      <c r="Z347" s="5"/>
      <c r="AA347" s="5"/>
      <c r="AB347" s="6"/>
      <c r="AC347" s="6"/>
      <c r="AD347" s="6"/>
      <c r="AE347" s="6"/>
      <c r="AF347" s="6"/>
      <c r="AG347" s="6"/>
      <c r="AH347" s="6"/>
      <c r="AI347" s="7"/>
      <c r="AJ347" s="7"/>
      <c r="AK347" s="7"/>
      <c r="AL347" s="7"/>
      <c r="AM347" s="7"/>
      <c r="AN347" s="6"/>
      <c r="AO347" s="6"/>
      <c r="AP347" s="6"/>
      <c r="AQ347" s="6"/>
    </row>
    <row r="348" spans="1:43" ht="15.75" customHeight="1">
      <c r="A348" s="6"/>
      <c r="B348" s="4"/>
      <c r="C348" s="6"/>
      <c r="D348" s="6"/>
      <c r="E348" s="6"/>
      <c r="F348" s="4"/>
      <c r="G348" s="6"/>
      <c r="H348" s="4"/>
      <c r="I348" s="4"/>
      <c r="J348" s="4"/>
      <c r="K348" s="4"/>
      <c r="L348" s="4"/>
      <c r="M348" s="4"/>
      <c r="N348" s="4"/>
      <c r="O348" s="4"/>
      <c r="P348" s="4"/>
      <c r="Q348" s="4"/>
      <c r="R348" s="5"/>
      <c r="S348" s="5"/>
      <c r="T348" s="5"/>
      <c r="U348" s="5"/>
      <c r="V348" s="5"/>
      <c r="W348" s="5"/>
      <c r="X348" s="5"/>
      <c r="Y348" s="5"/>
      <c r="Z348" s="5"/>
      <c r="AA348" s="5"/>
      <c r="AB348" s="6"/>
      <c r="AC348" s="6"/>
      <c r="AD348" s="6"/>
      <c r="AE348" s="6"/>
      <c r="AF348" s="6"/>
      <c r="AG348" s="6"/>
      <c r="AH348" s="6"/>
      <c r="AI348" s="7"/>
      <c r="AJ348" s="7"/>
      <c r="AK348" s="7"/>
      <c r="AL348" s="7"/>
      <c r="AM348" s="7"/>
      <c r="AN348" s="6"/>
      <c r="AO348" s="6"/>
      <c r="AP348" s="6"/>
      <c r="AQ348" s="6"/>
    </row>
    <row r="349" spans="1:43" ht="15.75" customHeight="1">
      <c r="A349" s="6"/>
      <c r="B349" s="4"/>
      <c r="C349" s="6"/>
      <c r="D349" s="6"/>
      <c r="E349" s="6"/>
      <c r="F349" s="4"/>
      <c r="G349" s="6"/>
      <c r="H349" s="4"/>
      <c r="I349" s="4"/>
      <c r="J349" s="4"/>
      <c r="K349" s="4"/>
      <c r="L349" s="4"/>
      <c r="M349" s="4"/>
      <c r="N349" s="4"/>
      <c r="O349" s="4"/>
      <c r="P349" s="4"/>
      <c r="Q349" s="4"/>
      <c r="R349" s="5"/>
      <c r="S349" s="5"/>
      <c r="T349" s="5"/>
      <c r="U349" s="5"/>
      <c r="V349" s="5"/>
      <c r="W349" s="5"/>
      <c r="X349" s="5"/>
      <c r="Y349" s="5"/>
      <c r="Z349" s="5"/>
      <c r="AA349" s="5"/>
      <c r="AB349" s="6"/>
      <c r="AC349" s="6"/>
      <c r="AD349" s="6"/>
      <c r="AE349" s="6"/>
      <c r="AF349" s="6"/>
      <c r="AG349" s="6"/>
      <c r="AH349" s="6"/>
      <c r="AI349" s="7"/>
      <c r="AJ349" s="7"/>
      <c r="AK349" s="7"/>
      <c r="AL349" s="7"/>
      <c r="AM349" s="7"/>
      <c r="AN349" s="6"/>
      <c r="AO349" s="6"/>
      <c r="AP349" s="6"/>
      <c r="AQ349" s="6"/>
    </row>
    <row r="350" spans="1:43" ht="15.75" customHeight="1">
      <c r="A350" s="6"/>
      <c r="B350" s="4"/>
      <c r="C350" s="6"/>
      <c r="D350" s="6"/>
      <c r="E350" s="6"/>
      <c r="F350" s="4"/>
      <c r="G350" s="6"/>
      <c r="H350" s="4"/>
      <c r="I350" s="4"/>
      <c r="J350" s="4"/>
      <c r="K350" s="4"/>
      <c r="L350" s="4"/>
      <c r="M350" s="4"/>
      <c r="N350" s="4"/>
      <c r="O350" s="4"/>
      <c r="P350" s="4"/>
      <c r="Q350" s="4"/>
      <c r="R350" s="5"/>
      <c r="S350" s="5"/>
      <c r="T350" s="5"/>
      <c r="U350" s="5"/>
      <c r="V350" s="5"/>
      <c r="W350" s="5"/>
      <c r="X350" s="5"/>
      <c r="Y350" s="5"/>
      <c r="Z350" s="5"/>
      <c r="AA350" s="5"/>
      <c r="AB350" s="6"/>
      <c r="AC350" s="6"/>
      <c r="AD350" s="6"/>
      <c r="AE350" s="6"/>
      <c r="AF350" s="6"/>
      <c r="AG350" s="6"/>
      <c r="AH350" s="6"/>
      <c r="AI350" s="7"/>
      <c r="AJ350" s="7"/>
      <c r="AK350" s="7"/>
      <c r="AL350" s="7"/>
      <c r="AM350" s="7"/>
      <c r="AN350" s="6"/>
      <c r="AO350" s="6"/>
      <c r="AP350" s="6"/>
      <c r="AQ350" s="6"/>
    </row>
    <row r="351" spans="1:43" ht="15.75" customHeight="1">
      <c r="A351" s="6"/>
      <c r="B351" s="4"/>
      <c r="C351" s="6"/>
      <c r="D351" s="6"/>
      <c r="E351" s="6"/>
      <c r="F351" s="4"/>
      <c r="G351" s="6"/>
      <c r="H351" s="4"/>
      <c r="I351" s="4"/>
      <c r="J351" s="4"/>
      <c r="K351" s="4"/>
      <c r="L351" s="4"/>
      <c r="M351" s="4"/>
      <c r="N351" s="4"/>
      <c r="O351" s="4"/>
      <c r="P351" s="4"/>
      <c r="Q351" s="4"/>
      <c r="R351" s="5"/>
      <c r="S351" s="5"/>
      <c r="T351" s="5"/>
      <c r="U351" s="5"/>
      <c r="V351" s="5"/>
      <c r="W351" s="5"/>
      <c r="X351" s="5"/>
      <c r="Y351" s="5"/>
      <c r="Z351" s="5"/>
      <c r="AA351" s="5"/>
      <c r="AB351" s="6"/>
      <c r="AC351" s="6"/>
      <c r="AD351" s="6"/>
      <c r="AE351" s="6"/>
      <c r="AF351" s="6"/>
      <c r="AG351" s="6"/>
      <c r="AH351" s="6"/>
      <c r="AI351" s="7"/>
      <c r="AJ351" s="7"/>
      <c r="AK351" s="7"/>
      <c r="AL351" s="7"/>
      <c r="AM351" s="7"/>
      <c r="AN351" s="6"/>
      <c r="AO351" s="6"/>
      <c r="AP351" s="6"/>
      <c r="AQ351" s="6"/>
    </row>
    <row r="352" spans="1:43" ht="15.75" customHeight="1">
      <c r="A352" s="6"/>
      <c r="B352" s="4"/>
      <c r="C352" s="6"/>
      <c r="D352" s="6"/>
      <c r="E352" s="6"/>
      <c r="F352" s="4"/>
      <c r="G352" s="6"/>
      <c r="H352" s="4"/>
      <c r="I352" s="4"/>
      <c r="J352" s="4"/>
      <c r="K352" s="4"/>
      <c r="L352" s="4"/>
      <c r="M352" s="4"/>
      <c r="N352" s="4"/>
      <c r="O352" s="4"/>
      <c r="P352" s="4"/>
      <c r="Q352" s="4"/>
      <c r="R352" s="5"/>
      <c r="S352" s="5"/>
      <c r="T352" s="5"/>
      <c r="U352" s="5"/>
      <c r="V352" s="5"/>
      <c r="W352" s="5"/>
      <c r="X352" s="5"/>
      <c r="Y352" s="5"/>
      <c r="Z352" s="5"/>
      <c r="AA352" s="5"/>
      <c r="AB352" s="6"/>
      <c r="AC352" s="6"/>
      <c r="AD352" s="6"/>
      <c r="AE352" s="6"/>
      <c r="AF352" s="6"/>
      <c r="AG352" s="6"/>
      <c r="AH352" s="6"/>
      <c r="AI352" s="7"/>
      <c r="AJ352" s="7"/>
      <c r="AK352" s="7"/>
      <c r="AL352" s="7"/>
      <c r="AM352" s="7"/>
      <c r="AN352" s="6"/>
      <c r="AO352" s="6"/>
      <c r="AP352" s="6"/>
      <c r="AQ352" s="6"/>
    </row>
    <row r="353" spans="1:43" ht="15.75" customHeight="1">
      <c r="A353" s="6"/>
      <c r="B353" s="4"/>
      <c r="C353" s="6"/>
      <c r="D353" s="6"/>
      <c r="E353" s="6"/>
      <c r="F353" s="4"/>
      <c r="G353" s="6"/>
      <c r="H353" s="4"/>
      <c r="I353" s="4"/>
      <c r="J353" s="4"/>
      <c r="K353" s="4"/>
      <c r="L353" s="4"/>
      <c r="M353" s="4"/>
      <c r="N353" s="4"/>
      <c r="O353" s="4"/>
      <c r="P353" s="4"/>
      <c r="Q353" s="4"/>
      <c r="R353" s="5"/>
      <c r="S353" s="5"/>
      <c r="T353" s="5"/>
      <c r="U353" s="5"/>
      <c r="V353" s="5"/>
      <c r="W353" s="5"/>
      <c r="X353" s="5"/>
      <c r="Y353" s="5"/>
      <c r="Z353" s="5"/>
      <c r="AA353" s="5"/>
      <c r="AB353" s="6"/>
      <c r="AC353" s="6"/>
      <c r="AD353" s="6"/>
      <c r="AE353" s="6"/>
      <c r="AF353" s="6"/>
      <c r="AG353" s="6"/>
      <c r="AH353" s="6"/>
      <c r="AI353" s="7"/>
      <c r="AJ353" s="7"/>
      <c r="AK353" s="7"/>
      <c r="AL353" s="7"/>
      <c r="AM353" s="7"/>
      <c r="AN353" s="6"/>
      <c r="AO353" s="6"/>
      <c r="AP353" s="6"/>
      <c r="AQ353" s="6"/>
    </row>
    <row r="354" spans="1:43" ht="15.75" customHeight="1">
      <c r="A354" s="6"/>
      <c r="B354" s="4"/>
      <c r="C354" s="6"/>
      <c r="D354" s="6"/>
      <c r="E354" s="6"/>
      <c r="F354" s="4"/>
      <c r="G354" s="6"/>
      <c r="H354" s="4"/>
      <c r="I354" s="4"/>
      <c r="J354" s="4"/>
      <c r="K354" s="4"/>
      <c r="L354" s="4"/>
      <c r="M354" s="4"/>
      <c r="N354" s="4"/>
      <c r="O354" s="4"/>
      <c r="P354" s="4"/>
      <c r="Q354" s="4"/>
      <c r="R354" s="5"/>
      <c r="S354" s="5"/>
      <c r="T354" s="5"/>
      <c r="U354" s="5"/>
      <c r="V354" s="5"/>
      <c r="W354" s="5"/>
      <c r="X354" s="5"/>
      <c r="Y354" s="5"/>
      <c r="Z354" s="5"/>
      <c r="AA354" s="5"/>
      <c r="AB354" s="6"/>
      <c r="AC354" s="6"/>
      <c r="AD354" s="6"/>
      <c r="AE354" s="6"/>
      <c r="AF354" s="6"/>
      <c r="AG354" s="6"/>
      <c r="AH354" s="6"/>
      <c r="AI354" s="7"/>
      <c r="AJ354" s="7"/>
      <c r="AK354" s="7"/>
      <c r="AL354" s="7"/>
      <c r="AM354" s="7"/>
      <c r="AN354" s="6"/>
      <c r="AO354" s="6"/>
      <c r="AP354" s="6"/>
      <c r="AQ354" s="6"/>
    </row>
    <row r="355" spans="1:43" ht="15.75" customHeight="1">
      <c r="A355" s="6"/>
      <c r="B355" s="4"/>
      <c r="C355" s="6"/>
      <c r="D355" s="6"/>
      <c r="E355" s="6"/>
      <c r="F355" s="4"/>
      <c r="G355" s="6"/>
      <c r="H355" s="4"/>
      <c r="I355" s="4"/>
      <c r="J355" s="4"/>
      <c r="K355" s="4"/>
      <c r="L355" s="4"/>
      <c r="M355" s="4"/>
      <c r="N355" s="4"/>
      <c r="O355" s="4"/>
      <c r="P355" s="4"/>
      <c r="Q355" s="4"/>
      <c r="R355" s="5"/>
      <c r="S355" s="5"/>
      <c r="T355" s="5"/>
      <c r="U355" s="5"/>
      <c r="V355" s="5"/>
      <c r="W355" s="5"/>
      <c r="X355" s="5"/>
      <c r="Y355" s="5"/>
      <c r="Z355" s="5"/>
      <c r="AA355" s="5"/>
      <c r="AB355" s="6"/>
      <c r="AC355" s="6"/>
      <c r="AD355" s="6"/>
      <c r="AE355" s="6"/>
      <c r="AF355" s="6"/>
      <c r="AG355" s="6"/>
      <c r="AH355" s="6"/>
      <c r="AI355" s="7"/>
      <c r="AJ355" s="7"/>
      <c r="AK355" s="7"/>
      <c r="AL355" s="7"/>
      <c r="AM355" s="7"/>
      <c r="AN355" s="6"/>
      <c r="AO355" s="6"/>
      <c r="AP355" s="6"/>
      <c r="AQ355" s="6"/>
    </row>
    <row r="356" spans="1:43" ht="15.75" customHeight="1">
      <c r="A356" s="6"/>
      <c r="B356" s="4"/>
      <c r="C356" s="6"/>
      <c r="D356" s="6"/>
      <c r="E356" s="6"/>
      <c r="F356" s="4"/>
      <c r="G356" s="6"/>
      <c r="H356" s="4"/>
      <c r="I356" s="4"/>
      <c r="J356" s="4"/>
      <c r="K356" s="4"/>
      <c r="L356" s="4"/>
      <c r="M356" s="4"/>
      <c r="N356" s="4"/>
      <c r="O356" s="4"/>
      <c r="P356" s="4"/>
      <c r="Q356" s="4"/>
      <c r="R356" s="5"/>
      <c r="S356" s="5"/>
      <c r="T356" s="5"/>
      <c r="U356" s="5"/>
      <c r="V356" s="5"/>
      <c r="W356" s="5"/>
      <c r="X356" s="5"/>
      <c r="Y356" s="5"/>
      <c r="Z356" s="5"/>
      <c r="AA356" s="5"/>
      <c r="AB356" s="6"/>
      <c r="AC356" s="6"/>
      <c r="AD356" s="6"/>
      <c r="AE356" s="6"/>
      <c r="AF356" s="6"/>
      <c r="AG356" s="6"/>
      <c r="AH356" s="6"/>
      <c r="AI356" s="7"/>
      <c r="AJ356" s="7"/>
      <c r="AK356" s="7"/>
      <c r="AL356" s="7"/>
      <c r="AM356" s="7"/>
      <c r="AN356" s="6"/>
      <c r="AO356" s="6"/>
      <c r="AP356" s="6"/>
      <c r="AQ356" s="6"/>
    </row>
    <row r="357" spans="1:43" ht="15.75" customHeight="1">
      <c r="A357" s="6"/>
      <c r="B357" s="4"/>
      <c r="C357" s="6"/>
      <c r="D357" s="6"/>
      <c r="E357" s="6"/>
      <c r="F357" s="4"/>
      <c r="G357" s="6"/>
      <c r="H357" s="4"/>
      <c r="I357" s="4"/>
      <c r="J357" s="4"/>
      <c r="K357" s="4"/>
      <c r="L357" s="4"/>
      <c r="M357" s="4"/>
      <c r="N357" s="4"/>
      <c r="O357" s="4"/>
      <c r="P357" s="4"/>
      <c r="Q357" s="4"/>
      <c r="R357" s="5"/>
      <c r="S357" s="5"/>
      <c r="T357" s="5"/>
      <c r="U357" s="5"/>
      <c r="V357" s="5"/>
      <c r="W357" s="5"/>
      <c r="X357" s="5"/>
      <c r="Y357" s="5"/>
      <c r="Z357" s="5"/>
      <c r="AA357" s="5"/>
      <c r="AB357" s="6"/>
      <c r="AC357" s="6"/>
      <c r="AD357" s="6"/>
      <c r="AE357" s="6"/>
      <c r="AF357" s="6"/>
      <c r="AG357" s="6"/>
      <c r="AH357" s="6"/>
      <c r="AI357" s="7"/>
      <c r="AJ357" s="7"/>
      <c r="AK357" s="7"/>
      <c r="AL357" s="7"/>
      <c r="AM357" s="7"/>
      <c r="AN357" s="6"/>
      <c r="AO357" s="6"/>
      <c r="AP357" s="6"/>
      <c r="AQ357" s="6"/>
    </row>
    <row r="358" spans="1:43" ht="15.75" customHeight="1">
      <c r="A358" s="6"/>
      <c r="B358" s="4"/>
      <c r="C358" s="6"/>
      <c r="D358" s="6"/>
      <c r="E358" s="6"/>
      <c r="F358" s="4"/>
      <c r="G358" s="6"/>
      <c r="H358" s="4"/>
      <c r="I358" s="4"/>
      <c r="J358" s="4"/>
      <c r="K358" s="4"/>
      <c r="L358" s="4"/>
      <c r="M358" s="4"/>
      <c r="N358" s="4"/>
      <c r="O358" s="4"/>
      <c r="P358" s="4"/>
      <c r="Q358" s="4"/>
      <c r="R358" s="5"/>
      <c r="S358" s="5"/>
      <c r="T358" s="5"/>
      <c r="U358" s="5"/>
      <c r="V358" s="5"/>
      <c r="W358" s="5"/>
      <c r="X358" s="5"/>
      <c r="Y358" s="5"/>
      <c r="Z358" s="5"/>
      <c r="AA358" s="5"/>
      <c r="AB358" s="6"/>
      <c r="AC358" s="6"/>
      <c r="AD358" s="6"/>
      <c r="AE358" s="6"/>
      <c r="AF358" s="6"/>
      <c r="AG358" s="6"/>
      <c r="AH358" s="6"/>
      <c r="AI358" s="7"/>
      <c r="AJ358" s="7"/>
      <c r="AK358" s="7"/>
      <c r="AL358" s="7"/>
      <c r="AM358" s="7"/>
      <c r="AN358" s="6"/>
      <c r="AO358" s="6"/>
      <c r="AP358" s="6"/>
      <c r="AQ358" s="6"/>
    </row>
    <row r="359" spans="1:43" ht="15.75" customHeight="1">
      <c r="A359" s="6"/>
      <c r="B359" s="4"/>
      <c r="C359" s="6"/>
      <c r="D359" s="6"/>
      <c r="E359" s="6"/>
      <c r="F359" s="4"/>
      <c r="G359" s="6"/>
      <c r="H359" s="4"/>
      <c r="I359" s="4"/>
      <c r="J359" s="4"/>
      <c r="K359" s="4"/>
      <c r="L359" s="4"/>
      <c r="M359" s="4"/>
      <c r="N359" s="4"/>
      <c r="O359" s="4"/>
      <c r="P359" s="4"/>
      <c r="Q359" s="4"/>
      <c r="R359" s="5"/>
      <c r="S359" s="5"/>
      <c r="T359" s="5"/>
      <c r="U359" s="5"/>
      <c r="V359" s="5"/>
      <c r="W359" s="5"/>
      <c r="X359" s="5"/>
      <c r="Y359" s="5"/>
      <c r="Z359" s="5"/>
      <c r="AA359" s="5"/>
      <c r="AB359" s="6"/>
      <c r="AC359" s="6"/>
      <c r="AD359" s="6"/>
      <c r="AE359" s="6"/>
      <c r="AF359" s="6"/>
      <c r="AG359" s="6"/>
      <c r="AH359" s="6"/>
      <c r="AI359" s="7"/>
      <c r="AJ359" s="7"/>
      <c r="AK359" s="7"/>
      <c r="AL359" s="7"/>
      <c r="AM359" s="7"/>
      <c r="AN359" s="6"/>
      <c r="AO359" s="6"/>
      <c r="AP359" s="6"/>
      <c r="AQ359" s="6"/>
    </row>
    <row r="360" spans="1:43" ht="15.75" customHeight="1">
      <c r="A360" s="6"/>
      <c r="B360" s="4"/>
      <c r="C360" s="6"/>
      <c r="D360" s="6"/>
      <c r="E360" s="6"/>
      <c r="F360" s="4"/>
      <c r="G360" s="6"/>
      <c r="H360" s="4"/>
      <c r="I360" s="4"/>
      <c r="J360" s="4"/>
      <c r="K360" s="4"/>
      <c r="L360" s="4"/>
      <c r="M360" s="4"/>
      <c r="N360" s="4"/>
      <c r="O360" s="4"/>
      <c r="P360" s="4"/>
      <c r="Q360" s="4"/>
      <c r="R360" s="5"/>
      <c r="S360" s="5"/>
      <c r="T360" s="5"/>
      <c r="U360" s="5"/>
      <c r="V360" s="5"/>
      <c r="W360" s="5"/>
      <c r="X360" s="5"/>
      <c r="Y360" s="5"/>
      <c r="Z360" s="5"/>
      <c r="AA360" s="5"/>
      <c r="AB360" s="6"/>
      <c r="AC360" s="6"/>
      <c r="AD360" s="6"/>
      <c r="AE360" s="6"/>
      <c r="AF360" s="6"/>
      <c r="AG360" s="6"/>
      <c r="AH360" s="6"/>
      <c r="AI360" s="7"/>
      <c r="AJ360" s="7"/>
      <c r="AK360" s="7"/>
      <c r="AL360" s="7"/>
      <c r="AM360" s="7"/>
      <c r="AN360" s="6"/>
      <c r="AO360" s="6"/>
      <c r="AP360" s="6"/>
      <c r="AQ360" s="6"/>
    </row>
    <row r="361" spans="1:43" ht="15.75" customHeight="1">
      <c r="A361" s="6"/>
      <c r="B361" s="4"/>
      <c r="C361" s="6"/>
      <c r="D361" s="6"/>
      <c r="E361" s="6"/>
      <c r="F361" s="4"/>
      <c r="G361" s="6"/>
      <c r="H361" s="4"/>
      <c r="I361" s="4"/>
      <c r="J361" s="4"/>
      <c r="K361" s="4"/>
      <c r="L361" s="4"/>
      <c r="M361" s="4"/>
      <c r="N361" s="4"/>
      <c r="O361" s="4"/>
      <c r="P361" s="4"/>
      <c r="Q361" s="4"/>
      <c r="R361" s="5"/>
      <c r="S361" s="5"/>
      <c r="T361" s="5"/>
      <c r="U361" s="5"/>
      <c r="V361" s="5"/>
      <c r="W361" s="5"/>
      <c r="X361" s="5"/>
      <c r="Y361" s="5"/>
      <c r="Z361" s="5"/>
      <c r="AA361" s="5"/>
      <c r="AB361" s="6"/>
      <c r="AC361" s="6"/>
      <c r="AD361" s="6"/>
      <c r="AE361" s="6"/>
      <c r="AF361" s="6"/>
      <c r="AG361" s="6"/>
      <c r="AH361" s="6"/>
      <c r="AI361" s="7"/>
      <c r="AJ361" s="7"/>
      <c r="AK361" s="7"/>
      <c r="AL361" s="7"/>
      <c r="AM361" s="7"/>
      <c r="AN361" s="6"/>
      <c r="AO361" s="6"/>
      <c r="AP361" s="6"/>
      <c r="AQ361" s="6"/>
    </row>
    <row r="362" spans="1:43" ht="15.75" customHeight="1">
      <c r="A362" s="6"/>
      <c r="B362" s="4"/>
      <c r="C362" s="6"/>
      <c r="D362" s="6"/>
      <c r="E362" s="6"/>
      <c r="F362" s="4"/>
      <c r="G362" s="6"/>
      <c r="H362" s="4"/>
      <c r="I362" s="4"/>
      <c r="J362" s="4"/>
      <c r="K362" s="4"/>
      <c r="L362" s="4"/>
      <c r="M362" s="4"/>
      <c r="N362" s="4"/>
      <c r="O362" s="4"/>
      <c r="P362" s="4"/>
      <c r="Q362" s="4"/>
      <c r="R362" s="5"/>
      <c r="S362" s="5"/>
      <c r="T362" s="5"/>
      <c r="U362" s="5"/>
      <c r="V362" s="5"/>
      <c r="W362" s="5"/>
      <c r="X362" s="5"/>
      <c r="Y362" s="5"/>
      <c r="Z362" s="5"/>
      <c r="AA362" s="5"/>
      <c r="AB362" s="6"/>
      <c r="AC362" s="6"/>
      <c r="AD362" s="6"/>
      <c r="AE362" s="6"/>
      <c r="AF362" s="6"/>
      <c r="AG362" s="6"/>
      <c r="AH362" s="6"/>
      <c r="AI362" s="7"/>
      <c r="AJ362" s="7"/>
      <c r="AK362" s="7"/>
      <c r="AL362" s="7"/>
      <c r="AM362" s="7"/>
      <c r="AN362" s="6"/>
      <c r="AO362" s="6"/>
      <c r="AP362" s="6"/>
      <c r="AQ362" s="6"/>
    </row>
    <row r="363" spans="1:43" ht="15.75" customHeight="1">
      <c r="A363" s="6"/>
      <c r="B363" s="4"/>
      <c r="C363" s="6"/>
      <c r="D363" s="6"/>
      <c r="E363" s="6"/>
      <c r="F363" s="4"/>
      <c r="G363" s="6"/>
      <c r="H363" s="4"/>
      <c r="I363" s="4"/>
      <c r="J363" s="4"/>
      <c r="K363" s="4"/>
      <c r="L363" s="4"/>
      <c r="M363" s="4"/>
      <c r="N363" s="4"/>
      <c r="O363" s="4"/>
      <c r="P363" s="4"/>
      <c r="Q363" s="4"/>
      <c r="R363" s="5"/>
      <c r="S363" s="5"/>
      <c r="T363" s="5"/>
      <c r="U363" s="5"/>
      <c r="V363" s="5"/>
      <c r="W363" s="5"/>
      <c r="X363" s="5"/>
      <c r="Y363" s="5"/>
      <c r="Z363" s="5"/>
      <c r="AA363" s="5"/>
      <c r="AB363" s="6"/>
      <c r="AC363" s="6"/>
      <c r="AD363" s="6"/>
      <c r="AE363" s="6"/>
      <c r="AF363" s="6"/>
      <c r="AG363" s="6"/>
      <c r="AH363" s="6"/>
      <c r="AI363" s="7"/>
      <c r="AJ363" s="7"/>
      <c r="AK363" s="7"/>
      <c r="AL363" s="7"/>
      <c r="AM363" s="7"/>
      <c r="AN363" s="6"/>
      <c r="AO363" s="6"/>
      <c r="AP363" s="6"/>
      <c r="AQ363" s="6"/>
    </row>
    <row r="364" spans="1:43" ht="15.75" customHeight="1">
      <c r="A364" s="6"/>
      <c r="B364" s="4"/>
      <c r="C364" s="6"/>
      <c r="D364" s="6"/>
      <c r="E364" s="6"/>
      <c r="F364" s="4"/>
      <c r="G364" s="6"/>
      <c r="H364" s="4"/>
      <c r="I364" s="4"/>
      <c r="J364" s="4"/>
      <c r="K364" s="4"/>
      <c r="L364" s="4"/>
      <c r="M364" s="4"/>
      <c r="N364" s="4"/>
      <c r="O364" s="4"/>
      <c r="P364" s="4"/>
      <c r="Q364" s="4"/>
      <c r="R364" s="5"/>
      <c r="S364" s="5"/>
      <c r="T364" s="5"/>
      <c r="U364" s="5"/>
      <c r="V364" s="5"/>
      <c r="W364" s="5"/>
      <c r="X364" s="5"/>
      <c r="Y364" s="5"/>
      <c r="Z364" s="5"/>
      <c r="AA364" s="5"/>
      <c r="AB364" s="6"/>
      <c r="AC364" s="6"/>
      <c r="AD364" s="6"/>
      <c r="AE364" s="6"/>
      <c r="AF364" s="6"/>
      <c r="AG364" s="6"/>
      <c r="AH364" s="6"/>
      <c r="AI364" s="7"/>
      <c r="AJ364" s="7"/>
      <c r="AK364" s="7"/>
      <c r="AL364" s="7"/>
      <c r="AM364" s="7"/>
      <c r="AN364" s="6"/>
      <c r="AO364" s="6"/>
      <c r="AP364" s="6"/>
      <c r="AQ364" s="6"/>
    </row>
    <row r="365" spans="1:43" ht="15.75" customHeight="1">
      <c r="A365" s="6"/>
      <c r="B365" s="4"/>
      <c r="C365" s="6"/>
      <c r="D365" s="6"/>
      <c r="E365" s="6"/>
      <c r="F365" s="4"/>
      <c r="G365" s="6"/>
      <c r="H365" s="4"/>
      <c r="I365" s="4"/>
      <c r="J365" s="4"/>
      <c r="K365" s="4"/>
      <c r="L365" s="4"/>
      <c r="M365" s="4"/>
      <c r="N365" s="4"/>
      <c r="O365" s="4"/>
      <c r="P365" s="4"/>
      <c r="Q365" s="4"/>
      <c r="R365" s="5"/>
      <c r="S365" s="5"/>
      <c r="T365" s="5"/>
      <c r="U365" s="5"/>
      <c r="V365" s="5"/>
      <c r="W365" s="5"/>
      <c r="X365" s="5"/>
      <c r="Y365" s="5"/>
      <c r="Z365" s="5"/>
      <c r="AA365" s="5"/>
      <c r="AB365" s="6"/>
      <c r="AC365" s="6"/>
      <c r="AD365" s="6"/>
      <c r="AE365" s="6"/>
      <c r="AF365" s="6"/>
      <c r="AG365" s="6"/>
      <c r="AH365" s="6"/>
      <c r="AI365" s="7"/>
      <c r="AJ365" s="7"/>
      <c r="AK365" s="7"/>
      <c r="AL365" s="7"/>
      <c r="AM365" s="7"/>
      <c r="AN365" s="6"/>
      <c r="AO365" s="6"/>
      <c r="AP365" s="6"/>
      <c r="AQ365" s="6"/>
    </row>
    <row r="366" spans="1:43" ht="15.75" customHeight="1">
      <c r="A366" s="6"/>
      <c r="B366" s="4"/>
      <c r="C366" s="6"/>
      <c r="D366" s="6"/>
      <c r="E366" s="6"/>
      <c r="F366" s="4"/>
      <c r="G366" s="6"/>
      <c r="H366" s="4"/>
      <c r="I366" s="4"/>
      <c r="J366" s="4"/>
      <c r="K366" s="4"/>
      <c r="L366" s="4"/>
      <c r="M366" s="4"/>
      <c r="N366" s="4"/>
      <c r="O366" s="4"/>
      <c r="P366" s="4"/>
      <c r="Q366" s="4"/>
      <c r="R366" s="5"/>
      <c r="S366" s="5"/>
      <c r="T366" s="5"/>
      <c r="U366" s="5"/>
      <c r="V366" s="5"/>
      <c r="W366" s="5"/>
      <c r="X366" s="5"/>
      <c r="Y366" s="5"/>
      <c r="Z366" s="5"/>
      <c r="AA366" s="5"/>
      <c r="AB366" s="6"/>
      <c r="AC366" s="6"/>
      <c r="AD366" s="6"/>
      <c r="AE366" s="6"/>
      <c r="AF366" s="6"/>
      <c r="AG366" s="6"/>
      <c r="AH366" s="6"/>
      <c r="AI366" s="7"/>
      <c r="AJ366" s="7"/>
      <c r="AK366" s="7"/>
      <c r="AL366" s="7"/>
      <c r="AM366" s="7"/>
      <c r="AN366" s="6"/>
      <c r="AO366" s="6"/>
      <c r="AP366" s="6"/>
      <c r="AQ366" s="6"/>
    </row>
    <row r="367" spans="1:43" ht="15.75" customHeight="1">
      <c r="A367" s="6"/>
      <c r="B367" s="4"/>
      <c r="C367" s="6"/>
      <c r="D367" s="6"/>
      <c r="E367" s="6"/>
      <c r="F367" s="4"/>
      <c r="G367" s="6"/>
      <c r="H367" s="4"/>
      <c r="I367" s="4"/>
      <c r="J367" s="4"/>
      <c r="K367" s="4"/>
      <c r="L367" s="4"/>
      <c r="M367" s="4"/>
      <c r="N367" s="4"/>
      <c r="O367" s="4"/>
      <c r="P367" s="4"/>
      <c r="Q367" s="4"/>
      <c r="R367" s="5"/>
      <c r="S367" s="5"/>
      <c r="T367" s="5"/>
      <c r="U367" s="5"/>
      <c r="V367" s="5"/>
      <c r="W367" s="5"/>
      <c r="X367" s="5"/>
      <c r="Y367" s="5"/>
      <c r="Z367" s="5"/>
      <c r="AA367" s="5"/>
      <c r="AB367" s="6"/>
      <c r="AC367" s="6"/>
      <c r="AD367" s="6"/>
      <c r="AE367" s="6"/>
      <c r="AF367" s="6"/>
      <c r="AG367" s="6"/>
      <c r="AH367" s="6"/>
      <c r="AI367" s="7"/>
      <c r="AJ367" s="7"/>
      <c r="AK367" s="7"/>
      <c r="AL367" s="7"/>
      <c r="AM367" s="7"/>
      <c r="AN367" s="6"/>
      <c r="AO367" s="6"/>
      <c r="AP367" s="6"/>
      <c r="AQ367" s="6"/>
    </row>
    <row r="368" spans="1:43" ht="15.75" customHeight="1">
      <c r="A368" s="6"/>
      <c r="B368" s="4"/>
      <c r="C368" s="6"/>
      <c r="D368" s="6"/>
      <c r="E368" s="6"/>
      <c r="F368" s="4"/>
      <c r="G368" s="6"/>
      <c r="H368" s="4"/>
      <c r="I368" s="4"/>
      <c r="J368" s="4"/>
      <c r="K368" s="4"/>
      <c r="L368" s="4"/>
      <c r="M368" s="4"/>
      <c r="N368" s="4"/>
      <c r="O368" s="4"/>
      <c r="P368" s="4"/>
      <c r="Q368" s="4"/>
      <c r="R368" s="5"/>
      <c r="S368" s="5"/>
      <c r="T368" s="5"/>
      <c r="U368" s="5"/>
      <c r="V368" s="5"/>
      <c r="W368" s="5"/>
      <c r="X368" s="5"/>
      <c r="Y368" s="5"/>
      <c r="Z368" s="5"/>
      <c r="AA368" s="5"/>
      <c r="AB368" s="6"/>
      <c r="AC368" s="6"/>
      <c r="AD368" s="6"/>
      <c r="AE368" s="6"/>
      <c r="AF368" s="6"/>
      <c r="AG368" s="6"/>
      <c r="AH368" s="6"/>
      <c r="AI368" s="7"/>
      <c r="AJ368" s="7"/>
      <c r="AK368" s="7"/>
      <c r="AL368" s="7"/>
      <c r="AM368" s="7"/>
      <c r="AN368" s="6"/>
      <c r="AO368" s="6"/>
      <c r="AP368" s="6"/>
      <c r="AQ368" s="6"/>
    </row>
    <row r="369" spans="1:43" ht="15.75" customHeight="1">
      <c r="A369" s="6"/>
      <c r="B369" s="4"/>
      <c r="C369" s="6"/>
      <c r="D369" s="6"/>
      <c r="E369" s="6"/>
      <c r="F369" s="4"/>
      <c r="G369" s="6"/>
      <c r="H369" s="4"/>
      <c r="I369" s="4"/>
      <c r="J369" s="4"/>
      <c r="K369" s="4"/>
      <c r="L369" s="4"/>
      <c r="M369" s="4"/>
      <c r="N369" s="4"/>
      <c r="O369" s="4"/>
      <c r="P369" s="4"/>
      <c r="Q369" s="4"/>
      <c r="R369" s="5"/>
      <c r="S369" s="5"/>
      <c r="T369" s="5"/>
      <c r="U369" s="5"/>
      <c r="V369" s="5"/>
      <c r="W369" s="5"/>
      <c r="X369" s="5"/>
      <c r="Y369" s="5"/>
      <c r="Z369" s="5"/>
      <c r="AA369" s="5"/>
      <c r="AB369" s="6"/>
      <c r="AC369" s="6"/>
      <c r="AD369" s="6"/>
      <c r="AE369" s="6"/>
      <c r="AF369" s="6"/>
      <c r="AG369" s="6"/>
      <c r="AH369" s="6"/>
      <c r="AI369" s="7"/>
      <c r="AJ369" s="7"/>
      <c r="AK369" s="7"/>
      <c r="AL369" s="7"/>
      <c r="AM369" s="7"/>
      <c r="AN369" s="6"/>
      <c r="AO369" s="6"/>
      <c r="AP369" s="6"/>
      <c r="AQ369" s="6"/>
    </row>
    <row r="370" spans="1:43" ht="15.75" customHeight="1">
      <c r="A370" s="6"/>
      <c r="B370" s="4"/>
      <c r="C370" s="6"/>
      <c r="D370" s="6"/>
      <c r="E370" s="6"/>
      <c r="F370" s="4"/>
      <c r="G370" s="6"/>
      <c r="H370" s="4"/>
      <c r="I370" s="4"/>
      <c r="J370" s="4"/>
      <c r="K370" s="4"/>
      <c r="L370" s="4"/>
      <c r="M370" s="4"/>
      <c r="N370" s="4"/>
      <c r="O370" s="4"/>
      <c r="P370" s="4"/>
      <c r="Q370" s="4"/>
      <c r="R370" s="5"/>
      <c r="S370" s="5"/>
      <c r="T370" s="5"/>
      <c r="U370" s="5"/>
      <c r="V370" s="5"/>
      <c r="W370" s="5"/>
      <c r="X370" s="5"/>
      <c r="Y370" s="5"/>
      <c r="Z370" s="5"/>
      <c r="AA370" s="5"/>
      <c r="AB370" s="6"/>
      <c r="AC370" s="6"/>
      <c r="AD370" s="6"/>
      <c r="AE370" s="6"/>
      <c r="AF370" s="6"/>
      <c r="AG370" s="6"/>
      <c r="AH370" s="6"/>
      <c r="AI370" s="7"/>
      <c r="AJ370" s="7"/>
      <c r="AK370" s="7"/>
      <c r="AL370" s="7"/>
      <c r="AM370" s="7"/>
      <c r="AN370" s="6"/>
      <c r="AO370" s="6"/>
      <c r="AP370" s="6"/>
      <c r="AQ370" s="6"/>
    </row>
    <row r="371" spans="1:43" ht="15.75" customHeight="1">
      <c r="A371" s="6"/>
      <c r="B371" s="4"/>
      <c r="C371" s="6"/>
      <c r="D371" s="6"/>
      <c r="E371" s="6"/>
      <c r="F371" s="4"/>
      <c r="G371" s="6"/>
      <c r="H371" s="4"/>
      <c r="I371" s="4"/>
      <c r="J371" s="4"/>
      <c r="K371" s="4"/>
      <c r="L371" s="4"/>
      <c r="M371" s="4"/>
      <c r="N371" s="4"/>
      <c r="O371" s="4"/>
      <c r="P371" s="4"/>
      <c r="Q371" s="4"/>
      <c r="R371" s="5"/>
      <c r="S371" s="5"/>
      <c r="T371" s="5"/>
      <c r="U371" s="5"/>
      <c r="V371" s="5"/>
      <c r="W371" s="5"/>
      <c r="X371" s="5"/>
      <c r="Y371" s="5"/>
      <c r="Z371" s="5"/>
      <c r="AA371" s="5"/>
      <c r="AB371" s="6"/>
      <c r="AC371" s="6"/>
      <c r="AD371" s="6"/>
      <c r="AE371" s="6"/>
      <c r="AF371" s="6"/>
      <c r="AG371" s="6"/>
      <c r="AH371" s="6"/>
      <c r="AI371" s="7"/>
      <c r="AJ371" s="7"/>
      <c r="AK371" s="7"/>
      <c r="AL371" s="7"/>
      <c r="AM371" s="7"/>
      <c r="AN371" s="6"/>
      <c r="AO371" s="6"/>
      <c r="AP371" s="6"/>
      <c r="AQ371" s="6"/>
    </row>
    <row r="372" spans="1:43" ht="15.75" customHeight="1">
      <c r="A372" s="6"/>
      <c r="B372" s="4"/>
      <c r="C372" s="6"/>
      <c r="D372" s="6"/>
      <c r="E372" s="6"/>
      <c r="F372" s="4"/>
      <c r="G372" s="6"/>
      <c r="H372" s="4"/>
      <c r="I372" s="4"/>
      <c r="J372" s="4"/>
      <c r="K372" s="4"/>
      <c r="L372" s="4"/>
      <c r="M372" s="4"/>
      <c r="N372" s="4"/>
      <c r="O372" s="4"/>
      <c r="P372" s="4"/>
      <c r="Q372" s="4"/>
      <c r="R372" s="5"/>
      <c r="S372" s="5"/>
      <c r="T372" s="5"/>
      <c r="U372" s="5"/>
      <c r="V372" s="5"/>
      <c r="W372" s="5"/>
      <c r="X372" s="5"/>
      <c r="Y372" s="5"/>
      <c r="Z372" s="5"/>
      <c r="AA372" s="5"/>
      <c r="AB372" s="6"/>
      <c r="AC372" s="6"/>
      <c r="AD372" s="6"/>
      <c r="AE372" s="6"/>
      <c r="AF372" s="6"/>
      <c r="AG372" s="6"/>
      <c r="AH372" s="6"/>
      <c r="AI372" s="7"/>
      <c r="AJ372" s="7"/>
      <c r="AK372" s="7"/>
      <c r="AL372" s="7"/>
      <c r="AM372" s="7"/>
      <c r="AN372" s="6"/>
      <c r="AO372" s="6"/>
      <c r="AP372" s="6"/>
      <c r="AQ372" s="6"/>
    </row>
    <row r="373" spans="1:43" ht="15.75" customHeight="1">
      <c r="A373" s="6"/>
      <c r="B373" s="4"/>
      <c r="C373" s="6"/>
      <c r="D373" s="6"/>
      <c r="E373" s="6"/>
      <c r="F373" s="4"/>
      <c r="G373" s="6"/>
      <c r="H373" s="4"/>
      <c r="I373" s="4"/>
      <c r="J373" s="4"/>
      <c r="K373" s="4"/>
      <c r="L373" s="4"/>
      <c r="M373" s="4"/>
      <c r="N373" s="4"/>
      <c r="O373" s="4"/>
      <c r="P373" s="4"/>
      <c r="Q373" s="4"/>
      <c r="R373" s="5"/>
      <c r="S373" s="5"/>
      <c r="T373" s="5"/>
      <c r="U373" s="5"/>
      <c r="V373" s="5"/>
      <c r="W373" s="5"/>
      <c r="X373" s="5"/>
      <c r="Y373" s="5"/>
      <c r="Z373" s="5"/>
      <c r="AA373" s="5"/>
      <c r="AB373" s="6"/>
      <c r="AC373" s="6"/>
      <c r="AD373" s="6"/>
      <c r="AE373" s="6"/>
      <c r="AF373" s="6"/>
      <c r="AG373" s="6"/>
      <c r="AH373" s="6"/>
      <c r="AI373" s="7"/>
      <c r="AJ373" s="7"/>
      <c r="AK373" s="7"/>
      <c r="AL373" s="7"/>
      <c r="AM373" s="7"/>
      <c r="AN373" s="6"/>
      <c r="AO373" s="6"/>
      <c r="AP373" s="6"/>
      <c r="AQ373" s="6"/>
    </row>
    <row r="374" spans="1:43" ht="15.75" customHeight="1">
      <c r="A374" s="6"/>
      <c r="B374" s="4"/>
      <c r="C374" s="6"/>
      <c r="D374" s="6"/>
      <c r="E374" s="6"/>
      <c r="F374" s="4"/>
      <c r="G374" s="6"/>
      <c r="H374" s="4"/>
      <c r="I374" s="4"/>
      <c r="J374" s="4"/>
      <c r="K374" s="4"/>
      <c r="L374" s="4"/>
      <c r="M374" s="4"/>
      <c r="N374" s="4"/>
      <c r="O374" s="4"/>
      <c r="P374" s="4"/>
      <c r="Q374" s="4"/>
      <c r="R374" s="5"/>
      <c r="S374" s="5"/>
      <c r="T374" s="5"/>
      <c r="U374" s="5"/>
      <c r="V374" s="5"/>
      <c r="W374" s="5"/>
      <c r="X374" s="5"/>
      <c r="Y374" s="5"/>
      <c r="Z374" s="5"/>
      <c r="AA374" s="5"/>
      <c r="AB374" s="6"/>
      <c r="AC374" s="6"/>
      <c r="AD374" s="6"/>
      <c r="AE374" s="6"/>
      <c r="AF374" s="6"/>
      <c r="AG374" s="6"/>
      <c r="AH374" s="6"/>
      <c r="AI374" s="7"/>
      <c r="AJ374" s="7"/>
      <c r="AK374" s="7"/>
      <c r="AL374" s="7"/>
      <c r="AM374" s="7"/>
      <c r="AN374" s="6"/>
      <c r="AO374" s="6"/>
      <c r="AP374" s="6"/>
      <c r="AQ374" s="6"/>
    </row>
    <row r="375" spans="1:43" ht="15.75" customHeight="1">
      <c r="A375" s="6"/>
      <c r="B375" s="4"/>
      <c r="C375" s="6"/>
      <c r="D375" s="6"/>
      <c r="E375" s="6"/>
      <c r="F375" s="4"/>
      <c r="G375" s="6"/>
      <c r="H375" s="4"/>
      <c r="I375" s="4"/>
      <c r="J375" s="4"/>
      <c r="K375" s="4"/>
      <c r="L375" s="4"/>
      <c r="M375" s="4"/>
      <c r="N375" s="4"/>
      <c r="O375" s="4"/>
      <c r="P375" s="4"/>
      <c r="Q375" s="4"/>
      <c r="R375" s="5"/>
      <c r="S375" s="5"/>
      <c r="T375" s="5"/>
      <c r="U375" s="5"/>
      <c r="V375" s="5"/>
      <c r="W375" s="5"/>
      <c r="X375" s="5"/>
      <c r="Y375" s="5"/>
      <c r="Z375" s="5"/>
      <c r="AA375" s="5"/>
      <c r="AB375" s="6"/>
      <c r="AC375" s="6"/>
      <c r="AD375" s="6"/>
      <c r="AE375" s="6"/>
      <c r="AF375" s="6"/>
      <c r="AG375" s="6"/>
      <c r="AH375" s="6"/>
      <c r="AI375" s="7"/>
      <c r="AJ375" s="7"/>
      <c r="AK375" s="7"/>
      <c r="AL375" s="7"/>
      <c r="AM375" s="7"/>
      <c r="AN375" s="6"/>
      <c r="AO375" s="6"/>
      <c r="AP375" s="6"/>
      <c r="AQ375" s="6"/>
    </row>
    <row r="376" spans="1:43" ht="15.75" customHeight="1">
      <c r="A376" s="6"/>
      <c r="B376" s="4"/>
      <c r="C376" s="6"/>
      <c r="D376" s="6"/>
      <c r="E376" s="6"/>
      <c r="F376" s="4"/>
      <c r="G376" s="6"/>
      <c r="H376" s="4"/>
      <c r="I376" s="4"/>
      <c r="J376" s="4"/>
      <c r="K376" s="4"/>
      <c r="L376" s="4"/>
      <c r="M376" s="4"/>
      <c r="N376" s="4"/>
      <c r="O376" s="4"/>
      <c r="P376" s="4"/>
      <c r="Q376" s="4"/>
      <c r="R376" s="5"/>
      <c r="S376" s="5"/>
      <c r="T376" s="5"/>
      <c r="U376" s="5"/>
      <c r="V376" s="5"/>
      <c r="W376" s="5"/>
      <c r="X376" s="5"/>
      <c r="Y376" s="5"/>
      <c r="Z376" s="5"/>
      <c r="AA376" s="5"/>
      <c r="AB376" s="6"/>
      <c r="AC376" s="6"/>
      <c r="AD376" s="6"/>
      <c r="AE376" s="6"/>
      <c r="AF376" s="6"/>
      <c r="AG376" s="6"/>
      <c r="AH376" s="6"/>
      <c r="AI376" s="7"/>
      <c r="AJ376" s="7"/>
      <c r="AK376" s="7"/>
      <c r="AL376" s="7"/>
      <c r="AM376" s="7"/>
      <c r="AN376" s="6"/>
      <c r="AO376" s="6"/>
      <c r="AP376" s="6"/>
      <c r="AQ376" s="6"/>
    </row>
    <row r="377" spans="1:43" ht="15.75" customHeight="1">
      <c r="A377" s="6"/>
      <c r="B377" s="4"/>
      <c r="C377" s="6"/>
      <c r="D377" s="6"/>
      <c r="E377" s="6"/>
      <c r="F377" s="4"/>
      <c r="G377" s="6"/>
      <c r="H377" s="4"/>
      <c r="I377" s="4"/>
      <c r="J377" s="4"/>
      <c r="K377" s="4"/>
      <c r="L377" s="4"/>
      <c r="M377" s="4"/>
      <c r="N377" s="4"/>
      <c r="O377" s="4"/>
      <c r="P377" s="4"/>
      <c r="Q377" s="4"/>
      <c r="R377" s="5"/>
      <c r="S377" s="5"/>
      <c r="T377" s="5"/>
      <c r="U377" s="5"/>
      <c r="V377" s="5"/>
      <c r="W377" s="5"/>
      <c r="X377" s="5"/>
      <c r="Y377" s="5"/>
      <c r="Z377" s="5"/>
      <c r="AA377" s="5"/>
      <c r="AB377" s="6"/>
      <c r="AC377" s="6"/>
      <c r="AD377" s="6"/>
      <c r="AE377" s="6"/>
      <c r="AF377" s="6"/>
      <c r="AG377" s="6"/>
      <c r="AH377" s="6"/>
      <c r="AI377" s="7"/>
      <c r="AJ377" s="7"/>
      <c r="AK377" s="7"/>
      <c r="AL377" s="7"/>
      <c r="AM377" s="7"/>
      <c r="AN377" s="6"/>
      <c r="AO377" s="6"/>
      <c r="AP377" s="6"/>
      <c r="AQ377" s="6"/>
    </row>
    <row r="378" spans="1:43" ht="15.75" customHeight="1">
      <c r="A378" s="6"/>
      <c r="B378" s="4"/>
      <c r="C378" s="6"/>
      <c r="D378" s="6"/>
      <c r="E378" s="6"/>
      <c r="F378" s="4"/>
      <c r="G378" s="6"/>
      <c r="H378" s="4"/>
      <c r="I378" s="4"/>
      <c r="J378" s="4"/>
      <c r="K378" s="4"/>
      <c r="L378" s="4"/>
      <c r="M378" s="4"/>
      <c r="N378" s="4"/>
      <c r="O378" s="4"/>
      <c r="P378" s="4"/>
      <c r="Q378" s="4"/>
      <c r="R378" s="5"/>
      <c r="S378" s="5"/>
      <c r="T378" s="5"/>
      <c r="U378" s="5"/>
      <c r="V378" s="5"/>
      <c r="W378" s="5"/>
      <c r="X378" s="5"/>
      <c r="Y378" s="5"/>
      <c r="Z378" s="5"/>
      <c r="AA378" s="5"/>
      <c r="AB378" s="6"/>
      <c r="AC378" s="6"/>
      <c r="AD378" s="6"/>
      <c r="AE378" s="6"/>
      <c r="AF378" s="6"/>
      <c r="AG378" s="6"/>
      <c r="AH378" s="6"/>
      <c r="AI378" s="7"/>
      <c r="AJ378" s="7"/>
      <c r="AK378" s="7"/>
      <c r="AL378" s="7"/>
      <c r="AM378" s="7"/>
      <c r="AN378" s="6"/>
      <c r="AO378" s="6"/>
      <c r="AP378" s="6"/>
      <c r="AQ378" s="6"/>
    </row>
    <row r="379" spans="1:43" ht="15.75" customHeight="1">
      <c r="A379" s="6"/>
      <c r="B379" s="4"/>
      <c r="C379" s="6"/>
      <c r="D379" s="6"/>
      <c r="E379" s="6"/>
      <c r="F379" s="4"/>
      <c r="G379" s="6"/>
      <c r="H379" s="4"/>
      <c r="I379" s="4"/>
      <c r="J379" s="4"/>
      <c r="K379" s="4"/>
      <c r="L379" s="4"/>
      <c r="M379" s="4"/>
      <c r="N379" s="4"/>
      <c r="O379" s="4"/>
      <c r="P379" s="4"/>
      <c r="Q379" s="4"/>
      <c r="R379" s="5"/>
      <c r="S379" s="5"/>
      <c r="T379" s="5"/>
      <c r="U379" s="5"/>
      <c r="V379" s="5"/>
      <c r="W379" s="5"/>
      <c r="X379" s="5"/>
      <c r="Y379" s="5"/>
      <c r="Z379" s="5"/>
      <c r="AA379" s="5"/>
      <c r="AB379" s="6"/>
      <c r="AC379" s="6"/>
      <c r="AD379" s="6"/>
      <c r="AE379" s="6"/>
      <c r="AF379" s="6"/>
      <c r="AG379" s="6"/>
      <c r="AH379" s="6"/>
      <c r="AI379" s="7"/>
      <c r="AJ379" s="7"/>
      <c r="AK379" s="7"/>
      <c r="AL379" s="7"/>
      <c r="AM379" s="7"/>
      <c r="AN379" s="6"/>
      <c r="AO379" s="6"/>
      <c r="AP379" s="6"/>
      <c r="AQ379" s="6"/>
    </row>
    <row r="380" spans="1:43" ht="15.75" customHeight="1">
      <c r="A380" s="6"/>
      <c r="B380" s="4"/>
      <c r="C380" s="6"/>
      <c r="D380" s="6"/>
      <c r="E380" s="6"/>
      <c r="F380" s="4"/>
      <c r="G380" s="6"/>
      <c r="H380" s="4"/>
      <c r="I380" s="4"/>
      <c r="J380" s="4"/>
      <c r="K380" s="4"/>
      <c r="L380" s="4"/>
      <c r="M380" s="4"/>
      <c r="N380" s="4"/>
      <c r="O380" s="4"/>
      <c r="P380" s="4"/>
      <c r="Q380" s="4"/>
      <c r="R380" s="5"/>
      <c r="S380" s="5"/>
      <c r="T380" s="5"/>
      <c r="U380" s="5"/>
      <c r="V380" s="5"/>
      <c r="W380" s="5"/>
      <c r="X380" s="5"/>
      <c r="Y380" s="5"/>
      <c r="Z380" s="5"/>
      <c r="AA380" s="5"/>
      <c r="AB380" s="6"/>
      <c r="AC380" s="6"/>
      <c r="AD380" s="6"/>
      <c r="AE380" s="6"/>
      <c r="AF380" s="6"/>
      <c r="AG380" s="6"/>
      <c r="AH380" s="6"/>
      <c r="AI380" s="7"/>
      <c r="AJ380" s="7"/>
      <c r="AK380" s="7"/>
      <c r="AL380" s="7"/>
      <c r="AM380" s="7"/>
      <c r="AN380" s="6"/>
      <c r="AO380" s="6"/>
      <c r="AP380" s="6"/>
      <c r="AQ380" s="6"/>
    </row>
    <row r="381" spans="1:43" ht="15.75" customHeight="1">
      <c r="A381" s="6"/>
      <c r="B381" s="4"/>
      <c r="C381" s="6"/>
      <c r="D381" s="6"/>
      <c r="E381" s="6"/>
      <c r="F381" s="4"/>
      <c r="G381" s="6"/>
      <c r="H381" s="4"/>
      <c r="I381" s="4"/>
      <c r="J381" s="4"/>
      <c r="K381" s="4"/>
      <c r="L381" s="4"/>
      <c r="M381" s="4"/>
      <c r="N381" s="4"/>
      <c r="O381" s="4"/>
      <c r="P381" s="4"/>
      <c r="Q381" s="4"/>
      <c r="R381" s="5"/>
      <c r="S381" s="5"/>
      <c r="T381" s="5"/>
      <c r="U381" s="5"/>
      <c r="V381" s="5"/>
      <c r="W381" s="5"/>
      <c r="X381" s="5"/>
      <c r="Y381" s="5"/>
      <c r="Z381" s="5"/>
      <c r="AA381" s="5"/>
      <c r="AB381" s="6"/>
      <c r="AC381" s="6"/>
      <c r="AD381" s="6"/>
      <c r="AE381" s="6"/>
      <c r="AF381" s="6"/>
      <c r="AG381" s="6"/>
      <c r="AH381" s="6"/>
      <c r="AI381" s="7"/>
      <c r="AJ381" s="7"/>
      <c r="AK381" s="7"/>
      <c r="AL381" s="7"/>
      <c r="AM381" s="7"/>
      <c r="AN381" s="6"/>
      <c r="AO381" s="6"/>
      <c r="AP381" s="6"/>
      <c r="AQ381" s="6"/>
    </row>
    <row r="382" spans="1:43" ht="15.75" customHeight="1">
      <c r="A382" s="6"/>
      <c r="B382" s="4"/>
      <c r="C382" s="6"/>
      <c r="D382" s="6"/>
      <c r="E382" s="6"/>
      <c r="F382" s="4"/>
      <c r="G382" s="6"/>
      <c r="H382" s="4"/>
      <c r="I382" s="4"/>
      <c r="J382" s="4"/>
      <c r="K382" s="4"/>
      <c r="L382" s="4"/>
      <c r="M382" s="4"/>
      <c r="N382" s="4"/>
      <c r="O382" s="4"/>
      <c r="P382" s="4"/>
      <c r="Q382" s="4"/>
      <c r="R382" s="5"/>
      <c r="S382" s="5"/>
      <c r="T382" s="5"/>
      <c r="U382" s="5"/>
      <c r="V382" s="5"/>
      <c r="W382" s="5"/>
      <c r="X382" s="5"/>
      <c r="Y382" s="5"/>
      <c r="Z382" s="5"/>
      <c r="AA382" s="5"/>
      <c r="AB382" s="6"/>
      <c r="AC382" s="6"/>
      <c r="AD382" s="6"/>
      <c r="AE382" s="6"/>
      <c r="AF382" s="6"/>
      <c r="AG382" s="6"/>
      <c r="AH382" s="6"/>
      <c r="AI382" s="7"/>
      <c r="AJ382" s="7"/>
      <c r="AK382" s="7"/>
      <c r="AL382" s="7"/>
      <c r="AM382" s="7"/>
      <c r="AN382" s="6"/>
      <c r="AO382" s="6"/>
      <c r="AP382" s="6"/>
      <c r="AQ382" s="6"/>
    </row>
    <row r="383" spans="1:43" ht="15.75" customHeight="1">
      <c r="A383" s="6"/>
      <c r="B383" s="4"/>
      <c r="C383" s="6"/>
      <c r="D383" s="6"/>
      <c r="E383" s="6"/>
      <c r="F383" s="4"/>
      <c r="G383" s="6"/>
      <c r="H383" s="4"/>
      <c r="I383" s="4"/>
      <c r="J383" s="4"/>
      <c r="K383" s="4"/>
      <c r="L383" s="4"/>
      <c r="M383" s="4"/>
      <c r="N383" s="4"/>
      <c r="O383" s="4"/>
      <c r="P383" s="4"/>
      <c r="Q383" s="4"/>
      <c r="R383" s="5"/>
      <c r="S383" s="5"/>
      <c r="T383" s="5"/>
      <c r="U383" s="5"/>
      <c r="V383" s="5"/>
      <c r="W383" s="5"/>
      <c r="X383" s="5"/>
      <c r="Y383" s="5"/>
      <c r="Z383" s="5"/>
      <c r="AA383" s="5"/>
      <c r="AB383" s="6"/>
      <c r="AC383" s="6"/>
      <c r="AD383" s="6"/>
      <c r="AE383" s="6"/>
      <c r="AF383" s="6"/>
      <c r="AG383" s="6"/>
      <c r="AH383" s="6"/>
      <c r="AI383" s="7"/>
      <c r="AJ383" s="7"/>
      <c r="AK383" s="7"/>
      <c r="AL383" s="7"/>
      <c r="AM383" s="7"/>
      <c r="AN383" s="6"/>
      <c r="AO383" s="6"/>
      <c r="AP383" s="6"/>
      <c r="AQ383" s="6"/>
    </row>
    <row r="384" spans="1:43" ht="15.75" customHeight="1">
      <c r="A384" s="6"/>
      <c r="B384" s="4"/>
      <c r="C384" s="6"/>
      <c r="D384" s="6"/>
      <c r="E384" s="6"/>
      <c r="F384" s="4"/>
      <c r="G384" s="6"/>
      <c r="H384" s="4"/>
      <c r="I384" s="4"/>
      <c r="J384" s="4"/>
      <c r="K384" s="4"/>
      <c r="L384" s="4"/>
      <c r="M384" s="4"/>
      <c r="N384" s="4"/>
      <c r="O384" s="4"/>
      <c r="P384" s="4"/>
      <c r="Q384" s="4"/>
      <c r="R384" s="5"/>
      <c r="S384" s="5"/>
      <c r="T384" s="5"/>
      <c r="U384" s="5"/>
      <c r="V384" s="5"/>
      <c r="W384" s="5"/>
      <c r="X384" s="5"/>
      <c r="Y384" s="5"/>
      <c r="Z384" s="5"/>
      <c r="AA384" s="5"/>
      <c r="AB384" s="6"/>
      <c r="AC384" s="6"/>
      <c r="AD384" s="6"/>
      <c r="AE384" s="6"/>
      <c r="AF384" s="6"/>
      <c r="AG384" s="6"/>
      <c r="AH384" s="6"/>
      <c r="AI384" s="7"/>
      <c r="AJ384" s="7"/>
      <c r="AK384" s="7"/>
      <c r="AL384" s="7"/>
      <c r="AM384" s="7"/>
      <c r="AN384" s="6"/>
      <c r="AO384" s="6"/>
      <c r="AP384" s="6"/>
      <c r="AQ384" s="6"/>
    </row>
    <row r="385" spans="1:43" ht="15.75" customHeight="1">
      <c r="A385" s="6"/>
      <c r="B385" s="4"/>
      <c r="C385" s="6"/>
      <c r="D385" s="6"/>
      <c r="E385" s="6"/>
      <c r="F385" s="4"/>
      <c r="G385" s="6"/>
      <c r="H385" s="4"/>
      <c r="I385" s="4"/>
      <c r="J385" s="4"/>
      <c r="K385" s="4"/>
      <c r="L385" s="4"/>
      <c r="M385" s="4"/>
      <c r="N385" s="4"/>
      <c r="O385" s="4"/>
      <c r="P385" s="4"/>
      <c r="Q385" s="4"/>
      <c r="R385" s="5"/>
      <c r="S385" s="5"/>
      <c r="T385" s="5"/>
      <c r="U385" s="5"/>
      <c r="V385" s="5"/>
      <c r="W385" s="5"/>
      <c r="X385" s="5"/>
      <c r="Y385" s="5"/>
      <c r="Z385" s="5"/>
      <c r="AA385" s="5"/>
      <c r="AB385" s="6"/>
      <c r="AC385" s="6"/>
      <c r="AD385" s="6"/>
      <c r="AE385" s="6"/>
      <c r="AF385" s="6"/>
      <c r="AG385" s="6"/>
      <c r="AH385" s="6"/>
      <c r="AI385" s="7"/>
      <c r="AJ385" s="7"/>
      <c r="AK385" s="7"/>
      <c r="AL385" s="7"/>
      <c r="AM385" s="7"/>
      <c r="AN385" s="6"/>
      <c r="AO385" s="6"/>
      <c r="AP385" s="6"/>
      <c r="AQ385" s="6"/>
    </row>
    <row r="386" spans="1:43" ht="15.75" customHeight="1">
      <c r="A386" s="6"/>
      <c r="B386" s="4"/>
      <c r="C386" s="6"/>
      <c r="D386" s="6"/>
      <c r="E386" s="6"/>
      <c r="F386" s="4"/>
      <c r="G386" s="6"/>
      <c r="H386" s="4"/>
      <c r="I386" s="4"/>
      <c r="J386" s="4"/>
      <c r="K386" s="4"/>
      <c r="L386" s="4"/>
      <c r="M386" s="4"/>
      <c r="N386" s="4"/>
      <c r="O386" s="4"/>
      <c r="P386" s="4"/>
      <c r="Q386" s="4"/>
      <c r="R386" s="5"/>
      <c r="S386" s="5"/>
      <c r="T386" s="5"/>
      <c r="U386" s="5"/>
      <c r="V386" s="5"/>
      <c r="W386" s="5"/>
      <c r="X386" s="5"/>
      <c r="Y386" s="5"/>
      <c r="Z386" s="5"/>
      <c r="AA386" s="5"/>
      <c r="AB386" s="6"/>
      <c r="AC386" s="6"/>
      <c r="AD386" s="6"/>
      <c r="AE386" s="6"/>
      <c r="AF386" s="6"/>
      <c r="AG386" s="6"/>
      <c r="AH386" s="6"/>
      <c r="AI386" s="7"/>
      <c r="AJ386" s="7"/>
      <c r="AK386" s="7"/>
      <c r="AL386" s="7"/>
      <c r="AM386" s="7"/>
      <c r="AN386" s="6"/>
      <c r="AO386" s="6"/>
      <c r="AP386" s="6"/>
      <c r="AQ386" s="6"/>
    </row>
    <row r="387" spans="1:43" ht="15.75" customHeight="1">
      <c r="A387" s="6"/>
      <c r="B387" s="4"/>
      <c r="C387" s="6"/>
      <c r="D387" s="6"/>
      <c r="E387" s="6"/>
      <c r="F387" s="4"/>
      <c r="G387" s="6"/>
      <c r="H387" s="4"/>
      <c r="I387" s="4"/>
      <c r="J387" s="4"/>
      <c r="K387" s="4"/>
      <c r="L387" s="4"/>
      <c r="M387" s="4"/>
      <c r="N387" s="4"/>
      <c r="O387" s="4"/>
      <c r="P387" s="4"/>
      <c r="Q387" s="4"/>
      <c r="R387" s="5"/>
      <c r="S387" s="5"/>
      <c r="T387" s="5"/>
      <c r="U387" s="5"/>
      <c r="V387" s="5"/>
      <c r="W387" s="5"/>
      <c r="X387" s="5"/>
      <c r="Y387" s="5"/>
      <c r="Z387" s="5"/>
      <c r="AA387" s="5"/>
      <c r="AB387" s="6"/>
      <c r="AC387" s="6"/>
      <c r="AD387" s="6"/>
      <c r="AE387" s="6"/>
      <c r="AF387" s="6"/>
      <c r="AG387" s="6"/>
      <c r="AH387" s="6"/>
      <c r="AI387" s="7"/>
      <c r="AJ387" s="7"/>
      <c r="AK387" s="7"/>
      <c r="AL387" s="7"/>
      <c r="AM387" s="7"/>
      <c r="AN387" s="6"/>
      <c r="AO387" s="6"/>
      <c r="AP387" s="6"/>
      <c r="AQ387" s="6"/>
    </row>
    <row r="388" spans="1:43" ht="15.75" customHeight="1">
      <c r="A388" s="6"/>
      <c r="B388" s="4"/>
      <c r="C388" s="6"/>
      <c r="D388" s="6"/>
      <c r="E388" s="6"/>
      <c r="F388" s="4"/>
      <c r="G388" s="6"/>
      <c r="H388" s="4"/>
      <c r="I388" s="4"/>
      <c r="J388" s="4"/>
      <c r="K388" s="4"/>
      <c r="L388" s="4"/>
      <c r="M388" s="4"/>
      <c r="N388" s="4"/>
      <c r="O388" s="4"/>
      <c r="P388" s="4"/>
      <c r="Q388" s="4"/>
      <c r="R388" s="5"/>
      <c r="S388" s="5"/>
      <c r="T388" s="5"/>
      <c r="U388" s="5"/>
      <c r="V388" s="5"/>
      <c r="W388" s="5"/>
      <c r="X388" s="5"/>
      <c r="Y388" s="5"/>
      <c r="Z388" s="5"/>
      <c r="AA388" s="5"/>
      <c r="AB388" s="6"/>
      <c r="AC388" s="6"/>
      <c r="AD388" s="6"/>
      <c r="AE388" s="6"/>
      <c r="AF388" s="6"/>
      <c r="AG388" s="6"/>
      <c r="AH388" s="6"/>
      <c r="AI388" s="7"/>
      <c r="AJ388" s="7"/>
      <c r="AK388" s="7"/>
      <c r="AL388" s="7"/>
      <c r="AM388" s="7"/>
      <c r="AN388" s="6"/>
      <c r="AO388" s="6"/>
      <c r="AP388" s="6"/>
      <c r="AQ388" s="6"/>
    </row>
    <row r="389" spans="1:43" ht="15.75" customHeight="1">
      <c r="A389" s="6"/>
      <c r="B389" s="4"/>
      <c r="C389" s="6"/>
      <c r="D389" s="6"/>
      <c r="E389" s="6"/>
      <c r="F389" s="4"/>
      <c r="G389" s="6"/>
      <c r="H389" s="4"/>
      <c r="I389" s="4"/>
      <c r="J389" s="4"/>
      <c r="K389" s="4"/>
      <c r="L389" s="4"/>
      <c r="M389" s="4"/>
      <c r="N389" s="4"/>
      <c r="O389" s="4"/>
      <c r="P389" s="4"/>
      <c r="Q389" s="4"/>
      <c r="R389" s="5"/>
      <c r="S389" s="5"/>
      <c r="T389" s="5"/>
      <c r="U389" s="5"/>
      <c r="V389" s="5"/>
      <c r="W389" s="5"/>
      <c r="X389" s="5"/>
      <c r="Y389" s="5"/>
      <c r="Z389" s="5"/>
      <c r="AA389" s="5"/>
      <c r="AB389" s="6"/>
      <c r="AC389" s="6"/>
      <c r="AD389" s="6"/>
      <c r="AE389" s="6"/>
      <c r="AF389" s="6"/>
      <c r="AG389" s="6"/>
      <c r="AH389" s="6"/>
      <c r="AI389" s="7"/>
      <c r="AJ389" s="7"/>
      <c r="AK389" s="7"/>
      <c r="AL389" s="7"/>
      <c r="AM389" s="7"/>
      <c r="AN389" s="6"/>
      <c r="AO389" s="6"/>
      <c r="AP389" s="6"/>
      <c r="AQ389" s="6"/>
    </row>
    <row r="390" spans="1:43" ht="15.75" customHeight="1">
      <c r="A390" s="6"/>
      <c r="B390" s="4"/>
      <c r="C390" s="6"/>
      <c r="D390" s="6"/>
      <c r="E390" s="6"/>
      <c r="F390" s="4"/>
      <c r="G390" s="6"/>
      <c r="H390" s="4"/>
      <c r="I390" s="4"/>
      <c r="J390" s="4"/>
      <c r="K390" s="4"/>
      <c r="L390" s="4"/>
      <c r="M390" s="4"/>
      <c r="N390" s="4"/>
      <c r="O390" s="4"/>
      <c r="P390" s="4"/>
      <c r="Q390" s="4"/>
      <c r="R390" s="5"/>
      <c r="S390" s="5"/>
      <c r="T390" s="5"/>
      <c r="U390" s="5"/>
      <c r="V390" s="5"/>
      <c r="W390" s="5"/>
      <c r="X390" s="5"/>
      <c r="Y390" s="5"/>
      <c r="Z390" s="5"/>
      <c r="AA390" s="5"/>
      <c r="AB390" s="6"/>
      <c r="AC390" s="6"/>
      <c r="AD390" s="6"/>
      <c r="AE390" s="6"/>
      <c r="AF390" s="6"/>
      <c r="AG390" s="6"/>
      <c r="AH390" s="6"/>
      <c r="AI390" s="7"/>
      <c r="AJ390" s="7"/>
      <c r="AK390" s="7"/>
      <c r="AL390" s="7"/>
      <c r="AM390" s="7"/>
      <c r="AN390" s="6"/>
      <c r="AO390" s="6"/>
      <c r="AP390" s="6"/>
      <c r="AQ390" s="6"/>
    </row>
    <row r="391" spans="1:43" ht="15.75" customHeight="1">
      <c r="A391" s="6"/>
      <c r="B391" s="4"/>
      <c r="C391" s="6"/>
      <c r="D391" s="6"/>
      <c r="E391" s="6"/>
      <c r="F391" s="4"/>
      <c r="G391" s="6"/>
      <c r="H391" s="4"/>
      <c r="I391" s="4"/>
      <c r="J391" s="4"/>
      <c r="K391" s="4"/>
      <c r="L391" s="4"/>
      <c r="M391" s="4"/>
      <c r="N391" s="4"/>
      <c r="O391" s="4"/>
      <c r="P391" s="4"/>
      <c r="Q391" s="4"/>
      <c r="R391" s="5"/>
      <c r="S391" s="5"/>
      <c r="T391" s="5"/>
      <c r="U391" s="5"/>
      <c r="V391" s="5"/>
      <c r="W391" s="5"/>
      <c r="X391" s="5"/>
      <c r="Y391" s="5"/>
      <c r="Z391" s="5"/>
      <c r="AA391" s="5"/>
      <c r="AB391" s="6"/>
      <c r="AC391" s="6"/>
      <c r="AD391" s="6"/>
      <c r="AE391" s="6"/>
      <c r="AF391" s="6"/>
      <c r="AG391" s="6"/>
      <c r="AH391" s="6"/>
      <c r="AI391" s="7"/>
      <c r="AJ391" s="7"/>
      <c r="AK391" s="7"/>
      <c r="AL391" s="7"/>
      <c r="AM391" s="7"/>
      <c r="AN391" s="6"/>
      <c r="AO391" s="6"/>
      <c r="AP391" s="6"/>
      <c r="AQ391" s="6"/>
    </row>
    <row r="392" spans="1:43" ht="15.75" customHeight="1">
      <c r="A392" s="6"/>
      <c r="B392" s="4"/>
      <c r="C392" s="6"/>
      <c r="D392" s="6"/>
      <c r="E392" s="6"/>
      <c r="F392" s="4"/>
      <c r="G392" s="6"/>
      <c r="H392" s="4"/>
      <c r="I392" s="4"/>
      <c r="J392" s="4"/>
      <c r="K392" s="4"/>
      <c r="L392" s="4"/>
      <c r="M392" s="4"/>
      <c r="N392" s="4"/>
      <c r="O392" s="4"/>
      <c r="P392" s="4"/>
      <c r="Q392" s="4"/>
      <c r="R392" s="5"/>
      <c r="S392" s="5"/>
      <c r="T392" s="5"/>
      <c r="U392" s="5"/>
      <c r="V392" s="5"/>
      <c r="W392" s="5"/>
      <c r="X392" s="5"/>
      <c r="Y392" s="5"/>
      <c r="Z392" s="5"/>
      <c r="AA392" s="5"/>
      <c r="AB392" s="6"/>
      <c r="AC392" s="6"/>
      <c r="AD392" s="6"/>
      <c r="AE392" s="6"/>
      <c r="AF392" s="6"/>
      <c r="AG392" s="6"/>
      <c r="AH392" s="6"/>
      <c r="AI392" s="7"/>
      <c r="AJ392" s="7"/>
      <c r="AK392" s="7"/>
      <c r="AL392" s="7"/>
      <c r="AM392" s="7"/>
      <c r="AN392" s="6"/>
      <c r="AO392" s="6"/>
      <c r="AP392" s="6"/>
      <c r="AQ392" s="6"/>
    </row>
    <row r="393" spans="1:43" ht="15.75" customHeight="1">
      <c r="A393" s="6"/>
      <c r="B393" s="4"/>
      <c r="C393" s="6"/>
      <c r="D393" s="6"/>
      <c r="E393" s="6"/>
      <c r="F393" s="4"/>
      <c r="G393" s="6"/>
      <c r="H393" s="4"/>
      <c r="I393" s="4"/>
      <c r="J393" s="4"/>
      <c r="K393" s="4"/>
      <c r="L393" s="4"/>
      <c r="M393" s="4"/>
      <c r="N393" s="4"/>
      <c r="O393" s="4"/>
      <c r="P393" s="4"/>
      <c r="Q393" s="4"/>
      <c r="R393" s="5"/>
      <c r="S393" s="5"/>
      <c r="T393" s="5"/>
      <c r="U393" s="5"/>
      <c r="V393" s="5"/>
      <c r="W393" s="5"/>
      <c r="X393" s="5"/>
      <c r="Y393" s="5"/>
      <c r="Z393" s="5"/>
      <c r="AA393" s="5"/>
      <c r="AB393" s="6"/>
      <c r="AC393" s="6"/>
      <c r="AD393" s="6"/>
      <c r="AE393" s="6"/>
      <c r="AF393" s="6"/>
      <c r="AG393" s="6"/>
      <c r="AH393" s="6"/>
      <c r="AI393" s="7"/>
      <c r="AJ393" s="7"/>
      <c r="AK393" s="7"/>
      <c r="AL393" s="7"/>
      <c r="AM393" s="7"/>
      <c r="AN393" s="6"/>
      <c r="AO393" s="6"/>
      <c r="AP393" s="6"/>
      <c r="AQ393" s="6"/>
    </row>
    <row r="394" spans="1:43" ht="15.75" customHeight="1">
      <c r="A394" s="6"/>
      <c r="B394" s="4"/>
      <c r="C394" s="6"/>
      <c r="D394" s="6"/>
      <c r="E394" s="6"/>
      <c r="F394" s="4"/>
      <c r="G394" s="6"/>
      <c r="H394" s="4"/>
      <c r="I394" s="4"/>
      <c r="J394" s="4"/>
      <c r="K394" s="4"/>
      <c r="L394" s="4"/>
      <c r="M394" s="4"/>
      <c r="N394" s="4"/>
      <c r="O394" s="4"/>
      <c r="P394" s="4"/>
      <c r="Q394" s="4"/>
      <c r="R394" s="5"/>
      <c r="S394" s="5"/>
      <c r="T394" s="5"/>
      <c r="U394" s="5"/>
      <c r="V394" s="5"/>
      <c r="W394" s="5"/>
      <c r="X394" s="5"/>
      <c r="Y394" s="5"/>
      <c r="Z394" s="5"/>
      <c r="AA394" s="5"/>
      <c r="AB394" s="6"/>
      <c r="AC394" s="6"/>
      <c r="AD394" s="6"/>
      <c r="AE394" s="6"/>
      <c r="AF394" s="6"/>
      <c r="AG394" s="6"/>
      <c r="AH394" s="6"/>
      <c r="AI394" s="7"/>
      <c r="AJ394" s="7"/>
      <c r="AK394" s="7"/>
      <c r="AL394" s="7"/>
      <c r="AM394" s="7"/>
      <c r="AN394" s="6"/>
      <c r="AO394" s="6"/>
      <c r="AP394" s="6"/>
      <c r="AQ394" s="6"/>
    </row>
    <row r="395" spans="1:43" ht="15.75" customHeight="1">
      <c r="A395" s="6"/>
      <c r="B395" s="4"/>
      <c r="C395" s="6"/>
      <c r="D395" s="6"/>
      <c r="E395" s="6"/>
      <c r="F395" s="4"/>
      <c r="G395" s="6"/>
      <c r="H395" s="4"/>
      <c r="I395" s="4"/>
      <c r="J395" s="4"/>
      <c r="K395" s="4"/>
      <c r="L395" s="4"/>
      <c r="M395" s="4"/>
      <c r="N395" s="4"/>
      <c r="O395" s="4"/>
      <c r="P395" s="4"/>
      <c r="Q395" s="4"/>
      <c r="R395" s="5"/>
      <c r="S395" s="5"/>
      <c r="T395" s="5"/>
      <c r="U395" s="5"/>
      <c r="V395" s="5"/>
      <c r="W395" s="5"/>
      <c r="X395" s="5"/>
      <c r="Y395" s="5"/>
      <c r="Z395" s="5"/>
      <c r="AA395" s="5"/>
      <c r="AB395" s="6"/>
      <c r="AC395" s="6"/>
      <c r="AD395" s="6"/>
      <c r="AE395" s="6"/>
      <c r="AF395" s="6"/>
      <c r="AG395" s="6"/>
      <c r="AH395" s="6"/>
      <c r="AI395" s="7"/>
      <c r="AJ395" s="7"/>
      <c r="AK395" s="7"/>
      <c r="AL395" s="7"/>
      <c r="AM395" s="7"/>
      <c r="AN395" s="6"/>
      <c r="AO395" s="6"/>
      <c r="AP395" s="6"/>
      <c r="AQ395" s="6"/>
    </row>
    <row r="396" spans="1:43" ht="15.75" customHeight="1">
      <c r="A396" s="6"/>
      <c r="B396" s="4"/>
      <c r="C396" s="6"/>
      <c r="D396" s="6"/>
      <c r="E396" s="6"/>
      <c r="F396" s="4"/>
      <c r="G396" s="6"/>
      <c r="H396" s="4"/>
      <c r="I396" s="4"/>
      <c r="J396" s="4"/>
      <c r="K396" s="4"/>
      <c r="L396" s="4"/>
      <c r="M396" s="4"/>
      <c r="N396" s="4"/>
      <c r="O396" s="4"/>
      <c r="P396" s="4"/>
      <c r="Q396" s="4"/>
      <c r="R396" s="5"/>
      <c r="S396" s="5"/>
      <c r="T396" s="5"/>
      <c r="U396" s="5"/>
      <c r="V396" s="5"/>
      <c r="W396" s="5"/>
      <c r="X396" s="5"/>
      <c r="Y396" s="5"/>
      <c r="Z396" s="5"/>
      <c r="AA396" s="5"/>
      <c r="AB396" s="6"/>
      <c r="AC396" s="6"/>
      <c r="AD396" s="6"/>
      <c r="AE396" s="6"/>
      <c r="AF396" s="6"/>
      <c r="AG396" s="6"/>
      <c r="AH396" s="6"/>
      <c r="AI396" s="7"/>
      <c r="AJ396" s="7"/>
      <c r="AK396" s="7"/>
      <c r="AL396" s="7"/>
      <c r="AM396" s="7"/>
      <c r="AN396" s="6"/>
      <c r="AO396" s="6"/>
      <c r="AP396" s="6"/>
      <c r="AQ396" s="6"/>
    </row>
    <row r="397" spans="1:43" ht="15.75" customHeight="1">
      <c r="A397" s="6"/>
      <c r="B397" s="4"/>
      <c r="C397" s="6"/>
      <c r="D397" s="6"/>
      <c r="E397" s="6"/>
      <c r="F397" s="4"/>
      <c r="G397" s="6"/>
      <c r="H397" s="4"/>
      <c r="I397" s="4"/>
      <c r="J397" s="4"/>
      <c r="K397" s="4"/>
      <c r="L397" s="4"/>
      <c r="M397" s="4"/>
      <c r="N397" s="4"/>
      <c r="O397" s="4"/>
      <c r="P397" s="4"/>
      <c r="Q397" s="4"/>
      <c r="R397" s="5"/>
      <c r="S397" s="5"/>
      <c r="T397" s="5"/>
      <c r="U397" s="5"/>
      <c r="V397" s="5"/>
      <c r="W397" s="5"/>
      <c r="X397" s="5"/>
      <c r="Y397" s="5"/>
      <c r="Z397" s="5"/>
      <c r="AA397" s="5"/>
      <c r="AB397" s="6"/>
      <c r="AC397" s="6"/>
      <c r="AD397" s="6"/>
      <c r="AE397" s="6"/>
      <c r="AF397" s="6"/>
      <c r="AG397" s="6"/>
      <c r="AH397" s="6"/>
      <c r="AI397" s="7"/>
      <c r="AJ397" s="7"/>
      <c r="AK397" s="7"/>
      <c r="AL397" s="7"/>
      <c r="AM397" s="7"/>
      <c r="AN397" s="6"/>
      <c r="AO397" s="6"/>
      <c r="AP397" s="6"/>
      <c r="AQ397" s="6"/>
    </row>
    <row r="398" spans="1:43" ht="15.75" customHeight="1">
      <c r="A398" s="6"/>
      <c r="B398" s="4"/>
      <c r="C398" s="6"/>
      <c r="D398" s="6"/>
      <c r="E398" s="6"/>
      <c r="F398" s="4"/>
      <c r="G398" s="6"/>
      <c r="H398" s="4"/>
      <c r="I398" s="4"/>
      <c r="J398" s="4"/>
      <c r="K398" s="4"/>
      <c r="L398" s="4"/>
      <c r="M398" s="4"/>
      <c r="N398" s="4"/>
      <c r="O398" s="4"/>
      <c r="P398" s="4"/>
      <c r="Q398" s="4"/>
      <c r="R398" s="5"/>
      <c r="S398" s="5"/>
      <c r="T398" s="5"/>
      <c r="U398" s="5"/>
      <c r="V398" s="5"/>
      <c r="W398" s="5"/>
      <c r="X398" s="5"/>
      <c r="Y398" s="5"/>
      <c r="Z398" s="5"/>
      <c r="AA398" s="5"/>
      <c r="AB398" s="6"/>
      <c r="AC398" s="6"/>
      <c r="AD398" s="6"/>
      <c r="AE398" s="6"/>
      <c r="AF398" s="6"/>
      <c r="AG398" s="6"/>
      <c r="AH398" s="6"/>
      <c r="AI398" s="7"/>
      <c r="AJ398" s="7"/>
      <c r="AK398" s="7"/>
      <c r="AL398" s="7"/>
      <c r="AM398" s="7"/>
      <c r="AN398" s="6"/>
      <c r="AO398" s="6"/>
      <c r="AP398" s="6"/>
      <c r="AQ398" s="6"/>
    </row>
    <row r="399" spans="1:43" ht="15.75" customHeight="1">
      <c r="A399" s="6"/>
      <c r="B399" s="4"/>
      <c r="C399" s="6"/>
      <c r="D399" s="6"/>
      <c r="E399" s="6"/>
      <c r="F399" s="4"/>
      <c r="G399" s="6"/>
      <c r="H399" s="4"/>
      <c r="I399" s="4"/>
      <c r="J399" s="4"/>
      <c r="K399" s="4"/>
      <c r="L399" s="4"/>
      <c r="M399" s="4"/>
      <c r="N399" s="4"/>
      <c r="O399" s="4"/>
      <c r="P399" s="4"/>
      <c r="Q399" s="4"/>
      <c r="R399" s="5"/>
      <c r="S399" s="5"/>
      <c r="T399" s="5"/>
      <c r="U399" s="5"/>
      <c r="V399" s="5"/>
      <c r="W399" s="5"/>
      <c r="X399" s="5"/>
      <c r="Y399" s="5"/>
      <c r="Z399" s="5"/>
      <c r="AA399" s="5"/>
      <c r="AB399" s="6"/>
      <c r="AC399" s="6"/>
      <c r="AD399" s="6"/>
      <c r="AE399" s="6"/>
      <c r="AF399" s="6"/>
      <c r="AG399" s="6"/>
      <c r="AH399" s="6"/>
      <c r="AI399" s="7"/>
      <c r="AJ399" s="7"/>
      <c r="AK399" s="7"/>
      <c r="AL399" s="7"/>
      <c r="AM399" s="7"/>
      <c r="AN399" s="6"/>
      <c r="AO399" s="6"/>
      <c r="AP399" s="6"/>
      <c r="AQ399" s="6"/>
    </row>
    <row r="400" spans="1:43" ht="15.75" customHeight="1">
      <c r="A400" s="6"/>
      <c r="B400" s="4"/>
      <c r="C400" s="6"/>
      <c r="D400" s="6"/>
      <c r="E400" s="6"/>
      <c r="F400" s="4"/>
      <c r="G400" s="6"/>
      <c r="H400" s="4"/>
      <c r="I400" s="4"/>
      <c r="J400" s="4"/>
      <c r="K400" s="4"/>
      <c r="L400" s="4"/>
      <c r="M400" s="4"/>
      <c r="N400" s="4"/>
      <c r="O400" s="4"/>
      <c r="P400" s="4"/>
      <c r="Q400" s="4"/>
      <c r="R400" s="5"/>
      <c r="S400" s="5"/>
      <c r="T400" s="5"/>
      <c r="U400" s="5"/>
      <c r="V400" s="5"/>
      <c r="W400" s="5"/>
      <c r="X400" s="5"/>
      <c r="Y400" s="5"/>
      <c r="Z400" s="5"/>
      <c r="AA400" s="5"/>
      <c r="AB400" s="6"/>
      <c r="AC400" s="6"/>
      <c r="AD400" s="6"/>
      <c r="AE400" s="6"/>
      <c r="AF400" s="6"/>
      <c r="AG400" s="6"/>
      <c r="AH400" s="6"/>
      <c r="AI400" s="7"/>
      <c r="AJ400" s="7"/>
      <c r="AK400" s="7"/>
      <c r="AL400" s="7"/>
      <c r="AM400" s="7"/>
      <c r="AN400" s="6"/>
      <c r="AO400" s="6"/>
      <c r="AP400" s="6"/>
      <c r="AQ400" s="6"/>
    </row>
    <row r="401" spans="1:43" ht="15.75" customHeight="1">
      <c r="A401" s="6"/>
      <c r="B401" s="4"/>
      <c r="C401" s="6"/>
      <c r="D401" s="6"/>
      <c r="E401" s="6"/>
      <c r="F401" s="4"/>
      <c r="G401" s="6"/>
      <c r="H401" s="4"/>
      <c r="I401" s="4"/>
      <c r="J401" s="4"/>
      <c r="K401" s="4"/>
      <c r="L401" s="4"/>
      <c r="M401" s="4"/>
      <c r="N401" s="4"/>
      <c r="O401" s="4"/>
      <c r="P401" s="4"/>
      <c r="Q401" s="4"/>
      <c r="R401" s="5"/>
      <c r="S401" s="5"/>
      <c r="T401" s="5"/>
      <c r="U401" s="5"/>
      <c r="V401" s="5"/>
      <c r="W401" s="5"/>
      <c r="X401" s="5"/>
      <c r="Y401" s="5"/>
      <c r="Z401" s="5"/>
      <c r="AA401" s="5"/>
      <c r="AB401" s="6"/>
      <c r="AC401" s="6"/>
      <c r="AD401" s="6"/>
      <c r="AE401" s="6"/>
      <c r="AF401" s="6"/>
      <c r="AG401" s="6"/>
      <c r="AH401" s="6"/>
      <c r="AI401" s="7"/>
      <c r="AJ401" s="7"/>
      <c r="AK401" s="7"/>
      <c r="AL401" s="7"/>
      <c r="AM401" s="7"/>
      <c r="AN401" s="6"/>
      <c r="AO401" s="6"/>
      <c r="AP401" s="6"/>
      <c r="AQ401" s="6"/>
    </row>
    <row r="402" spans="1:43" ht="15.75" customHeight="1">
      <c r="A402" s="6"/>
      <c r="B402" s="4"/>
      <c r="C402" s="6"/>
      <c r="D402" s="6"/>
      <c r="E402" s="6"/>
      <c r="F402" s="4"/>
      <c r="G402" s="6"/>
      <c r="H402" s="4"/>
      <c r="I402" s="4"/>
      <c r="J402" s="4"/>
      <c r="K402" s="4"/>
      <c r="L402" s="4"/>
      <c r="M402" s="4"/>
      <c r="N402" s="4"/>
      <c r="O402" s="4"/>
      <c r="P402" s="4"/>
      <c r="Q402" s="4"/>
      <c r="R402" s="5"/>
      <c r="S402" s="5"/>
      <c r="T402" s="5"/>
      <c r="U402" s="5"/>
      <c r="V402" s="5"/>
      <c r="W402" s="5"/>
      <c r="X402" s="5"/>
      <c r="Y402" s="5"/>
      <c r="Z402" s="5"/>
      <c r="AA402" s="5"/>
      <c r="AB402" s="6"/>
      <c r="AC402" s="6"/>
      <c r="AD402" s="6"/>
      <c r="AE402" s="6"/>
      <c r="AF402" s="6"/>
      <c r="AG402" s="6"/>
      <c r="AH402" s="6"/>
      <c r="AI402" s="7"/>
      <c r="AJ402" s="7"/>
      <c r="AK402" s="7"/>
      <c r="AL402" s="7"/>
      <c r="AM402" s="7"/>
      <c r="AN402" s="6"/>
      <c r="AO402" s="6"/>
      <c r="AP402" s="6"/>
      <c r="AQ402" s="6"/>
    </row>
    <row r="403" spans="1:43" ht="15.75" customHeight="1">
      <c r="A403" s="6"/>
      <c r="B403" s="4"/>
      <c r="C403" s="6"/>
      <c r="D403" s="6"/>
      <c r="E403" s="6"/>
      <c r="F403" s="4"/>
      <c r="G403" s="6"/>
      <c r="H403" s="4"/>
      <c r="I403" s="4"/>
      <c r="J403" s="4"/>
      <c r="K403" s="4"/>
      <c r="L403" s="4"/>
      <c r="M403" s="4"/>
      <c r="N403" s="4"/>
      <c r="O403" s="4"/>
      <c r="P403" s="4"/>
      <c r="Q403" s="4"/>
      <c r="R403" s="5"/>
      <c r="S403" s="5"/>
      <c r="T403" s="5"/>
      <c r="U403" s="5"/>
      <c r="V403" s="5"/>
      <c r="W403" s="5"/>
      <c r="X403" s="5"/>
      <c r="Y403" s="5"/>
      <c r="Z403" s="5"/>
      <c r="AA403" s="5"/>
      <c r="AB403" s="6"/>
      <c r="AC403" s="6"/>
      <c r="AD403" s="6"/>
      <c r="AE403" s="6"/>
      <c r="AF403" s="6"/>
      <c r="AG403" s="6"/>
      <c r="AH403" s="6"/>
      <c r="AI403" s="7"/>
      <c r="AJ403" s="7"/>
      <c r="AK403" s="7"/>
      <c r="AL403" s="7"/>
      <c r="AM403" s="7"/>
      <c r="AN403" s="6"/>
      <c r="AO403" s="6"/>
      <c r="AP403" s="6"/>
      <c r="AQ403" s="6"/>
    </row>
    <row r="404" spans="1:43" ht="15.75" customHeight="1">
      <c r="A404" s="6"/>
      <c r="B404" s="4"/>
      <c r="C404" s="6"/>
      <c r="D404" s="6"/>
      <c r="E404" s="6"/>
      <c r="F404" s="4"/>
      <c r="G404" s="6"/>
      <c r="H404" s="4"/>
      <c r="I404" s="4"/>
      <c r="J404" s="4"/>
      <c r="K404" s="4"/>
      <c r="L404" s="4"/>
      <c r="M404" s="4"/>
      <c r="N404" s="4"/>
      <c r="O404" s="4"/>
      <c r="P404" s="4"/>
      <c r="Q404" s="4"/>
      <c r="R404" s="5"/>
      <c r="S404" s="5"/>
      <c r="T404" s="5"/>
      <c r="U404" s="5"/>
      <c r="V404" s="5"/>
      <c r="W404" s="5"/>
      <c r="X404" s="5"/>
      <c r="Y404" s="5"/>
      <c r="Z404" s="5"/>
      <c r="AA404" s="5"/>
      <c r="AB404" s="6"/>
      <c r="AC404" s="6"/>
      <c r="AD404" s="6"/>
      <c r="AE404" s="6"/>
      <c r="AF404" s="6"/>
      <c r="AG404" s="6"/>
      <c r="AH404" s="6"/>
      <c r="AI404" s="7"/>
      <c r="AJ404" s="7"/>
      <c r="AK404" s="7"/>
      <c r="AL404" s="7"/>
      <c r="AM404" s="7"/>
      <c r="AN404" s="6"/>
      <c r="AO404" s="6"/>
      <c r="AP404" s="6"/>
      <c r="AQ404" s="6"/>
    </row>
    <row r="405" spans="1:43" ht="15.75" customHeight="1">
      <c r="A405" s="6"/>
      <c r="B405" s="4"/>
      <c r="C405" s="6"/>
      <c r="D405" s="6"/>
      <c r="E405" s="6"/>
      <c r="F405" s="4"/>
      <c r="G405" s="6"/>
      <c r="H405" s="4"/>
      <c r="I405" s="4"/>
      <c r="J405" s="4"/>
      <c r="K405" s="4"/>
      <c r="L405" s="4"/>
      <c r="M405" s="4"/>
      <c r="N405" s="4"/>
      <c r="O405" s="4"/>
      <c r="P405" s="4"/>
      <c r="Q405" s="4"/>
      <c r="R405" s="5"/>
      <c r="S405" s="5"/>
      <c r="T405" s="5"/>
      <c r="U405" s="5"/>
      <c r="V405" s="5"/>
      <c r="W405" s="5"/>
      <c r="X405" s="5"/>
      <c r="Y405" s="5"/>
      <c r="Z405" s="5"/>
      <c r="AA405" s="5"/>
      <c r="AB405" s="6"/>
      <c r="AC405" s="6"/>
      <c r="AD405" s="6"/>
      <c r="AE405" s="6"/>
      <c r="AF405" s="6"/>
      <c r="AG405" s="6"/>
      <c r="AH405" s="6"/>
      <c r="AI405" s="7"/>
      <c r="AJ405" s="7"/>
      <c r="AK405" s="7"/>
      <c r="AL405" s="7"/>
      <c r="AM405" s="7"/>
      <c r="AN405" s="6"/>
      <c r="AO405" s="6"/>
      <c r="AP405" s="6"/>
      <c r="AQ405" s="6"/>
    </row>
    <row r="406" spans="1:43" ht="15.75" customHeight="1">
      <c r="A406" s="6"/>
      <c r="B406" s="4"/>
      <c r="C406" s="6"/>
      <c r="D406" s="6"/>
      <c r="E406" s="6"/>
      <c r="F406" s="4"/>
      <c r="G406" s="6"/>
      <c r="H406" s="4"/>
      <c r="I406" s="4"/>
      <c r="J406" s="4"/>
      <c r="K406" s="4"/>
      <c r="L406" s="4"/>
      <c r="M406" s="4"/>
      <c r="N406" s="4"/>
      <c r="O406" s="4"/>
      <c r="P406" s="4"/>
      <c r="Q406" s="4"/>
      <c r="R406" s="5"/>
      <c r="S406" s="5"/>
      <c r="T406" s="5"/>
      <c r="U406" s="5"/>
      <c r="V406" s="5"/>
      <c r="W406" s="5"/>
      <c r="X406" s="5"/>
      <c r="Y406" s="5"/>
      <c r="Z406" s="5"/>
      <c r="AA406" s="5"/>
      <c r="AB406" s="6"/>
      <c r="AC406" s="6"/>
      <c r="AD406" s="6"/>
      <c r="AE406" s="6"/>
      <c r="AF406" s="6"/>
      <c r="AG406" s="6"/>
      <c r="AH406" s="6"/>
      <c r="AI406" s="7"/>
      <c r="AJ406" s="7"/>
      <c r="AK406" s="7"/>
      <c r="AL406" s="7"/>
      <c r="AM406" s="7"/>
      <c r="AN406" s="6"/>
      <c r="AO406" s="6"/>
      <c r="AP406" s="6"/>
      <c r="AQ406" s="6"/>
    </row>
    <row r="407" spans="1:43" ht="15.75" customHeight="1">
      <c r="A407" s="6"/>
      <c r="B407" s="4"/>
      <c r="C407" s="6"/>
      <c r="D407" s="6"/>
      <c r="E407" s="6"/>
      <c r="F407" s="4"/>
      <c r="G407" s="6"/>
      <c r="H407" s="4"/>
      <c r="I407" s="4"/>
      <c r="J407" s="4"/>
      <c r="K407" s="4"/>
      <c r="L407" s="4"/>
      <c r="M407" s="4"/>
      <c r="N407" s="4"/>
      <c r="O407" s="4"/>
      <c r="P407" s="4"/>
      <c r="Q407" s="4"/>
      <c r="R407" s="5"/>
      <c r="S407" s="5"/>
      <c r="T407" s="5"/>
      <c r="U407" s="5"/>
      <c r="V407" s="5"/>
      <c r="W407" s="5"/>
      <c r="X407" s="5"/>
      <c r="Y407" s="5"/>
      <c r="Z407" s="5"/>
      <c r="AA407" s="5"/>
      <c r="AB407" s="6"/>
      <c r="AC407" s="6"/>
      <c r="AD407" s="6"/>
      <c r="AE407" s="6"/>
      <c r="AF407" s="6"/>
      <c r="AG407" s="6"/>
      <c r="AH407" s="6"/>
      <c r="AI407" s="7"/>
      <c r="AJ407" s="7"/>
      <c r="AK407" s="7"/>
      <c r="AL407" s="7"/>
      <c r="AM407" s="7"/>
      <c r="AN407" s="6"/>
      <c r="AO407" s="6"/>
      <c r="AP407" s="6"/>
      <c r="AQ407" s="6"/>
    </row>
    <row r="408" spans="1:43" ht="15.75" customHeight="1">
      <c r="A408" s="6"/>
      <c r="B408" s="4"/>
      <c r="C408" s="6"/>
      <c r="D408" s="6"/>
      <c r="E408" s="6"/>
      <c r="F408" s="4"/>
      <c r="G408" s="6"/>
      <c r="H408" s="4"/>
      <c r="I408" s="4"/>
      <c r="J408" s="4"/>
      <c r="K408" s="4"/>
      <c r="L408" s="4"/>
      <c r="M408" s="4"/>
      <c r="N408" s="4"/>
      <c r="O408" s="4"/>
      <c r="P408" s="4"/>
      <c r="Q408" s="4"/>
      <c r="R408" s="5"/>
      <c r="S408" s="5"/>
      <c r="T408" s="5"/>
      <c r="U408" s="5"/>
      <c r="V408" s="5"/>
      <c r="W408" s="5"/>
      <c r="X408" s="5"/>
      <c r="Y408" s="5"/>
      <c r="Z408" s="5"/>
      <c r="AA408" s="5"/>
      <c r="AB408" s="6"/>
      <c r="AC408" s="6"/>
      <c r="AD408" s="6"/>
      <c r="AE408" s="6"/>
      <c r="AF408" s="6"/>
      <c r="AG408" s="6"/>
      <c r="AH408" s="6"/>
      <c r="AI408" s="7"/>
      <c r="AJ408" s="7"/>
      <c r="AK408" s="7"/>
      <c r="AL408" s="7"/>
      <c r="AM408" s="7"/>
      <c r="AN408" s="6"/>
      <c r="AO408" s="6"/>
      <c r="AP408" s="6"/>
      <c r="AQ408" s="6"/>
    </row>
    <row r="409" spans="1:43" ht="15.75" customHeight="1">
      <c r="A409" s="6"/>
      <c r="B409" s="4"/>
      <c r="C409" s="6"/>
      <c r="D409" s="6"/>
      <c r="E409" s="6"/>
      <c r="F409" s="4"/>
      <c r="G409" s="6"/>
      <c r="H409" s="4"/>
      <c r="I409" s="4"/>
      <c r="J409" s="4"/>
      <c r="K409" s="4"/>
      <c r="L409" s="4"/>
      <c r="M409" s="4"/>
      <c r="N409" s="4"/>
      <c r="O409" s="4"/>
      <c r="P409" s="4"/>
      <c r="Q409" s="4"/>
      <c r="R409" s="5"/>
      <c r="S409" s="5"/>
      <c r="T409" s="5"/>
      <c r="U409" s="5"/>
      <c r="V409" s="5"/>
      <c r="W409" s="5"/>
      <c r="X409" s="5"/>
      <c r="Y409" s="5"/>
      <c r="Z409" s="5"/>
      <c r="AA409" s="5"/>
      <c r="AB409" s="6"/>
      <c r="AC409" s="6"/>
      <c r="AD409" s="6"/>
      <c r="AE409" s="6"/>
      <c r="AF409" s="6"/>
      <c r="AG409" s="6"/>
      <c r="AH409" s="6"/>
      <c r="AI409" s="7"/>
      <c r="AJ409" s="7"/>
      <c r="AK409" s="7"/>
      <c r="AL409" s="7"/>
      <c r="AM409" s="7"/>
      <c r="AN409" s="6"/>
      <c r="AO409" s="6"/>
      <c r="AP409" s="6"/>
      <c r="AQ409" s="6"/>
    </row>
    <row r="410" spans="1:43" ht="15.75" customHeight="1">
      <c r="A410" s="6"/>
      <c r="B410" s="4"/>
      <c r="C410" s="6"/>
      <c r="D410" s="6"/>
      <c r="E410" s="6"/>
      <c r="F410" s="4"/>
      <c r="G410" s="6"/>
      <c r="H410" s="4"/>
      <c r="I410" s="4"/>
      <c r="J410" s="4"/>
      <c r="K410" s="4"/>
      <c r="L410" s="4"/>
      <c r="M410" s="4"/>
      <c r="N410" s="4"/>
      <c r="O410" s="4"/>
      <c r="P410" s="4"/>
      <c r="Q410" s="4"/>
      <c r="R410" s="5"/>
      <c r="S410" s="5"/>
      <c r="T410" s="5"/>
      <c r="U410" s="5"/>
      <c r="V410" s="5"/>
      <c r="W410" s="5"/>
      <c r="X410" s="5"/>
      <c r="Y410" s="5"/>
      <c r="Z410" s="5"/>
      <c r="AA410" s="5"/>
      <c r="AB410" s="6"/>
      <c r="AC410" s="6"/>
      <c r="AD410" s="6"/>
      <c r="AE410" s="6"/>
      <c r="AF410" s="6"/>
      <c r="AG410" s="6"/>
      <c r="AH410" s="6"/>
      <c r="AI410" s="7"/>
      <c r="AJ410" s="7"/>
      <c r="AK410" s="7"/>
      <c r="AL410" s="7"/>
      <c r="AM410" s="7"/>
      <c r="AN410" s="6"/>
      <c r="AO410" s="6"/>
      <c r="AP410" s="6"/>
      <c r="AQ410" s="6"/>
    </row>
    <row r="411" spans="1:43" ht="15.75" customHeight="1">
      <c r="A411" s="6"/>
      <c r="B411" s="4"/>
      <c r="C411" s="6"/>
      <c r="D411" s="6"/>
      <c r="E411" s="6"/>
      <c r="F411" s="4"/>
      <c r="G411" s="6"/>
      <c r="H411" s="4"/>
      <c r="I411" s="4"/>
      <c r="J411" s="4"/>
      <c r="K411" s="4"/>
      <c r="L411" s="4"/>
      <c r="M411" s="4"/>
      <c r="N411" s="4"/>
      <c r="O411" s="4"/>
      <c r="P411" s="4"/>
      <c r="Q411" s="4"/>
      <c r="R411" s="5"/>
      <c r="S411" s="5"/>
      <c r="T411" s="5"/>
      <c r="U411" s="5"/>
      <c r="V411" s="5"/>
      <c r="W411" s="5"/>
      <c r="X411" s="5"/>
      <c r="Y411" s="5"/>
      <c r="Z411" s="5"/>
      <c r="AA411" s="5"/>
      <c r="AB411" s="6"/>
      <c r="AC411" s="6"/>
      <c r="AD411" s="6"/>
      <c r="AE411" s="6"/>
      <c r="AF411" s="6"/>
      <c r="AG411" s="6"/>
      <c r="AH411" s="6"/>
      <c r="AI411" s="7"/>
      <c r="AJ411" s="7"/>
      <c r="AK411" s="7"/>
      <c r="AL411" s="7"/>
      <c r="AM411" s="7"/>
      <c r="AN411" s="6"/>
      <c r="AO411" s="6"/>
      <c r="AP411" s="6"/>
      <c r="AQ411" s="6"/>
    </row>
    <row r="412" spans="1:43" ht="15.75" customHeight="1">
      <c r="A412" s="6"/>
      <c r="B412" s="4"/>
      <c r="C412" s="6"/>
      <c r="D412" s="6"/>
      <c r="E412" s="6"/>
      <c r="F412" s="4"/>
      <c r="G412" s="6"/>
      <c r="H412" s="4"/>
      <c r="I412" s="4"/>
      <c r="J412" s="4"/>
      <c r="K412" s="4"/>
      <c r="L412" s="4"/>
      <c r="M412" s="4"/>
      <c r="N412" s="4"/>
      <c r="O412" s="4"/>
      <c r="P412" s="4"/>
      <c r="Q412" s="4"/>
      <c r="R412" s="5"/>
      <c r="S412" s="5"/>
      <c r="T412" s="5"/>
      <c r="U412" s="5"/>
      <c r="V412" s="5"/>
      <c r="W412" s="5"/>
      <c r="X412" s="5"/>
      <c r="Y412" s="5"/>
      <c r="Z412" s="5"/>
      <c r="AA412" s="5"/>
      <c r="AB412" s="6"/>
      <c r="AC412" s="6"/>
      <c r="AD412" s="6"/>
      <c r="AE412" s="6"/>
      <c r="AF412" s="6"/>
      <c r="AG412" s="6"/>
      <c r="AH412" s="6"/>
      <c r="AI412" s="7"/>
      <c r="AJ412" s="7"/>
      <c r="AK412" s="7"/>
      <c r="AL412" s="7"/>
      <c r="AM412" s="7"/>
      <c r="AN412" s="6"/>
      <c r="AO412" s="6"/>
      <c r="AP412" s="6"/>
      <c r="AQ412" s="6"/>
    </row>
    <row r="413" spans="1:43" ht="15.75" customHeight="1">
      <c r="A413" s="6"/>
      <c r="B413" s="4"/>
      <c r="C413" s="6"/>
      <c r="D413" s="6"/>
      <c r="E413" s="6"/>
      <c r="F413" s="4"/>
      <c r="G413" s="6"/>
      <c r="H413" s="4"/>
      <c r="I413" s="4"/>
      <c r="J413" s="4"/>
      <c r="K413" s="4"/>
      <c r="L413" s="4"/>
      <c r="M413" s="4"/>
      <c r="N413" s="4"/>
      <c r="O413" s="4"/>
      <c r="P413" s="4"/>
      <c r="Q413" s="4"/>
      <c r="R413" s="5"/>
      <c r="S413" s="5"/>
      <c r="T413" s="5"/>
      <c r="U413" s="5"/>
      <c r="V413" s="5"/>
      <c r="W413" s="5"/>
      <c r="X413" s="5"/>
      <c r="Y413" s="5"/>
      <c r="Z413" s="5"/>
      <c r="AA413" s="5"/>
      <c r="AB413" s="6"/>
      <c r="AC413" s="6"/>
      <c r="AD413" s="6"/>
      <c r="AE413" s="6"/>
      <c r="AF413" s="6"/>
      <c r="AG413" s="6"/>
      <c r="AH413" s="6"/>
      <c r="AI413" s="7"/>
      <c r="AJ413" s="7"/>
      <c r="AK413" s="7"/>
      <c r="AL413" s="7"/>
      <c r="AM413" s="7"/>
      <c r="AN413" s="6"/>
      <c r="AO413" s="6"/>
      <c r="AP413" s="6"/>
      <c r="AQ413" s="6"/>
    </row>
    <row r="414" spans="1:43" ht="15.75" customHeight="1">
      <c r="A414" s="6"/>
      <c r="B414" s="4"/>
      <c r="C414" s="6"/>
      <c r="D414" s="6"/>
      <c r="E414" s="6"/>
      <c r="F414" s="4"/>
      <c r="G414" s="6"/>
      <c r="H414" s="4"/>
      <c r="I414" s="4"/>
      <c r="J414" s="4"/>
      <c r="K414" s="4"/>
      <c r="L414" s="4"/>
      <c r="M414" s="4"/>
      <c r="N414" s="4"/>
      <c r="O414" s="4"/>
      <c r="P414" s="4"/>
      <c r="Q414" s="4"/>
      <c r="R414" s="5"/>
      <c r="S414" s="5"/>
      <c r="T414" s="5"/>
      <c r="U414" s="5"/>
      <c r="V414" s="5"/>
      <c r="W414" s="5"/>
      <c r="X414" s="5"/>
      <c r="Y414" s="5"/>
      <c r="Z414" s="5"/>
      <c r="AA414" s="5"/>
      <c r="AB414" s="6"/>
      <c r="AC414" s="6"/>
      <c r="AD414" s="6"/>
      <c r="AE414" s="6"/>
      <c r="AF414" s="6"/>
      <c r="AG414" s="6"/>
      <c r="AH414" s="6"/>
      <c r="AI414" s="7"/>
      <c r="AJ414" s="7"/>
      <c r="AK414" s="7"/>
      <c r="AL414" s="7"/>
      <c r="AM414" s="7"/>
      <c r="AN414" s="6"/>
      <c r="AO414" s="6"/>
      <c r="AP414" s="6"/>
      <c r="AQ414" s="6"/>
    </row>
    <row r="415" spans="1:43" ht="15.75" customHeight="1">
      <c r="A415" s="6"/>
      <c r="B415" s="4"/>
      <c r="C415" s="6"/>
      <c r="D415" s="6"/>
      <c r="E415" s="6"/>
      <c r="F415" s="4"/>
      <c r="G415" s="6"/>
      <c r="H415" s="4"/>
      <c r="I415" s="4"/>
      <c r="J415" s="4"/>
      <c r="K415" s="4"/>
      <c r="L415" s="4"/>
      <c r="M415" s="4"/>
      <c r="N415" s="4"/>
      <c r="O415" s="4"/>
      <c r="P415" s="4"/>
      <c r="Q415" s="4"/>
      <c r="R415" s="5"/>
      <c r="S415" s="5"/>
      <c r="T415" s="5"/>
      <c r="U415" s="5"/>
      <c r="V415" s="5"/>
      <c r="W415" s="5"/>
      <c r="X415" s="5"/>
      <c r="Y415" s="5"/>
      <c r="Z415" s="5"/>
      <c r="AA415" s="5"/>
      <c r="AB415" s="6"/>
      <c r="AC415" s="6"/>
      <c r="AD415" s="6"/>
      <c r="AE415" s="6"/>
      <c r="AF415" s="6"/>
      <c r="AG415" s="6"/>
      <c r="AH415" s="6"/>
      <c r="AI415" s="7"/>
      <c r="AJ415" s="7"/>
      <c r="AK415" s="7"/>
      <c r="AL415" s="7"/>
      <c r="AM415" s="7"/>
      <c r="AN415" s="6"/>
      <c r="AO415" s="6"/>
      <c r="AP415" s="6"/>
      <c r="AQ415" s="6"/>
    </row>
    <row r="416" spans="1:43" ht="15.75" customHeight="1">
      <c r="A416" s="6"/>
      <c r="B416" s="4"/>
      <c r="C416" s="6"/>
      <c r="D416" s="6"/>
      <c r="E416" s="6"/>
      <c r="F416" s="4"/>
      <c r="G416" s="6"/>
      <c r="H416" s="4"/>
      <c r="I416" s="4"/>
      <c r="J416" s="4"/>
      <c r="K416" s="4"/>
      <c r="L416" s="4"/>
      <c r="M416" s="4"/>
      <c r="N416" s="4"/>
      <c r="O416" s="4"/>
      <c r="P416" s="4"/>
      <c r="Q416" s="4"/>
      <c r="R416" s="5"/>
      <c r="S416" s="5"/>
      <c r="T416" s="5"/>
      <c r="U416" s="5"/>
      <c r="V416" s="5"/>
      <c r="W416" s="5"/>
      <c r="X416" s="5"/>
      <c r="Y416" s="5"/>
      <c r="Z416" s="5"/>
      <c r="AA416" s="5"/>
      <c r="AB416" s="6"/>
      <c r="AC416" s="6"/>
      <c r="AD416" s="6"/>
      <c r="AE416" s="6"/>
      <c r="AF416" s="6"/>
      <c r="AG416" s="6"/>
      <c r="AH416" s="6"/>
      <c r="AI416" s="7"/>
      <c r="AJ416" s="7"/>
      <c r="AK416" s="7"/>
      <c r="AL416" s="7"/>
      <c r="AM416" s="7"/>
      <c r="AN416" s="6"/>
      <c r="AO416" s="6"/>
      <c r="AP416" s="6"/>
      <c r="AQ416" s="6"/>
    </row>
    <row r="417" spans="1:43" ht="15.75" customHeight="1">
      <c r="A417" s="6"/>
      <c r="B417" s="4"/>
      <c r="C417" s="6"/>
      <c r="D417" s="6"/>
      <c r="E417" s="6"/>
      <c r="F417" s="4"/>
      <c r="G417" s="6"/>
      <c r="H417" s="4"/>
      <c r="I417" s="4"/>
      <c r="J417" s="4"/>
      <c r="K417" s="4"/>
      <c r="L417" s="4"/>
      <c r="M417" s="4"/>
      <c r="N417" s="4"/>
      <c r="O417" s="4"/>
      <c r="P417" s="4"/>
      <c r="Q417" s="4"/>
      <c r="R417" s="5"/>
      <c r="S417" s="5"/>
      <c r="T417" s="5"/>
      <c r="U417" s="5"/>
      <c r="V417" s="5"/>
      <c r="W417" s="5"/>
      <c r="X417" s="5"/>
      <c r="Y417" s="5"/>
      <c r="Z417" s="5"/>
      <c r="AA417" s="5"/>
      <c r="AB417" s="6"/>
      <c r="AC417" s="6"/>
      <c r="AD417" s="6"/>
      <c r="AE417" s="6"/>
      <c r="AF417" s="6"/>
      <c r="AG417" s="6"/>
      <c r="AH417" s="6"/>
      <c r="AI417" s="7"/>
      <c r="AJ417" s="7"/>
      <c r="AK417" s="7"/>
      <c r="AL417" s="7"/>
      <c r="AM417" s="7"/>
      <c r="AN417" s="6"/>
      <c r="AO417" s="6"/>
      <c r="AP417" s="6"/>
      <c r="AQ417" s="6"/>
    </row>
    <row r="418" spans="1:43" ht="15.75" customHeight="1">
      <c r="A418" s="6"/>
      <c r="B418" s="4"/>
      <c r="C418" s="6"/>
      <c r="D418" s="6"/>
      <c r="E418" s="6"/>
      <c r="F418" s="4"/>
      <c r="G418" s="6"/>
      <c r="H418" s="4"/>
      <c r="I418" s="4"/>
      <c r="J418" s="4"/>
      <c r="K418" s="4"/>
      <c r="L418" s="4"/>
      <c r="M418" s="4"/>
      <c r="N418" s="4"/>
      <c r="O418" s="4"/>
      <c r="P418" s="4"/>
      <c r="Q418" s="4"/>
      <c r="R418" s="5"/>
      <c r="S418" s="5"/>
      <c r="T418" s="5"/>
      <c r="U418" s="5"/>
      <c r="V418" s="5"/>
      <c r="W418" s="5"/>
      <c r="X418" s="5"/>
      <c r="Y418" s="5"/>
      <c r="Z418" s="5"/>
      <c r="AA418" s="5"/>
      <c r="AB418" s="6"/>
      <c r="AC418" s="6"/>
      <c r="AD418" s="6"/>
      <c r="AE418" s="6"/>
      <c r="AF418" s="6"/>
      <c r="AG418" s="6"/>
      <c r="AH418" s="6"/>
      <c r="AI418" s="7"/>
      <c r="AJ418" s="7"/>
      <c r="AK418" s="7"/>
      <c r="AL418" s="7"/>
      <c r="AM418" s="7"/>
      <c r="AN418" s="6"/>
      <c r="AO418" s="6"/>
      <c r="AP418" s="6"/>
      <c r="AQ418" s="6"/>
    </row>
    <row r="419" spans="1:43" ht="15.75" customHeight="1">
      <c r="A419" s="6"/>
      <c r="B419" s="4"/>
      <c r="C419" s="6"/>
      <c r="D419" s="6"/>
      <c r="E419" s="6"/>
      <c r="F419" s="4"/>
      <c r="G419" s="6"/>
      <c r="H419" s="4"/>
      <c r="I419" s="4"/>
      <c r="J419" s="4"/>
      <c r="K419" s="4"/>
      <c r="L419" s="4"/>
      <c r="M419" s="4"/>
      <c r="N419" s="4"/>
      <c r="O419" s="4"/>
      <c r="P419" s="4"/>
      <c r="Q419" s="4"/>
      <c r="R419" s="5"/>
      <c r="S419" s="5"/>
      <c r="T419" s="5"/>
      <c r="U419" s="5"/>
      <c r="V419" s="5"/>
      <c r="W419" s="5"/>
      <c r="X419" s="5"/>
      <c r="Y419" s="5"/>
      <c r="Z419" s="5"/>
      <c r="AA419" s="5"/>
      <c r="AB419" s="6"/>
      <c r="AC419" s="6"/>
      <c r="AD419" s="6"/>
      <c r="AE419" s="6"/>
      <c r="AF419" s="6"/>
      <c r="AG419" s="6"/>
      <c r="AH419" s="6"/>
      <c r="AI419" s="7"/>
      <c r="AJ419" s="7"/>
      <c r="AK419" s="7"/>
      <c r="AL419" s="7"/>
      <c r="AM419" s="7"/>
      <c r="AN419" s="6"/>
      <c r="AO419" s="6"/>
      <c r="AP419" s="6"/>
      <c r="AQ419" s="6"/>
    </row>
    <row r="420" spans="1:43" ht="15.75" customHeight="1">
      <c r="A420" s="6"/>
      <c r="B420" s="4"/>
      <c r="C420" s="6"/>
      <c r="D420" s="6"/>
      <c r="E420" s="6"/>
      <c r="F420" s="4"/>
      <c r="G420" s="6"/>
      <c r="H420" s="4"/>
      <c r="I420" s="4"/>
      <c r="J420" s="4"/>
      <c r="K420" s="4"/>
      <c r="L420" s="4"/>
      <c r="M420" s="4"/>
      <c r="N420" s="4"/>
      <c r="O420" s="4"/>
      <c r="P420" s="4"/>
      <c r="Q420" s="4"/>
      <c r="R420" s="5"/>
      <c r="S420" s="5"/>
      <c r="T420" s="5"/>
      <c r="U420" s="5"/>
      <c r="V420" s="5"/>
      <c r="W420" s="5"/>
      <c r="X420" s="5"/>
      <c r="Y420" s="5"/>
      <c r="Z420" s="5"/>
      <c r="AA420" s="5"/>
      <c r="AB420" s="6"/>
      <c r="AC420" s="6"/>
      <c r="AD420" s="6"/>
      <c r="AE420" s="6"/>
      <c r="AF420" s="6"/>
      <c r="AG420" s="6"/>
      <c r="AH420" s="6"/>
      <c r="AI420" s="7"/>
      <c r="AJ420" s="7"/>
      <c r="AK420" s="7"/>
      <c r="AL420" s="7"/>
      <c r="AM420" s="7"/>
      <c r="AN420" s="6"/>
      <c r="AO420" s="6"/>
      <c r="AP420" s="6"/>
      <c r="AQ420" s="6"/>
    </row>
    <row r="421" spans="1:43" ht="15.75" customHeight="1">
      <c r="A421" s="6"/>
      <c r="B421" s="4"/>
      <c r="C421" s="6"/>
      <c r="D421" s="6"/>
      <c r="E421" s="6"/>
      <c r="F421" s="4"/>
      <c r="G421" s="6"/>
      <c r="H421" s="4"/>
      <c r="I421" s="4"/>
      <c r="J421" s="4"/>
      <c r="K421" s="4"/>
      <c r="L421" s="4"/>
      <c r="M421" s="4"/>
      <c r="N421" s="4"/>
      <c r="O421" s="4"/>
      <c r="P421" s="4"/>
      <c r="Q421" s="4"/>
      <c r="R421" s="5"/>
      <c r="S421" s="5"/>
      <c r="T421" s="5"/>
      <c r="U421" s="5"/>
      <c r="V421" s="5"/>
      <c r="W421" s="5"/>
      <c r="X421" s="5"/>
      <c r="Y421" s="5"/>
      <c r="Z421" s="5"/>
      <c r="AA421" s="5"/>
      <c r="AB421" s="6"/>
      <c r="AC421" s="6"/>
      <c r="AD421" s="6"/>
      <c r="AE421" s="6"/>
      <c r="AF421" s="6"/>
      <c r="AG421" s="6"/>
      <c r="AH421" s="6"/>
      <c r="AI421" s="7"/>
      <c r="AJ421" s="7"/>
      <c r="AK421" s="7"/>
      <c r="AL421" s="7"/>
      <c r="AM421" s="7"/>
      <c r="AN421" s="6"/>
      <c r="AO421" s="6"/>
      <c r="AP421" s="6"/>
      <c r="AQ421" s="6"/>
    </row>
    <row r="422" spans="1:43" ht="15.75" customHeight="1">
      <c r="A422" s="6"/>
      <c r="B422" s="4"/>
      <c r="C422" s="6"/>
      <c r="D422" s="6"/>
      <c r="E422" s="6"/>
      <c r="F422" s="4"/>
      <c r="G422" s="6"/>
      <c r="H422" s="4"/>
      <c r="I422" s="4"/>
      <c r="J422" s="4"/>
      <c r="K422" s="4"/>
      <c r="L422" s="4"/>
      <c r="M422" s="4"/>
      <c r="N422" s="4"/>
      <c r="O422" s="4"/>
      <c r="P422" s="4"/>
      <c r="Q422" s="4"/>
      <c r="R422" s="5"/>
      <c r="S422" s="5"/>
      <c r="T422" s="5"/>
      <c r="U422" s="5"/>
      <c r="V422" s="5"/>
      <c r="W422" s="5"/>
      <c r="X422" s="5"/>
      <c r="Y422" s="5"/>
      <c r="Z422" s="5"/>
      <c r="AA422" s="5"/>
      <c r="AB422" s="6"/>
      <c r="AC422" s="6"/>
      <c r="AD422" s="6"/>
      <c r="AE422" s="6"/>
      <c r="AF422" s="6"/>
      <c r="AG422" s="6"/>
      <c r="AH422" s="6"/>
      <c r="AI422" s="7"/>
      <c r="AJ422" s="7"/>
      <c r="AK422" s="7"/>
      <c r="AL422" s="7"/>
      <c r="AM422" s="7"/>
      <c r="AN422" s="6"/>
      <c r="AO422" s="6"/>
      <c r="AP422" s="6"/>
      <c r="AQ422" s="6"/>
    </row>
    <row r="423" spans="1:43" ht="15.75" customHeight="1">
      <c r="A423" s="6"/>
      <c r="B423" s="4"/>
      <c r="C423" s="6"/>
      <c r="D423" s="6"/>
      <c r="E423" s="6"/>
      <c r="F423" s="4"/>
      <c r="G423" s="6"/>
      <c r="H423" s="4"/>
      <c r="I423" s="4"/>
      <c r="J423" s="4"/>
      <c r="K423" s="4"/>
      <c r="L423" s="4"/>
      <c r="M423" s="4"/>
      <c r="N423" s="4"/>
      <c r="O423" s="4"/>
      <c r="P423" s="4"/>
      <c r="Q423" s="4"/>
      <c r="R423" s="5"/>
      <c r="S423" s="5"/>
      <c r="T423" s="5"/>
      <c r="U423" s="5"/>
      <c r="V423" s="5"/>
      <c r="W423" s="5"/>
      <c r="X423" s="5"/>
      <c r="Y423" s="5"/>
      <c r="Z423" s="5"/>
      <c r="AA423" s="5"/>
      <c r="AB423" s="6"/>
      <c r="AC423" s="6"/>
      <c r="AD423" s="6"/>
      <c r="AE423" s="6"/>
      <c r="AF423" s="6"/>
      <c r="AG423" s="6"/>
      <c r="AH423" s="6"/>
      <c r="AI423" s="7"/>
      <c r="AJ423" s="7"/>
      <c r="AK423" s="7"/>
      <c r="AL423" s="7"/>
      <c r="AM423" s="7"/>
      <c r="AN423" s="6"/>
      <c r="AO423" s="6"/>
      <c r="AP423" s="6"/>
      <c r="AQ423" s="6"/>
    </row>
    <row r="424" spans="1:43" ht="15.75" customHeight="1">
      <c r="A424" s="6"/>
      <c r="B424" s="4"/>
      <c r="C424" s="6"/>
      <c r="D424" s="6"/>
      <c r="E424" s="6"/>
      <c r="F424" s="4"/>
      <c r="G424" s="6"/>
      <c r="H424" s="4"/>
      <c r="I424" s="4"/>
      <c r="J424" s="4"/>
      <c r="K424" s="4"/>
      <c r="L424" s="4"/>
      <c r="M424" s="4"/>
      <c r="N424" s="4"/>
      <c r="O424" s="4"/>
      <c r="P424" s="4"/>
      <c r="Q424" s="4"/>
      <c r="R424" s="5"/>
      <c r="S424" s="5"/>
      <c r="T424" s="5"/>
      <c r="U424" s="5"/>
      <c r="V424" s="5"/>
      <c r="W424" s="5"/>
      <c r="X424" s="5"/>
      <c r="Y424" s="5"/>
      <c r="Z424" s="5"/>
      <c r="AA424" s="5"/>
      <c r="AB424" s="6"/>
      <c r="AC424" s="6"/>
      <c r="AD424" s="6"/>
      <c r="AE424" s="6"/>
      <c r="AF424" s="6"/>
      <c r="AG424" s="6"/>
      <c r="AH424" s="6"/>
      <c r="AI424" s="7"/>
      <c r="AJ424" s="7"/>
      <c r="AK424" s="7"/>
      <c r="AL424" s="7"/>
      <c r="AM424" s="7"/>
      <c r="AN424" s="6"/>
      <c r="AO424" s="6"/>
      <c r="AP424" s="6"/>
      <c r="AQ424" s="6"/>
    </row>
    <row r="425" spans="1:43" ht="15.75" customHeight="1">
      <c r="A425" s="6"/>
      <c r="B425" s="4"/>
      <c r="C425" s="6"/>
      <c r="D425" s="6"/>
      <c r="E425" s="6"/>
      <c r="F425" s="4"/>
      <c r="G425" s="6"/>
      <c r="H425" s="4"/>
      <c r="I425" s="4"/>
      <c r="J425" s="4"/>
      <c r="K425" s="4"/>
      <c r="L425" s="4"/>
      <c r="M425" s="4"/>
      <c r="N425" s="4"/>
      <c r="O425" s="4"/>
      <c r="P425" s="4"/>
      <c r="Q425" s="4"/>
      <c r="R425" s="5"/>
      <c r="S425" s="5"/>
      <c r="T425" s="5"/>
      <c r="U425" s="5"/>
      <c r="V425" s="5"/>
      <c r="W425" s="5"/>
      <c r="X425" s="5"/>
      <c r="Y425" s="5"/>
      <c r="Z425" s="5"/>
      <c r="AA425" s="5"/>
      <c r="AB425" s="6"/>
      <c r="AC425" s="6"/>
      <c r="AD425" s="6"/>
      <c r="AE425" s="6"/>
      <c r="AF425" s="6"/>
      <c r="AG425" s="6"/>
      <c r="AH425" s="6"/>
      <c r="AI425" s="7"/>
      <c r="AJ425" s="7"/>
      <c r="AK425" s="7"/>
      <c r="AL425" s="7"/>
      <c r="AM425" s="7"/>
      <c r="AN425" s="6"/>
      <c r="AO425" s="6"/>
      <c r="AP425" s="6"/>
      <c r="AQ425" s="6"/>
    </row>
    <row r="426" spans="1:43" ht="15.75" customHeight="1">
      <c r="A426" s="6"/>
      <c r="B426" s="4"/>
      <c r="C426" s="6"/>
      <c r="D426" s="6"/>
      <c r="E426" s="6"/>
      <c r="F426" s="4"/>
      <c r="G426" s="6"/>
      <c r="H426" s="4"/>
      <c r="I426" s="4"/>
      <c r="J426" s="4"/>
      <c r="K426" s="4"/>
      <c r="L426" s="4"/>
      <c r="M426" s="4"/>
      <c r="N426" s="4"/>
      <c r="O426" s="4"/>
      <c r="P426" s="4"/>
      <c r="Q426" s="4"/>
      <c r="R426" s="5"/>
      <c r="S426" s="5"/>
      <c r="T426" s="5"/>
      <c r="U426" s="5"/>
      <c r="V426" s="5"/>
      <c r="W426" s="5"/>
      <c r="X426" s="5"/>
      <c r="Y426" s="5"/>
      <c r="Z426" s="5"/>
      <c r="AA426" s="5"/>
      <c r="AB426" s="6"/>
      <c r="AC426" s="6"/>
      <c r="AD426" s="6"/>
      <c r="AE426" s="6"/>
      <c r="AF426" s="6"/>
      <c r="AG426" s="6"/>
      <c r="AH426" s="6"/>
      <c r="AI426" s="7"/>
      <c r="AJ426" s="7"/>
      <c r="AK426" s="7"/>
      <c r="AL426" s="7"/>
      <c r="AM426" s="7"/>
      <c r="AN426" s="6"/>
      <c r="AO426" s="6"/>
      <c r="AP426" s="6"/>
      <c r="AQ426" s="6"/>
    </row>
    <row r="427" spans="1:43" ht="15.75" customHeight="1">
      <c r="A427" s="6"/>
      <c r="B427" s="4"/>
      <c r="C427" s="6"/>
      <c r="D427" s="6"/>
      <c r="E427" s="6"/>
      <c r="F427" s="4"/>
      <c r="G427" s="6"/>
      <c r="H427" s="4"/>
      <c r="I427" s="4"/>
      <c r="J427" s="4"/>
      <c r="K427" s="4"/>
      <c r="L427" s="4"/>
      <c r="M427" s="4"/>
      <c r="N427" s="4"/>
      <c r="O427" s="4"/>
      <c r="P427" s="4"/>
      <c r="Q427" s="4"/>
      <c r="R427" s="5"/>
      <c r="S427" s="5"/>
      <c r="T427" s="5"/>
      <c r="U427" s="5"/>
      <c r="V427" s="5"/>
      <c r="W427" s="5"/>
      <c r="X427" s="5"/>
      <c r="Y427" s="5"/>
      <c r="Z427" s="5"/>
      <c r="AA427" s="5"/>
      <c r="AB427" s="6"/>
      <c r="AC427" s="6"/>
      <c r="AD427" s="6"/>
      <c r="AE427" s="6"/>
      <c r="AF427" s="6"/>
      <c r="AG427" s="6"/>
      <c r="AH427" s="6"/>
      <c r="AI427" s="7"/>
      <c r="AJ427" s="7"/>
      <c r="AK427" s="7"/>
      <c r="AL427" s="7"/>
      <c r="AM427" s="7"/>
      <c r="AN427" s="6"/>
      <c r="AO427" s="6"/>
      <c r="AP427" s="6"/>
      <c r="AQ427" s="6"/>
    </row>
    <row r="428" spans="1:43" ht="15.75" customHeight="1">
      <c r="A428" s="6"/>
      <c r="B428" s="4"/>
      <c r="C428" s="6"/>
      <c r="D428" s="6"/>
      <c r="E428" s="6"/>
      <c r="F428" s="4"/>
      <c r="G428" s="6"/>
      <c r="H428" s="4"/>
      <c r="I428" s="4"/>
      <c r="J428" s="4"/>
      <c r="K428" s="4"/>
      <c r="L428" s="4"/>
      <c r="M428" s="4"/>
      <c r="N428" s="4"/>
      <c r="O428" s="4"/>
      <c r="P428" s="4"/>
      <c r="Q428" s="4"/>
      <c r="R428" s="5"/>
      <c r="S428" s="5"/>
      <c r="T428" s="5"/>
      <c r="U428" s="5"/>
      <c r="V428" s="5"/>
      <c r="W428" s="5"/>
      <c r="X428" s="5"/>
      <c r="Y428" s="5"/>
      <c r="Z428" s="5"/>
      <c r="AA428" s="5"/>
      <c r="AB428" s="6"/>
      <c r="AC428" s="6"/>
      <c r="AD428" s="6"/>
      <c r="AE428" s="6"/>
      <c r="AF428" s="6"/>
      <c r="AG428" s="6"/>
      <c r="AH428" s="6"/>
      <c r="AI428" s="7"/>
      <c r="AJ428" s="7"/>
      <c r="AK428" s="7"/>
      <c r="AL428" s="7"/>
      <c r="AM428" s="7"/>
      <c r="AN428" s="6"/>
      <c r="AO428" s="6"/>
      <c r="AP428" s="6"/>
      <c r="AQ428" s="6"/>
    </row>
    <row r="429" spans="1:43" ht="15.75" customHeight="1">
      <c r="A429" s="6"/>
      <c r="B429" s="4"/>
      <c r="C429" s="6"/>
      <c r="D429" s="6"/>
      <c r="E429" s="6"/>
      <c r="F429" s="4"/>
      <c r="G429" s="6"/>
      <c r="H429" s="4"/>
      <c r="I429" s="4"/>
      <c r="J429" s="4"/>
      <c r="K429" s="4"/>
      <c r="L429" s="4"/>
      <c r="M429" s="4"/>
      <c r="N429" s="4"/>
      <c r="O429" s="4"/>
      <c r="P429" s="4"/>
      <c r="Q429" s="4"/>
      <c r="R429" s="5"/>
      <c r="S429" s="5"/>
      <c r="T429" s="5"/>
      <c r="U429" s="5"/>
      <c r="V429" s="5"/>
      <c r="W429" s="5"/>
      <c r="X429" s="5"/>
      <c r="Y429" s="5"/>
      <c r="Z429" s="5"/>
      <c r="AA429" s="5"/>
      <c r="AB429" s="6"/>
      <c r="AC429" s="6"/>
      <c r="AD429" s="6"/>
      <c r="AE429" s="6"/>
      <c r="AF429" s="6"/>
      <c r="AG429" s="6"/>
      <c r="AH429" s="6"/>
      <c r="AI429" s="7"/>
      <c r="AJ429" s="7"/>
      <c r="AK429" s="7"/>
      <c r="AL429" s="7"/>
      <c r="AM429" s="7"/>
      <c r="AN429" s="6"/>
      <c r="AO429" s="6"/>
      <c r="AP429" s="6"/>
      <c r="AQ429" s="6"/>
    </row>
    <row r="430" spans="1:43" ht="15.75" customHeight="1">
      <c r="A430" s="6"/>
      <c r="B430" s="4"/>
      <c r="C430" s="6"/>
      <c r="D430" s="6"/>
      <c r="E430" s="6"/>
      <c r="F430" s="4"/>
      <c r="G430" s="6"/>
      <c r="H430" s="4"/>
      <c r="I430" s="4"/>
      <c r="J430" s="4"/>
      <c r="K430" s="4"/>
      <c r="L430" s="4"/>
      <c r="M430" s="4"/>
      <c r="N430" s="4"/>
      <c r="O430" s="4"/>
      <c r="P430" s="4"/>
      <c r="Q430" s="4"/>
      <c r="R430" s="5"/>
      <c r="S430" s="5"/>
      <c r="T430" s="5"/>
      <c r="U430" s="5"/>
      <c r="V430" s="5"/>
      <c r="W430" s="5"/>
      <c r="X430" s="5"/>
      <c r="Y430" s="5"/>
      <c r="Z430" s="5"/>
      <c r="AA430" s="5"/>
      <c r="AB430" s="6"/>
      <c r="AC430" s="6"/>
      <c r="AD430" s="6"/>
      <c r="AE430" s="6"/>
      <c r="AF430" s="6"/>
      <c r="AG430" s="6"/>
      <c r="AH430" s="6"/>
      <c r="AI430" s="7"/>
      <c r="AJ430" s="7"/>
      <c r="AK430" s="7"/>
      <c r="AL430" s="7"/>
      <c r="AM430" s="7"/>
      <c r="AN430" s="6"/>
      <c r="AO430" s="6"/>
      <c r="AP430" s="6"/>
      <c r="AQ430" s="6"/>
    </row>
    <row r="431" spans="1:43" ht="15.75" customHeight="1">
      <c r="A431" s="6"/>
      <c r="B431" s="4"/>
      <c r="C431" s="6"/>
      <c r="D431" s="6"/>
      <c r="E431" s="6"/>
      <c r="F431" s="4"/>
      <c r="G431" s="6"/>
      <c r="H431" s="4"/>
      <c r="I431" s="4"/>
      <c r="J431" s="4"/>
      <c r="K431" s="4"/>
      <c r="L431" s="4"/>
      <c r="M431" s="4"/>
      <c r="N431" s="4"/>
      <c r="O431" s="4"/>
      <c r="P431" s="4"/>
      <c r="Q431" s="4"/>
      <c r="R431" s="5"/>
      <c r="S431" s="5"/>
      <c r="T431" s="5"/>
      <c r="U431" s="5"/>
      <c r="V431" s="5"/>
      <c r="W431" s="5"/>
      <c r="X431" s="5"/>
      <c r="Y431" s="5"/>
      <c r="Z431" s="5"/>
      <c r="AA431" s="5"/>
      <c r="AB431" s="6"/>
      <c r="AC431" s="6"/>
      <c r="AD431" s="6"/>
      <c r="AE431" s="6"/>
      <c r="AF431" s="6"/>
      <c r="AG431" s="6"/>
      <c r="AH431" s="6"/>
      <c r="AI431" s="7"/>
      <c r="AJ431" s="7"/>
      <c r="AK431" s="7"/>
      <c r="AL431" s="7"/>
      <c r="AM431" s="7"/>
      <c r="AN431" s="6"/>
      <c r="AO431" s="6"/>
      <c r="AP431" s="6"/>
      <c r="AQ431" s="6"/>
    </row>
    <row r="432" spans="1:43" ht="15.75" customHeight="1">
      <c r="A432" s="6"/>
      <c r="B432" s="4"/>
      <c r="C432" s="6"/>
      <c r="D432" s="6"/>
      <c r="E432" s="6"/>
      <c r="F432" s="4"/>
      <c r="G432" s="6"/>
      <c r="H432" s="4"/>
      <c r="I432" s="4"/>
      <c r="J432" s="4"/>
      <c r="K432" s="4"/>
      <c r="L432" s="4"/>
      <c r="M432" s="4"/>
      <c r="N432" s="4"/>
      <c r="O432" s="4"/>
      <c r="P432" s="4"/>
      <c r="Q432" s="4"/>
      <c r="R432" s="5"/>
      <c r="S432" s="5"/>
      <c r="T432" s="5"/>
      <c r="U432" s="5"/>
      <c r="V432" s="5"/>
      <c r="W432" s="5"/>
      <c r="X432" s="5"/>
      <c r="Y432" s="5"/>
      <c r="Z432" s="5"/>
      <c r="AA432" s="5"/>
      <c r="AB432" s="6"/>
      <c r="AC432" s="6"/>
      <c r="AD432" s="6"/>
      <c r="AE432" s="6"/>
      <c r="AF432" s="6"/>
      <c r="AG432" s="6"/>
      <c r="AH432" s="6"/>
      <c r="AI432" s="7"/>
      <c r="AJ432" s="7"/>
      <c r="AK432" s="7"/>
      <c r="AL432" s="7"/>
      <c r="AM432" s="7"/>
      <c r="AN432" s="6"/>
      <c r="AO432" s="6"/>
      <c r="AP432" s="6"/>
      <c r="AQ432" s="6"/>
    </row>
    <row r="433" spans="1:43" ht="15.75" customHeight="1">
      <c r="A433" s="6"/>
      <c r="B433" s="4"/>
      <c r="C433" s="6"/>
      <c r="D433" s="6"/>
      <c r="E433" s="6"/>
      <c r="F433" s="4"/>
      <c r="G433" s="6"/>
      <c r="H433" s="4"/>
      <c r="I433" s="4"/>
      <c r="J433" s="4"/>
      <c r="K433" s="4"/>
      <c r="L433" s="4"/>
      <c r="M433" s="4"/>
      <c r="N433" s="4"/>
      <c r="O433" s="4"/>
      <c r="P433" s="4"/>
      <c r="Q433" s="4"/>
      <c r="R433" s="5"/>
      <c r="S433" s="5"/>
      <c r="T433" s="5"/>
      <c r="U433" s="5"/>
      <c r="V433" s="5"/>
      <c r="W433" s="5"/>
      <c r="X433" s="5"/>
      <c r="Y433" s="5"/>
      <c r="Z433" s="5"/>
      <c r="AA433" s="5"/>
      <c r="AB433" s="6"/>
      <c r="AC433" s="6"/>
      <c r="AD433" s="6"/>
      <c r="AE433" s="6"/>
      <c r="AF433" s="6"/>
      <c r="AG433" s="6"/>
      <c r="AH433" s="6"/>
      <c r="AI433" s="7"/>
      <c r="AJ433" s="7"/>
      <c r="AK433" s="7"/>
      <c r="AL433" s="7"/>
      <c r="AM433" s="7"/>
      <c r="AN433" s="6"/>
      <c r="AO433" s="6"/>
      <c r="AP433" s="6"/>
      <c r="AQ433" s="6"/>
    </row>
    <row r="434" spans="1:43" ht="15.75" customHeight="1">
      <c r="A434" s="6"/>
      <c r="B434" s="4"/>
      <c r="C434" s="6"/>
      <c r="D434" s="6"/>
      <c r="E434" s="6"/>
      <c r="F434" s="4"/>
      <c r="G434" s="6"/>
      <c r="H434" s="4"/>
      <c r="I434" s="4"/>
      <c r="J434" s="4"/>
      <c r="K434" s="4"/>
      <c r="L434" s="4"/>
      <c r="M434" s="4"/>
      <c r="N434" s="4"/>
      <c r="O434" s="4"/>
      <c r="P434" s="4"/>
      <c r="Q434" s="4"/>
      <c r="R434" s="5"/>
      <c r="S434" s="5"/>
      <c r="T434" s="5"/>
      <c r="U434" s="5"/>
      <c r="V434" s="5"/>
      <c r="W434" s="5"/>
      <c r="X434" s="5"/>
      <c r="Y434" s="5"/>
      <c r="Z434" s="5"/>
      <c r="AA434" s="5"/>
      <c r="AB434" s="6"/>
      <c r="AC434" s="6"/>
      <c r="AD434" s="6"/>
      <c r="AE434" s="6"/>
      <c r="AF434" s="6"/>
      <c r="AG434" s="6"/>
      <c r="AH434" s="6"/>
      <c r="AI434" s="7"/>
      <c r="AJ434" s="7"/>
      <c r="AK434" s="7"/>
      <c r="AL434" s="7"/>
      <c r="AM434" s="7"/>
      <c r="AN434" s="6"/>
      <c r="AO434" s="6"/>
      <c r="AP434" s="6"/>
      <c r="AQ434" s="6"/>
    </row>
    <row r="435" spans="1:43" ht="15.75" customHeight="1">
      <c r="A435" s="6"/>
      <c r="B435" s="4"/>
      <c r="C435" s="6"/>
      <c r="D435" s="6"/>
      <c r="E435" s="6"/>
      <c r="F435" s="4"/>
      <c r="G435" s="6"/>
      <c r="H435" s="4"/>
      <c r="I435" s="4"/>
      <c r="J435" s="4"/>
      <c r="K435" s="4"/>
      <c r="L435" s="4"/>
      <c r="M435" s="4"/>
      <c r="N435" s="4"/>
      <c r="O435" s="4"/>
      <c r="P435" s="4"/>
      <c r="Q435" s="4"/>
      <c r="R435" s="5"/>
      <c r="S435" s="5"/>
      <c r="T435" s="5"/>
      <c r="U435" s="5"/>
      <c r="V435" s="5"/>
      <c r="W435" s="5"/>
      <c r="X435" s="5"/>
      <c r="Y435" s="5"/>
      <c r="Z435" s="5"/>
      <c r="AA435" s="5"/>
      <c r="AB435" s="6"/>
      <c r="AC435" s="6"/>
      <c r="AD435" s="6"/>
      <c r="AE435" s="6"/>
      <c r="AF435" s="6"/>
      <c r="AG435" s="6"/>
      <c r="AH435" s="6"/>
      <c r="AI435" s="7"/>
      <c r="AJ435" s="7"/>
      <c r="AK435" s="7"/>
      <c r="AL435" s="7"/>
      <c r="AM435" s="7"/>
      <c r="AN435" s="6"/>
      <c r="AO435" s="6"/>
      <c r="AP435" s="6"/>
      <c r="AQ435" s="6"/>
    </row>
    <row r="436" spans="1:43" ht="15.75" customHeight="1">
      <c r="A436" s="6"/>
      <c r="B436" s="4"/>
      <c r="C436" s="6"/>
      <c r="D436" s="6"/>
      <c r="E436" s="6"/>
      <c r="F436" s="4"/>
      <c r="G436" s="6"/>
      <c r="H436" s="4"/>
      <c r="I436" s="4"/>
      <c r="J436" s="4"/>
      <c r="K436" s="4"/>
      <c r="L436" s="4"/>
      <c r="M436" s="4"/>
      <c r="N436" s="4"/>
      <c r="O436" s="4"/>
      <c r="P436" s="4"/>
      <c r="Q436" s="4"/>
      <c r="R436" s="5"/>
      <c r="S436" s="5"/>
      <c r="T436" s="5"/>
      <c r="U436" s="5"/>
      <c r="V436" s="5"/>
      <c r="W436" s="5"/>
      <c r="X436" s="5"/>
      <c r="Y436" s="5"/>
      <c r="Z436" s="5"/>
      <c r="AA436" s="5"/>
      <c r="AB436" s="6"/>
      <c r="AC436" s="6"/>
      <c r="AD436" s="6"/>
      <c r="AE436" s="6"/>
      <c r="AF436" s="6"/>
      <c r="AG436" s="6"/>
      <c r="AH436" s="6"/>
      <c r="AI436" s="7"/>
      <c r="AJ436" s="7"/>
      <c r="AK436" s="7"/>
      <c r="AL436" s="7"/>
      <c r="AM436" s="7"/>
      <c r="AN436" s="6"/>
      <c r="AO436" s="6"/>
      <c r="AP436" s="6"/>
      <c r="AQ436" s="6"/>
    </row>
    <row r="437" spans="1:43" ht="15.75" customHeight="1">
      <c r="A437" s="6"/>
      <c r="B437" s="4"/>
      <c r="C437" s="6"/>
      <c r="D437" s="6"/>
      <c r="E437" s="6"/>
      <c r="F437" s="4"/>
      <c r="G437" s="6"/>
      <c r="H437" s="4"/>
      <c r="I437" s="4"/>
      <c r="J437" s="4"/>
      <c r="K437" s="4"/>
      <c r="L437" s="4"/>
      <c r="M437" s="4"/>
      <c r="N437" s="4"/>
      <c r="O437" s="4"/>
      <c r="P437" s="4"/>
      <c r="Q437" s="4"/>
      <c r="R437" s="5"/>
      <c r="S437" s="5"/>
      <c r="T437" s="5"/>
      <c r="U437" s="5"/>
      <c r="V437" s="5"/>
      <c r="W437" s="5"/>
      <c r="X437" s="5"/>
      <c r="Y437" s="5"/>
      <c r="Z437" s="5"/>
      <c r="AA437" s="5"/>
      <c r="AB437" s="6"/>
      <c r="AC437" s="6"/>
      <c r="AD437" s="6"/>
      <c r="AE437" s="6"/>
      <c r="AF437" s="6"/>
      <c r="AG437" s="6"/>
      <c r="AH437" s="6"/>
      <c r="AI437" s="7"/>
      <c r="AJ437" s="7"/>
      <c r="AK437" s="7"/>
      <c r="AL437" s="7"/>
      <c r="AM437" s="7"/>
      <c r="AN437" s="6"/>
      <c r="AO437" s="6"/>
      <c r="AP437" s="6"/>
      <c r="AQ437" s="6"/>
    </row>
    <row r="438" spans="1:43" ht="15.75" customHeight="1">
      <c r="A438" s="6"/>
      <c r="B438" s="4"/>
      <c r="C438" s="6"/>
      <c r="D438" s="6"/>
      <c r="E438" s="6"/>
      <c r="F438" s="4"/>
      <c r="G438" s="6"/>
      <c r="H438" s="4"/>
      <c r="I438" s="4"/>
      <c r="J438" s="4"/>
      <c r="K438" s="4"/>
      <c r="L438" s="4"/>
      <c r="M438" s="4"/>
      <c r="N438" s="4"/>
      <c r="O438" s="4"/>
      <c r="P438" s="4"/>
      <c r="Q438" s="4"/>
      <c r="R438" s="5"/>
      <c r="S438" s="5"/>
      <c r="T438" s="5"/>
      <c r="U438" s="5"/>
      <c r="V438" s="5"/>
      <c r="W438" s="5"/>
      <c r="X438" s="5"/>
      <c r="Y438" s="5"/>
      <c r="Z438" s="5"/>
      <c r="AA438" s="5"/>
      <c r="AB438" s="6"/>
      <c r="AC438" s="6"/>
      <c r="AD438" s="6"/>
      <c r="AE438" s="6"/>
      <c r="AF438" s="6"/>
      <c r="AG438" s="6"/>
      <c r="AH438" s="6"/>
      <c r="AI438" s="7"/>
      <c r="AJ438" s="7"/>
      <c r="AK438" s="7"/>
      <c r="AL438" s="7"/>
      <c r="AM438" s="7"/>
      <c r="AN438" s="6"/>
      <c r="AO438" s="6"/>
      <c r="AP438" s="6"/>
      <c r="AQ438" s="6"/>
    </row>
    <row r="439" spans="1:43" ht="15.75" customHeight="1">
      <c r="A439" s="6"/>
      <c r="B439" s="4"/>
      <c r="C439" s="6"/>
      <c r="D439" s="6"/>
      <c r="E439" s="6"/>
      <c r="F439" s="4"/>
      <c r="G439" s="6"/>
      <c r="H439" s="4"/>
      <c r="I439" s="4"/>
      <c r="J439" s="4"/>
      <c r="K439" s="4"/>
      <c r="L439" s="4"/>
      <c r="M439" s="4"/>
      <c r="N439" s="4"/>
      <c r="O439" s="4"/>
      <c r="P439" s="4"/>
      <c r="Q439" s="4"/>
      <c r="R439" s="5"/>
      <c r="S439" s="5"/>
      <c r="T439" s="5"/>
      <c r="U439" s="5"/>
      <c r="V439" s="5"/>
      <c r="W439" s="5"/>
      <c r="X439" s="5"/>
      <c r="Y439" s="5"/>
      <c r="Z439" s="5"/>
      <c r="AA439" s="5"/>
      <c r="AB439" s="6"/>
      <c r="AC439" s="6"/>
      <c r="AD439" s="6"/>
      <c r="AE439" s="6"/>
      <c r="AF439" s="6"/>
      <c r="AG439" s="6"/>
      <c r="AH439" s="6"/>
      <c r="AI439" s="7"/>
      <c r="AJ439" s="7"/>
      <c r="AK439" s="7"/>
      <c r="AL439" s="7"/>
      <c r="AM439" s="7"/>
      <c r="AN439" s="6"/>
      <c r="AO439" s="6"/>
      <c r="AP439" s="6"/>
      <c r="AQ439" s="6"/>
    </row>
    <row r="440" spans="1:43" ht="15.75" customHeight="1">
      <c r="A440" s="6"/>
      <c r="B440" s="4"/>
      <c r="C440" s="6"/>
      <c r="D440" s="6"/>
      <c r="E440" s="6"/>
      <c r="F440" s="4"/>
      <c r="G440" s="6"/>
      <c r="H440" s="4"/>
      <c r="I440" s="4"/>
      <c r="J440" s="4"/>
      <c r="K440" s="4"/>
      <c r="L440" s="4"/>
      <c r="M440" s="4"/>
      <c r="N440" s="4"/>
      <c r="O440" s="4"/>
      <c r="P440" s="4"/>
      <c r="Q440" s="4"/>
      <c r="R440" s="5"/>
      <c r="S440" s="5"/>
      <c r="T440" s="5"/>
      <c r="U440" s="5"/>
      <c r="V440" s="5"/>
      <c r="W440" s="5"/>
      <c r="X440" s="5"/>
      <c r="Y440" s="5"/>
      <c r="Z440" s="5"/>
      <c r="AA440" s="5"/>
      <c r="AB440" s="6"/>
      <c r="AC440" s="6"/>
      <c r="AD440" s="6"/>
      <c r="AE440" s="6"/>
      <c r="AF440" s="6"/>
      <c r="AG440" s="6"/>
      <c r="AH440" s="6"/>
      <c r="AI440" s="7"/>
      <c r="AJ440" s="7"/>
      <c r="AK440" s="7"/>
      <c r="AL440" s="7"/>
      <c r="AM440" s="7"/>
      <c r="AN440" s="6"/>
      <c r="AO440" s="6"/>
      <c r="AP440" s="6"/>
      <c r="AQ440" s="6"/>
    </row>
    <row r="441" spans="1:43" ht="15.75" customHeight="1">
      <c r="A441" s="6"/>
      <c r="B441" s="4"/>
      <c r="C441" s="6"/>
      <c r="D441" s="6"/>
      <c r="E441" s="6"/>
      <c r="F441" s="4"/>
      <c r="G441" s="6"/>
      <c r="H441" s="4"/>
      <c r="I441" s="4"/>
      <c r="J441" s="4"/>
      <c r="K441" s="4"/>
      <c r="L441" s="4"/>
      <c r="M441" s="4"/>
      <c r="N441" s="4"/>
      <c r="O441" s="4"/>
      <c r="P441" s="4"/>
      <c r="Q441" s="4"/>
      <c r="R441" s="5"/>
      <c r="S441" s="5"/>
      <c r="T441" s="5"/>
      <c r="U441" s="5"/>
      <c r="V441" s="5"/>
      <c r="W441" s="5"/>
      <c r="X441" s="5"/>
      <c r="Y441" s="5"/>
      <c r="Z441" s="5"/>
      <c r="AA441" s="5"/>
      <c r="AB441" s="6"/>
      <c r="AC441" s="6"/>
      <c r="AD441" s="6"/>
      <c r="AE441" s="6"/>
      <c r="AF441" s="6"/>
      <c r="AG441" s="6"/>
      <c r="AH441" s="6"/>
      <c r="AI441" s="7"/>
      <c r="AJ441" s="7"/>
      <c r="AK441" s="7"/>
      <c r="AL441" s="7"/>
      <c r="AM441" s="7"/>
      <c r="AN441" s="6"/>
      <c r="AO441" s="6"/>
      <c r="AP441" s="6"/>
      <c r="AQ441" s="6"/>
    </row>
    <row r="442" spans="1:43" ht="15.75" customHeight="1">
      <c r="A442" s="6"/>
      <c r="B442" s="4"/>
      <c r="C442" s="6"/>
      <c r="D442" s="6"/>
      <c r="E442" s="6"/>
      <c r="F442" s="4"/>
      <c r="G442" s="6"/>
      <c r="H442" s="4"/>
      <c r="I442" s="4"/>
      <c r="J442" s="4"/>
      <c r="K442" s="4"/>
      <c r="L442" s="4"/>
      <c r="M442" s="4"/>
      <c r="N442" s="4"/>
      <c r="O442" s="4"/>
      <c r="P442" s="4"/>
      <c r="Q442" s="4"/>
      <c r="R442" s="5"/>
      <c r="S442" s="5"/>
      <c r="T442" s="5"/>
      <c r="U442" s="5"/>
      <c r="V442" s="5"/>
      <c r="W442" s="5"/>
      <c r="X442" s="5"/>
      <c r="Y442" s="5"/>
      <c r="Z442" s="5"/>
      <c r="AA442" s="5"/>
      <c r="AB442" s="6"/>
      <c r="AC442" s="6"/>
      <c r="AD442" s="6"/>
      <c r="AE442" s="6"/>
      <c r="AF442" s="6"/>
      <c r="AG442" s="6"/>
      <c r="AH442" s="6"/>
      <c r="AI442" s="7"/>
      <c r="AJ442" s="7"/>
      <c r="AK442" s="7"/>
      <c r="AL442" s="7"/>
      <c r="AM442" s="7"/>
      <c r="AN442" s="6"/>
      <c r="AO442" s="6"/>
      <c r="AP442" s="6"/>
      <c r="AQ442" s="6"/>
    </row>
    <row r="443" spans="1:43" ht="15.75" customHeight="1">
      <c r="A443" s="6"/>
      <c r="B443" s="4"/>
      <c r="C443" s="6"/>
      <c r="D443" s="6"/>
      <c r="E443" s="6"/>
      <c r="F443" s="4"/>
      <c r="G443" s="6"/>
      <c r="H443" s="4"/>
      <c r="I443" s="4"/>
      <c r="J443" s="4"/>
      <c r="K443" s="4"/>
      <c r="L443" s="4"/>
      <c r="M443" s="4"/>
      <c r="N443" s="4"/>
      <c r="O443" s="4"/>
      <c r="P443" s="4"/>
      <c r="Q443" s="4"/>
      <c r="R443" s="5"/>
      <c r="S443" s="5"/>
      <c r="T443" s="5"/>
      <c r="U443" s="5"/>
      <c r="V443" s="5"/>
      <c r="W443" s="5"/>
      <c r="X443" s="5"/>
      <c r="Y443" s="5"/>
      <c r="Z443" s="5"/>
      <c r="AA443" s="5"/>
      <c r="AB443" s="6"/>
      <c r="AC443" s="6"/>
      <c r="AD443" s="6"/>
      <c r="AE443" s="6"/>
      <c r="AF443" s="6"/>
      <c r="AG443" s="6"/>
      <c r="AH443" s="6"/>
      <c r="AI443" s="7"/>
      <c r="AJ443" s="7"/>
      <c r="AK443" s="7"/>
      <c r="AL443" s="7"/>
      <c r="AM443" s="7"/>
      <c r="AN443" s="6"/>
      <c r="AO443" s="6"/>
      <c r="AP443" s="6"/>
      <c r="AQ443" s="6"/>
    </row>
    <row r="444" spans="1:43" ht="15.75" customHeight="1">
      <c r="A444" s="6"/>
      <c r="B444" s="4"/>
      <c r="C444" s="6"/>
      <c r="D444" s="6"/>
      <c r="E444" s="6"/>
      <c r="F444" s="4"/>
      <c r="G444" s="6"/>
      <c r="H444" s="4"/>
      <c r="I444" s="4"/>
      <c r="J444" s="4"/>
      <c r="K444" s="4"/>
      <c r="L444" s="4"/>
      <c r="M444" s="4"/>
      <c r="N444" s="4"/>
      <c r="O444" s="4"/>
      <c r="P444" s="4"/>
      <c r="Q444" s="4"/>
      <c r="R444" s="5"/>
      <c r="S444" s="5"/>
      <c r="T444" s="5"/>
      <c r="U444" s="5"/>
      <c r="V444" s="5"/>
      <c r="W444" s="5"/>
      <c r="X444" s="5"/>
      <c r="Y444" s="5"/>
      <c r="Z444" s="5"/>
      <c r="AA444" s="5"/>
      <c r="AB444" s="6"/>
      <c r="AC444" s="6"/>
      <c r="AD444" s="6"/>
      <c r="AE444" s="6"/>
      <c r="AF444" s="6"/>
      <c r="AG444" s="6"/>
      <c r="AH444" s="6"/>
      <c r="AI444" s="7"/>
      <c r="AJ444" s="7"/>
      <c r="AK444" s="7"/>
      <c r="AL444" s="7"/>
      <c r="AM444" s="7"/>
      <c r="AN444" s="6"/>
      <c r="AO444" s="6"/>
      <c r="AP444" s="6"/>
      <c r="AQ444" s="6"/>
    </row>
    <row r="445" spans="1:43" ht="15.75" customHeight="1">
      <c r="A445" s="6"/>
      <c r="B445" s="4"/>
      <c r="C445" s="6"/>
      <c r="D445" s="6"/>
      <c r="E445" s="6"/>
      <c r="F445" s="4"/>
      <c r="G445" s="6"/>
      <c r="H445" s="4"/>
      <c r="I445" s="4"/>
      <c r="J445" s="4"/>
      <c r="K445" s="4"/>
      <c r="L445" s="4"/>
      <c r="M445" s="4"/>
      <c r="N445" s="4"/>
      <c r="O445" s="4"/>
      <c r="P445" s="4"/>
      <c r="Q445" s="4"/>
      <c r="R445" s="5"/>
      <c r="S445" s="5"/>
      <c r="T445" s="5"/>
      <c r="U445" s="5"/>
      <c r="V445" s="5"/>
      <c r="W445" s="5"/>
      <c r="X445" s="5"/>
      <c r="Y445" s="5"/>
      <c r="Z445" s="5"/>
      <c r="AA445" s="5"/>
      <c r="AB445" s="6"/>
      <c r="AC445" s="6"/>
      <c r="AD445" s="6"/>
      <c r="AE445" s="6"/>
      <c r="AF445" s="6"/>
      <c r="AG445" s="6"/>
      <c r="AH445" s="6"/>
      <c r="AI445" s="7"/>
      <c r="AJ445" s="7"/>
      <c r="AK445" s="7"/>
      <c r="AL445" s="7"/>
      <c r="AM445" s="7"/>
      <c r="AN445" s="6"/>
      <c r="AO445" s="6"/>
      <c r="AP445" s="6"/>
      <c r="AQ445" s="6"/>
    </row>
    <row r="446" spans="1:43" ht="15.75" customHeight="1">
      <c r="A446" s="6"/>
      <c r="B446" s="4"/>
      <c r="C446" s="6"/>
      <c r="D446" s="6"/>
      <c r="E446" s="6"/>
      <c r="F446" s="4"/>
      <c r="G446" s="6"/>
      <c r="H446" s="4"/>
      <c r="I446" s="4"/>
      <c r="J446" s="4"/>
      <c r="K446" s="4"/>
      <c r="L446" s="4"/>
      <c r="M446" s="4"/>
      <c r="N446" s="4"/>
      <c r="O446" s="4"/>
      <c r="P446" s="4"/>
      <c r="Q446" s="4"/>
      <c r="R446" s="5"/>
      <c r="S446" s="5"/>
      <c r="T446" s="5"/>
      <c r="U446" s="5"/>
      <c r="V446" s="5"/>
      <c r="W446" s="5"/>
      <c r="X446" s="5"/>
      <c r="Y446" s="5"/>
      <c r="Z446" s="5"/>
      <c r="AA446" s="5"/>
      <c r="AB446" s="6"/>
      <c r="AC446" s="6"/>
      <c r="AD446" s="6"/>
      <c r="AE446" s="6"/>
      <c r="AF446" s="6"/>
      <c r="AG446" s="6"/>
      <c r="AH446" s="6"/>
      <c r="AI446" s="7"/>
      <c r="AJ446" s="7"/>
      <c r="AK446" s="7"/>
      <c r="AL446" s="7"/>
      <c r="AM446" s="7"/>
      <c r="AN446" s="6"/>
      <c r="AO446" s="6"/>
      <c r="AP446" s="6"/>
      <c r="AQ446" s="6"/>
    </row>
    <row r="447" spans="1:43" ht="15.75" customHeight="1">
      <c r="A447" s="6"/>
      <c r="B447" s="4"/>
      <c r="C447" s="6"/>
      <c r="D447" s="6"/>
      <c r="E447" s="6"/>
      <c r="F447" s="4"/>
      <c r="G447" s="6"/>
      <c r="H447" s="4"/>
      <c r="I447" s="4"/>
      <c r="J447" s="4"/>
      <c r="K447" s="4"/>
      <c r="L447" s="4"/>
      <c r="M447" s="4"/>
      <c r="N447" s="4"/>
      <c r="O447" s="4"/>
      <c r="P447" s="4"/>
      <c r="Q447" s="4"/>
      <c r="R447" s="5"/>
      <c r="S447" s="5"/>
      <c r="T447" s="5"/>
      <c r="U447" s="5"/>
      <c r="V447" s="5"/>
      <c r="W447" s="5"/>
      <c r="X447" s="5"/>
      <c r="Y447" s="5"/>
      <c r="Z447" s="5"/>
      <c r="AA447" s="5"/>
      <c r="AB447" s="6"/>
      <c r="AC447" s="6"/>
      <c r="AD447" s="6"/>
      <c r="AE447" s="6"/>
      <c r="AF447" s="6"/>
      <c r="AG447" s="6"/>
      <c r="AH447" s="6"/>
      <c r="AI447" s="7"/>
      <c r="AJ447" s="7"/>
      <c r="AK447" s="7"/>
      <c r="AL447" s="7"/>
      <c r="AM447" s="7"/>
      <c r="AN447" s="6"/>
      <c r="AO447" s="6"/>
      <c r="AP447" s="6"/>
      <c r="AQ447" s="6"/>
    </row>
    <row r="448" spans="1:43" ht="15.75" customHeight="1">
      <c r="A448" s="6"/>
      <c r="B448" s="4"/>
      <c r="C448" s="6"/>
      <c r="D448" s="6"/>
      <c r="E448" s="6"/>
      <c r="F448" s="4"/>
      <c r="G448" s="6"/>
      <c r="H448" s="4"/>
      <c r="I448" s="4"/>
      <c r="J448" s="4"/>
      <c r="K448" s="4"/>
      <c r="L448" s="4"/>
      <c r="M448" s="4"/>
      <c r="N448" s="4"/>
      <c r="O448" s="4"/>
      <c r="P448" s="4"/>
      <c r="Q448" s="4"/>
      <c r="R448" s="5"/>
      <c r="S448" s="5"/>
      <c r="T448" s="5"/>
      <c r="U448" s="5"/>
      <c r="V448" s="5"/>
      <c r="W448" s="5"/>
      <c r="X448" s="5"/>
      <c r="Y448" s="5"/>
      <c r="Z448" s="5"/>
      <c r="AA448" s="5"/>
      <c r="AB448" s="6"/>
      <c r="AC448" s="6"/>
      <c r="AD448" s="6"/>
      <c r="AE448" s="6"/>
      <c r="AF448" s="6"/>
      <c r="AG448" s="6"/>
      <c r="AH448" s="6"/>
      <c r="AI448" s="7"/>
      <c r="AJ448" s="7"/>
      <c r="AK448" s="7"/>
      <c r="AL448" s="7"/>
      <c r="AM448" s="7"/>
      <c r="AN448" s="6"/>
      <c r="AO448" s="6"/>
      <c r="AP448" s="6"/>
      <c r="AQ448" s="6"/>
    </row>
    <row r="449" spans="1:43" ht="15.75" customHeight="1">
      <c r="A449" s="6"/>
      <c r="B449" s="4"/>
      <c r="C449" s="6"/>
      <c r="D449" s="6"/>
      <c r="E449" s="6"/>
      <c r="F449" s="4"/>
      <c r="G449" s="6"/>
      <c r="H449" s="4"/>
      <c r="I449" s="4"/>
      <c r="J449" s="4"/>
      <c r="K449" s="4"/>
      <c r="L449" s="4"/>
      <c r="M449" s="4"/>
      <c r="N449" s="4"/>
      <c r="O449" s="4"/>
      <c r="P449" s="4"/>
      <c r="Q449" s="4"/>
      <c r="R449" s="5"/>
      <c r="S449" s="5"/>
      <c r="T449" s="5"/>
      <c r="U449" s="5"/>
      <c r="V449" s="5"/>
      <c r="W449" s="5"/>
      <c r="X449" s="5"/>
      <c r="Y449" s="5"/>
      <c r="Z449" s="5"/>
      <c r="AA449" s="5"/>
      <c r="AB449" s="6"/>
      <c r="AC449" s="6"/>
      <c r="AD449" s="6"/>
      <c r="AE449" s="6"/>
      <c r="AF449" s="6"/>
      <c r="AG449" s="6"/>
      <c r="AH449" s="6"/>
      <c r="AI449" s="7"/>
      <c r="AJ449" s="7"/>
      <c r="AK449" s="7"/>
      <c r="AL449" s="7"/>
      <c r="AM449" s="7"/>
      <c r="AN449" s="6"/>
      <c r="AO449" s="6"/>
      <c r="AP449" s="6"/>
      <c r="AQ449" s="6"/>
    </row>
    <row r="450" spans="1:43" ht="15.75" customHeight="1">
      <c r="A450" s="6"/>
      <c r="B450" s="4"/>
      <c r="C450" s="6"/>
      <c r="D450" s="6"/>
      <c r="E450" s="6"/>
      <c r="F450" s="4"/>
      <c r="G450" s="6"/>
      <c r="H450" s="4"/>
      <c r="I450" s="4"/>
      <c r="J450" s="4"/>
      <c r="K450" s="4"/>
      <c r="L450" s="4"/>
      <c r="M450" s="4"/>
      <c r="N450" s="4"/>
      <c r="O450" s="4"/>
      <c r="P450" s="4"/>
      <c r="Q450" s="4"/>
      <c r="R450" s="5"/>
      <c r="S450" s="5"/>
      <c r="T450" s="5"/>
      <c r="U450" s="5"/>
      <c r="V450" s="5"/>
      <c r="W450" s="5"/>
      <c r="X450" s="5"/>
      <c r="Y450" s="5"/>
      <c r="Z450" s="5"/>
      <c r="AA450" s="5"/>
      <c r="AB450" s="6"/>
      <c r="AC450" s="6"/>
      <c r="AD450" s="6"/>
      <c r="AE450" s="6"/>
      <c r="AF450" s="6"/>
      <c r="AG450" s="6"/>
      <c r="AH450" s="6"/>
      <c r="AI450" s="7"/>
      <c r="AJ450" s="7"/>
      <c r="AK450" s="7"/>
      <c r="AL450" s="7"/>
      <c r="AM450" s="7"/>
      <c r="AN450" s="6"/>
      <c r="AO450" s="6"/>
      <c r="AP450" s="6"/>
      <c r="AQ450" s="6"/>
    </row>
    <row r="451" spans="1:43" ht="15.75" customHeight="1">
      <c r="A451" s="6"/>
      <c r="B451" s="4"/>
      <c r="C451" s="6"/>
      <c r="D451" s="6"/>
      <c r="E451" s="6"/>
      <c r="F451" s="4"/>
      <c r="G451" s="6"/>
      <c r="H451" s="4"/>
      <c r="I451" s="4"/>
      <c r="J451" s="4"/>
      <c r="K451" s="4"/>
      <c r="L451" s="4"/>
      <c r="M451" s="4"/>
      <c r="N451" s="4"/>
      <c r="O451" s="4"/>
      <c r="P451" s="4"/>
      <c r="Q451" s="4"/>
      <c r="R451" s="5"/>
      <c r="S451" s="5"/>
      <c r="T451" s="5"/>
      <c r="U451" s="5"/>
      <c r="V451" s="5"/>
      <c r="W451" s="5"/>
      <c r="X451" s="5"/>
      <c r="Y451" s="5"/>
      <c r="Z451" s="5"/>
      <c r="AA451" s="5"/>
      <c r="AB451" s="6"/>
      <c r="AC451" s="6"/>
      <c r="AD451" s="6"/>
      <c r="AE451" s="6"/>
      <c r="AF451" s="6"/>
      <c r="AG451" s="6"/>
      <c r="AH451" s="6"/>
      <c r="AI451" s="7"/>
      <c r="AJ451" s="7"/>
      <c r="AK451" s="7"/>
      <c r="AL451" s="7"/>
      <c r="AM451" s="7"/>
      <c r="AN451" s="6"/>
      <c r="AO451" s="6"/>
      <c r="AP451" s="6"/>
      <c r="AQ451" s="6"/>
    </row>
    <row r="452" spans="1:43" ht="15.75" customHeight="1">
      <c r="A452" s="6"/>
      <c r="B452" s="4"/>
      <c r="C452" s="6"/>
      <c r="D452" s="6"/>
      <c r="E452" s="6"/>
      <c r="F452" s="4"/>
      <c r="G452" s="6"/>
      <c r="H452" s="4"/>
      <c r="I452" s="4"/>
      <c r="J452" s="4"/>
      <c r="K452" s="4"/>
      <c r="L452" s="4"/>
      <c r="M452" s="4"/>
      <c r="N452" s="4"/>
      <c r="O452" s="4"/>
      <c r="P452" s="4"/>
      <c r="Q452" s="4"/>
      <c r="R452" s="5"/>
      <c r="S452" s="5"/>
      <c r="T452" s="5"/>
      <c r="U452" s="5"/>
      <c r="V452" s="5"/>
      <c r="W452" s="5"/>
      <c r="X452" s="5"/>
      <c r="Y452" s="5"/>
      <c r="Z452" s="5"/>
      <c r="AA452" s="5"/>
      <c r="AB452" s="6"/>
      <c r="AC452" s="6"/>
      <c r="AD452" s="6"/>
      <c r="AE452" s="6"/>
      <c r="AF452" s="6"/>
      <c r="AG452" s="6"/>
      <c r="AH452" s="6"/>
      <c r="AI452" s="7"/>
      <c r="AJ452" s="7"/>
      <c r="AK452" s="7"/>
      <c r="AL452" s="7"/>
      <c r="AM452" s="7"/>
      <c r="AN452" s="6"/>
      <c r="AO452" s="6"/>
      <c r="AP452" s="6"/>
      <c r="AQ452" s="6"/>
    </row>
    <row r="453" spans="1:43" ht="15.75" customHeight="1">
      <c r="A453" s="6"/>
      <c r="B453" s="4"/>
      <c r="C453" s="6"/>
      <c r="D453" s="6"/>
      <c r="E453" s="6"/>
      <c r="F453" s="4"/>
      <c r="G453" s="6"/>
      <c r="H453" s="4"/>
      <c r="I453" s="4"/>
      <c r="J453" s="4"/>
      <c r="K453" s="4"/>
      <c r="L453" s="4"/>
      <c r="M453" s="4"/>
      <c r="N453" s="4"/>
      <c r="O453" s="4"/>
      <c r="P453" s="4"/>
      <c r="Q453" s="4"/>
      <c r="R453" s="5"/>
      <c r="S453" s="5"/>
      <c r="T453" s="5"/>
      <c r="U453" s="5"/>
      <c r="V453" s="5"/>
      <c r="W453" s="5"/>
      <c r="X453" s="5"/>
      <c r="Y453" s="5"/>
      <c r="Z453" s="5"/>
      <c r="AA453" s="5"/>
      <c r="AB453" s="6"/>
      <c r="AC453" s="6"/>
      <c r="AD453" s="6"/>
      <c r="AE453" s="6"/>
      <c r="AF453" s="6"/>
      <c r="AG453" s="6"/>
      <c r="AH453" s="6"/>
      <c r="AI453" s="7"/>
      <c r="AJ453" s="7"/>
      <c r="AK453" s="7"/>
      <c r="AL453" s="7"/>
      <c r="AM453" s="7"/>
      <c r="AN453" s="6"/>
      <c r="AO453" s="6"/>
      <c r="AP453" s="6"/>
      <c r="AQ453" s="6"/>
    </row>
    <row r="454" spans="1:43" ht="15.75" customHeight="1">
      <c r="A454" s="6"/>
      <c r="B454" s="4"/>
      <c r="C454" s="6"/>
      <c r="D454" s="6"/>
      <c r="E454" s="6"/>
      <c r="F454" s="4"/>
      <c r="G454" s="6"/>
      <c r="H454" s="4"/>
      <c r="I454" s="4"/>
      <c r="J454" s="4"/>
      <c r="K454" s="4"/>
      <c r="L454" s="4"/>
      <c r="M454" s="4"/>
      <c r="N454" s="4"/>
      <c r="O454" s="4"/>
      <c r="P454" s="4"/>
      <c r="Q454" s="4"/>
      <c r="R454" s="5"/>
      <c r="S454" s="5"/>
      <c r="T454" s="5"/>
      <c r="U454" s="5"/>
      <c r="V454" s="5"/>
      <c r="W454" s="5"/>
      <c r="X454" s="5"/>
      <c r="Y454" s="5"/>
      <c r="Z454" s="5"/>
      <c r="AA454" s="5"/>
      <c r="AB454" s="6"/>
      <c r="AC454" s="6"/>
      <c r="AD454" s="6"/>
      <c r="AE454" s="6"/>
      <c r="AF454" s="6"/>
      <c r="AG454" s="6"/>
      <c r="AH454" s="6"/>
      <c r="AI454" s="7"/>
      <c r="AJ454" s="7"/>
      <c r="AK454" s="7"/>
      <c r="AL454" s="7"/>
      <c r="AM454" s="7"/>
      <c r="AN454" s="6"/>
      <c r="AO454" s="6"/>
      <c r="AP454" s="6"/>
      <c r="AQ454" s="6"/>
    </row>
    <row r="455" spans="1:43" ht="15.75" customHeight="1">
      <c r="A455" s="6"/>
      <c r="B455" s="4"/>
      <c r="C455" s="6"/>
      <c r="D455" s="6"/>
      <c r="E455" s="6"/>
      <c r="F455" s="4"/>
      <c r="G455" s="6"/>
      <c r="H455" s="4"/>
      <c r="I455" s="4"/>
      <c r="J455" s="4"/>
      <c r="K455" s="4"/>
      <c r="L455" s="4"/>
      <c r="M455" s="4"/>
      <c r="N455" s="4"/>
      <c r="O455" s="4"/>
      <c r="P455" s="4"/>
      <c r="Q455" s="4"/>
      <c r="R455" s="5"/>
      <c r="S455" s="5"/>
      <c r="T455" s="5"/>
      <c r="U455" s="5"/>
      <c r="V455" s="5"/>
      <c r="W455" s="5"/>
      <c r="X455" s="5"/>
      <c r="Y455" s="5"/>
      <c r="Z455" s="5"/>
      <c r="AA455" s="5"/>
      <c r="AB455" s="6"/>
      <c r="AC455" s="6"/>
      <c r="AD455" s="6"/>
      <c r="AE455" s="6"/>
      <c r="AF455" s="6"/>
      <c r="AG455" s="6"/>
      <c r="AH455" s="6"/>
      <c r="AI455" s="7"/>
      <c r="AJ455" s="7"/>
      <c r="AK455" s="7"/>
      <c r="AL455" s="7"/>
      <c r="AM455" s="7"/>
      <c r="AN455" s="6"/>
      <c r="AO455" s="6"/>
      <c r="AP455" s="6"/>
      <c r="AQ455" s="6"/>
    </row>
    <row r="456" spans="1:43" ht="15.75" customHeight="1">
      <c r="A456" s="6"/>
      <c r="B456" s="4"/>
      <c r="C456" s="6"/>
      <c r="D456" s="6"/>
      <c r="E456" s="6"/>
      <c r="F456" s="4"/>
      <c r="G456" s="6"/>
      <c r="H456" s="4"/>
      <c r="I456" s="4"/>
      <c r="J456" s="4"/>
      <c r="K456" s="4"/>
      <c r="L456" s="4"/>
      <c r="M456" s="4"/>
      <c r="N456" s="4"/>
      <c r="O456" s="4"/>
      <c r="P456" s="4"/>
      <c r="Q456" s="4"/>
      <c r="R456" s="5"/>
      <c r="S456" s="5"/>
      <c r="T456" s="5"/>
      <c r="U456" s="5"/>
      <c r="V456" s="5"/>
      <c r="W456" s="5"/>
      <c r="X456" s="5"/>
      <c r="Y456" s="5"/>
      <c r="Z456" s="5"/>
      <c r="AA456" s="5"/>
      <c r="AB456" s="6"/>
      <c r="AC456" s="6"/>
      <c r="AD456" s="6"/>
      <c r="AE456" s="6"/>
      <c r="AF456" s="6"/>
      <c r="AG456" s="6"/>
      <c r="AH456" s="6"/>
      <c r="AI456" s="7"/>
      <c r="AJ456" s="7"/>
      <c r="AK456" s="7"/>
      <c r="AL456" s="7"/>
      <c r="AM456" s="7"/>
      <c r="AN456" s="6"/>
      <c r="AO456" s="6"/>
      <c r="AP456" s="6"/>
      <c r="AQ456" s="6"/>
    </row>
    <row r="457" spans="1:43" ht="15.75" customHeight="1">
      <c r="A457" s="6"/>
      <c r="B457" s="4"/>
      <c r="C457" s="6"/>
      <c r="D457" s="6"/>
      <c r="E457" s="6"/>
      <c r="F457" s="4"/>
      <c r="G457" s="6"/>
      <c r="H457" s="4"/>
      <c r="I457" s="4"/>
      <c r="J457" s="4"/>
      <c r="K457" s="4"/>
      <c r="L457" s="4"/>
      <c r="M457" s="4"/>
      <c r="N457" s="4"/>
      <c r="O457" s="4"/>
      <c r="P457" s="4"/>
      <c r="Q457" s="4"/>
      <c r="R457" s="5"/>
      <c r="S457" s="5"/>
      <c r="T457" s="5"/>
      <c r="U457" s="5"/>
      <c r="V457" s="5"/>
      <c r="W457" s="5"/>
      <c r="X457" s="5"/>
      <c r="Y457" s="5"/>
      <c r="Z457" s="5"/>
      <c r="AA457" s="5"/>
      <c r="AB457" s="6"/>
      <c r="AC457" s="6"/>
      <c r="AD457" s="6"/>
      <c r="AE457" s="6"/>
      <c r="AF457" s="6"/>
      <c r="AG457" s="6"/>
      <c r="AH457" s="6"/>
      <c r="AI457" s="7"/>
      <c r="AJ457" s="7"/>
      <c r="AK457" s="7"/>
      <c r="AL457" s="7"/>
      <c r="AM457" s="7"/>
      <c r="AN457" s="6"/>
      <c r="AO457" s="6"/>
      <c r="AP457" s="6"/>
      <c r="AQ457" s="6"/>
    </row>
    <row r="458" spans="1:43" ht="15.75" customHeight="1">
      <c r="A458" s="6"/>
      <c r="B458" s="4"/>
      <c r="C458" s="6"/>
      <c r="D458" s="6"/>
      <c r="E458" s="6"/>
      <c r="F458" s="4"/>
      <c r="G458" s="6"/>
      <c r="H458" s="4"/>
      <c r="I458" s="4"/>
      <c r="J458" s="4"/>
      <c r="K458" s="4"/>
      <c r="L458" s="4"/>
      <c r="M458" s="4"/>
      <c r="N458" s="4"/>
      <c r="O458" s="4"/>
      <c r="P458" s="4"/>
      <c r="Q458" s="4"/>
      <c r="R458" s="5"/>
      <c r="S458" s="5"/>
      <c r="T458" s="5"/>
      <c r="U458" s="5"/>
      <c r="V458" s="5"/>
      <c r="W458" s="5"/>
      <c r="X458" s="5"/>
      <c r="Y458" s="5"/>
      <c r="Z458" s="5"/>
      <c r="AA458" s="5"/>
      <c r="AB458" s="6"/>
      <c r="AC458" s="6"/>
      <c r="AD458" s="6"/>
      <c r="AE458" s="6"/>
      <c r="AF458" s="6"/>
      <c r="AG458" s="6"/>
      <c r="AH458" s="6"/>
      <c r="AI458" s="7"/>
      <c r="AJ458" s="7"/>
      <c r="AK458" s="7"/>
      <c r="AL458" s="7"/>
      <c r="AM458" s="7"/>
      <c r="AN458" s="6"/>
      <c r="AO458" s="6"/>
      <c r="AP458" s="6"/>
      <c r="AQ458" s="6"/>
    </row>
    <row r="459" spans="1:43" ht="15.75" customHeight="1">
      <c r="A459" s="6"/>
      <c r="B459" s="4"/>
      <c r="C459" s="6"/>
      <c r="D459" s="6"/>
      <c r="E459" s="6"/>
      <c r="F459" s="4"/>
      <c r="G459" s="6"/>
      <c r="H459" s="4"/>
      <c r="I459" s="4"/>
      <c r="J459" s="4"/>
      <c r="K459" s="4"/>
      <c r="L459" s="4"/>
      <c r="M459" s="4"/>
      <c r="N459" s="4"/>
      <c r="O459" s="4"/>
      <c r="P459" s="4"/>
      <c r="Q459" s="4"/>
      <c r="R459" s="5"/>
      <c r="S459" s="5"/>
      <c r="T459" s="5"/>
      <c r="U459" s="5"/>
      <c r="V459" s="5"/>
      <c r="W459" s="5"/>
      <c r="X459" s="5"/>
      <c r="Y459" s="5"/>
      <c r="Z459" s="5"/>
      <c r="AA459" s="5"/>
      <c r="AB459" s="6"/>
      <c r="AC459" s="6"/>
      <c r="AD459" s="6"/>
      <c r="AE459" s="6"/>
      <c r="AF459" s="6"/>
      <c r="AG459" s="6"/>
      <c r="AH459" s="6"/>
      <c r="AI459" s="7"/>
      <c r="AJ459" s="7"/>
      <c r="AK459" s="7"/>
      <c r="AL459" s="7"/>
      <c r="AM459" s="7"/>
      <c r="AN459" s="6"/>
      <c r="AO459" s="6"/>
      <c r="AP459" s="6"/>
      <c r="AQ459" s="6"/>
    </row>
    <row r="460" spans="1:43" ht="15.75" customHeight="1">
      <c r="A460" s="6"/>
      <c r="B460" s="4"/>
      <c r="C460" s="6"/>
      <c r="D460" s="6"/>
      <c r="E460" s="6"/>
      <c r="F460" s="4"/>
      <c r="G460" s="6"/>
      <c r="H460" s="4"/>
      <c r="I460" s="4"/>
      <c r="J460" s="4"/>
      <c r="K460" s="4"/>
      <c r="L460" s="4"/>
      <c r="M460" s="4"/>
      <c r="N460" s="4"/>
      <c r="O460" s="4"/>
      <c r="P460" s="4"/>
      <c r="Q460" s="4"/>
      <c r="R460" s="5"/>
      <c r="S460" s="5"/>
      <c r="T460" s="5"/>
      <c r="U460" s="5"/>
      <c r="V460" s="5"/>
      <c r="W460" s="5"/>
      <c r="X460" s="5"/>
      <c r="Y460" s="5"/>
      <c r="Z460" s="5"/>
      <c r="AA460" s="5"/>
      <c r="AB460" s="6"/>
      <c r="AC460" s="6"/>
      <c r="AD460" s="6"/>
      <c r="AE460" s="6"/>
      <c r="AF460" s="6"/>
      <c r="AG460" s="6"/>
      <c r="AH460" s="6"/>
      <c r="AI460" s="7"/>
      <c r="AJ460" s="7"/>
      <c r="AK460" s="7"/>
      <c r="AL460" s="7"/>
      <c r="AM460" s="7"/>
      <c r="AN460" s="6"/>
      <c r="AO460" s="6"/>
      <c r="AP460" s="6"/>
      <c r="AQ460" s="6"/>
    </row>
    <row r="461" spans="1:43" ht="15.75" customHeight="1">
      <c r="A461" s="6"/>
      <c r="B461" s="4"/>
      <c r="C461" s="6"/>
      <c r="D461" s="6"/>
      <c r="E461" s="6"/>
      <c r="F461" s="4"/>
      <c r="G461" s="6"/>
      <c r="H461" s="4"/>
      <c r="I461" s="4"/>
      <c r="J461" s="4"/>
      <c r="K461" s="4"/>
      <c r="L461" s="4"/>
      <c r="M461" s="4"/>
      <c r="N461" s="4"/>
      <c r="O461" s="4"/>
      <c r="P461" s="4"/>
      <c r="Q461" s="4"/>
      <c r="R461" s="5"/>
      <c r="S461" s="5"/>
      <c r="T461" s="5"/>
      <c r="U461" s="5"/>
      <c r="V461" s="5"/>
      <c r="W461" s="5"/>
      <c r="X461" s="5"/>
      <c r="Y461" s="5"/>
      <c r="Z461" s="5"/>
      <c r="AA461" s="5"/>
      <c r="AB461" s="6"/>
      <c r="AC461" s="6"/>
      <c r="AD461" s="6"/>
      <c r="AE461" s="6"/>
      <c r="AF461" s="6"/>
      <c r="AG461" s="6"/>
      <c r="AH461" s="6"/>
      <c r="AI461" s="7"/>
      <c r="AJ461" s="7"/>
      <c r="AK461" s="7"/>
      <c r="AL461" s="7"/>
      <c r="AM461" s="7"/>
      <c r="AN461" s="6"/>
      <c r="AO461" s="6"/>
      <c r="AP461" s="6"/>
      <c r="AQ461" s="6"/>
    </row>
    <row r="462" spans="1:43" ht="15.75" customHeight="1">
      <c r="A462" s="6"/>
      <c r="B462" s="4"/>
      <c r="C462" s="6"/>
      <c r="D462" s="6"/>
      <c r="E462" s="6"/>
      <c r="F462" s="4"/>
      <c r="G462" s="6"/>
      <c r="H462" s="4"/>
      <c r="I462" s="4"/>
      <c r="J462" s="4"/>
      <c r="K462" s="4"/>
      <c r="L462" s="4"/>
      <c r="M462" s="4"/>
      <c r="N462" s="4"/>
      <c r="O462" s="4"/>
      <c r="P462" s="4"/>
      <c r="Q462" s="4"/>
      <c r="R462" s="5"/>
      <c r="S462" s="5"/>
      <c r="T462" s="5"/>
      <c r="U462" s="5"/>
      <c r="V462" s="5"/>
      <c r="W462" s="5"/>
      <c r="X462" s="5"/>
      <c r="Y462" s="5"/>
      <c r="Z462" s="5"/>
      <c r="AA462" s="5"/>
      <c r="AB462" s="6"/>
      <c r="AC462" s="6"/>
      <c r="AD462" s="6"/>
      <c r="AE462" s="6"/>
      <c r="AF462" s="6"/>
      <c r="AG462" s="6"/>
      <c r="AH462" s="6"/>
      <c r="AI462" s="7"/>
      <c r="AJ462" s="7"/>
      <c r="AK462" s="7"/>
      <c r="AL462" s="7"/>
      <c r="AM462" s="7"/>
      <c r="AN462" s="6"/>
      <c r="AO462" s="6"/>
      <c r="AP462" s="6"/>
      <c r="AQ462" s="6"/>
    </row>
    <row r="463" spans="1:43" ht="15.75" customHeight="1">
      <c r="A463" s="6"/>
      <c r="B463" s="4"/>
      <c r="C463" s="6"/>
      <c r="D463" s="6"/>
      <c r="E463" s="6"/>
      <c r="F463" s="4"/>
      <c r="G463" s="6"/>
      <c r="H463" s="4"/>
      <c r="I463" s="4"/>
      <c r="J463" s="4"/>
      <c r="K463" s="4"/>
      <c r="L463" s="4"/>
      <c r="M463" s="4"/>
      <c r="N463" s="4"/>
      <c r="O463" s="4"/>
      <c r="P463" s="4"/>
      <c r="Q463" s="4"/>
      <c r="R463" s="5"/>
      <c r="S463" s="5"/>
      <c r="T463" s="5"/>
      <c r="U463" s="5"/>
      <c r="V463" s="5"/>
      <c r="W463" s="5"/>
      <c r="X463" s="5"/>
      <c r="Y463" s="5"/>
      <c r="Z463" s="5"/>
      <c r="AA463" s="5"/>
      <c r="AB463" s="6"/>
      <c r="AC463" s="6"/>
      <c r="AD463" s="6"/>
      <c r="AE463" s="6"/>
      <c r="AF463" s="6"/>
      <c r="AG463" s="6"/>
      <c r="AH463" s="6"/>
      <c r="AI463" s="7"/>
      <c r="AJ463" s="7"/>
      <c r="AK463" s="7"/>
      <c r="AL463" s="7"/>
      <c r="AM463" s="7"/>
      <c r="AN463" s="6"/>
      <c r="AO463" s="6"/>
      <c r="AP463" s="6"/>
      <c r="AQ463" s="6"/>
    </row>
    <row r="464" spans="1:43" ht="15.75" customHeight="1">
      <c r="A464" s="6"/>
      <c r="B464" s="4"/>
      <c r="C464" s="6"/>
      <c r="D464" s="6"/>
      <c r="E464" s="6"/>
      <c r="F464" s="4"/>
      <c r="G464" s="6"/>
      <c r="H464" s="4"/>
      <c r="I464" s="4"/>
      <c r="J464" s="4"/>
      <c r="K464" s="4"/>
      <c r="L464" s="4"/>
      <c r="M464" s="4"/>
      <c r="N464" s="4"/>
      <c r="O464" s="4"/>
      <c r="P464" s="4"/>
      <c r="Q464" s="4"/>
      <c r="R464" s="5"/>
      <c r="S464" s="5"/>
      <c r="T464" s="5"/>
      <c r="U464" s="5"/>
      <c r="V464" s="5"/>
      <c r="W464" s="5"/>
      <c r="X464" s="5"/>
      <c r="Y464" s="5"/>
      <c r="Z464" s="5"/>
      <c r="AA464" s="5"/>
      <c r="AB464" s="6"/>
      <c r="AC464" s="6"/>
      <c r="AD464" s="6"/>
      <c r="AE464" s="6"/>
      <c r="AF464" s="6"/>
      <c r="AG464" s="6"/>
      <c r="AH464" s="6"/>
      <c r="AI464" s="7"/>
      <c r="AJ464" s="7"/>
      <c r="AK464" s="7"/>
      <c r="AL464" s="7"/>
      <c r="AM464" s="7"/>
      <c r="AN464" s="6"/>
      <c r="AO464" s="6"/>
      <c r="AP464" s="6"/>
      <c r="AQ464" s="6"/>
    </row>
    <row r="465" spans="1:43" ht="15.75" customHeight="1">
      <c r="A465" s="6"/>
      <c r="B465" s="4"/>
      <c r="C465" s="6"/>
      <c r="D465" s="6"/>
      <c r="E465" s="6"/>
      <c r="F465" s="4"/>
      <c r="G465" s="6"/>
      <c r="H465" s="4"/>
      <c r="I465" s="4"/>
      <c r="J465" s="4"/>
      <c r="K465" s="4"/>
      <c r="L465" s="4"/>
      <c r="M465" s="4"/>
      <c r="N465" s="4"/>
      <c r="O465" s="4"/>
      <c r="P465" s="4"/>
      <c r="Q465" s="4"/>
      <c r="R465" s="5"/>
      <c r="S465" s="5"/>
      <c r="T465" s="5"/>
      <c r="U465" s="5"/>
      <c r="V465" s="5"/>
      <c r="W465" s="5"/>
      <c r="X465" s="5"/>
      <c r="Y465" s="5"/>
      <c r="Z465" s="5"/>
      <c r="AA465" s="5"/>
      <c r="AB465" s="6"/>
      <c r="AC465" s="6"/>
      <c r="AD465" s="6"/>
      <c r="AE465" s="6"/>
      <c r="AF465" s="6"/>
      <c r="AG465" s="6"/>
      <c r="AH465" s="6"/>
      <c r="AI465" s="7"/>
      <c r="AJ465" s="7"/>
      <c r="AK465" s="7"/>
      <c r="AL465" s="7"/>
      <c r="AM465" s="7"/>
      <c r="AN465" s="6"/>
      <c r="AO465" s="6"/>
      <c r="AP465" s="6"/>
      <c r="AQ465" s="6"/>
    </row>
    <row r="466" spans="1:43" ht="15.75" customHeight="1">
      <c r="A466" s="6"/>
      <c r="B466" s="4"/>
      <c r="C466" s="6"/>
      <c r="D466" s="6"/>
      <c r="E466" s="6"/>
      <c r="F466" s="4"/>
      <c r="G466" s="6"/>
      <c r="H466" s="4"/>
      <c r="I466" s="4"/>
      <c r="J466" s="4"/>
      <c r="K466" s="4"/>
      <c r="L466" s="4"/>
      <c r="M466" s="4"/>
      <c r="N466" s="4"/>
      <c r="O466" s="4"/>
      <c r="P466" s="4"/>
      <c r="Q466" s="4"/>
      <c r="R466" s="5"/>
      <c r="S466" s="5"/>
      <c r="T466" s="5"/>
      <c r="U466" s="5"/>
      <c r="V466" s="5"/>
      <c r="W466" s="5"/>
      <c r="X466" s="5"/>
      <c r="Y466" s="5"/>
      <c r="Z466" s="5"/>
      <c r="AA466" s="5"/>
      <c r="AB466" s="6"/>
      <c r="AC466" s="6"/>
      <c r="AD466" s="6"/>
      <c r="AE466" s="6"/>
      <c r="AF466" s="6"/>
      <c r="AG466" s="6"/>
      <c r="AH466" s="6"/>
      <c r="AI466" s="7"/>
      <c r="AJ466" s="7"/>
      <c r="AK466" s="7"/>
      <c r="AL466" s="7"/>
      <c r="AM466" s="7"/>
      <c r="AN466" s="6"/>
      <c r="AO466" s="6"/>
      <c r="AP466" s="6"/>
      <c r="AQ466" s="6"/>
    </row>
    <row r="467" spans="1:43" ht="15.75" customHeight="1">
      <c r="A467" s="6"/>
      <c r="B467" s="4"/>
      <c r="C467" s="6"/>
      <c r="D467" s="6"/>
      <c r="E467" s="6"/>
      <c r="F467" s="4"/>
      <c r="G467" s="6"/>
      <c r="H467" s="4"/>
      <c r="I467" s="4"/>
      <c r="J467" s="4"/>
      <c r="K467" s="4"/>
      <c r="L467" s="4"/>
      <c r="M467" s="4"/>
      <c r="N467" s="4"/>
      <c r="O467" s="4"/>
      <c r="P467" s="4"/>
      <c r="Q467" s="4"/>
      <c r="R467" s="5"/>
      <c r="S467" s="5"/>
      <c r="T467" s="5"/>
      <c r="U467" s="5"/>
      <c r="V467" s="5"/>
      <c r="W467" s="5"/>
      <c r="X467" s="5"/>
      <c r="Y467" s="5"/>
      <c r="Z467" s="5"/>
      <c r="AA467" s="5"/>
      <c r="AB467" s="6"/>
      <c r="AC467" s="6"/>
      <c r="AD467" s="6"/>
      <c r="AE467" s="6"/>
      <c r="AF467" s="6"/>
      <c r="AG467" s="6"/>
      <c r="AH467" s="6"/>
      <c r="AI467" s="7"/>
      <c r="AJ467" s="7"/>
      <c r="AK467" s="7"/>
      <c r="AL467" s="7"/>
      <c r="AM467" s="7"/>
      <c r="AN467" s="6"/>
      <c r="AO467" s="6"/>
      <c r="AP467" s="6"/>
      <c r="AQ467" s="6"/>
    </row>
    <row r="468" spans="1:43" ht="15.75" customHeight="1">
      <c r="A468" s="6"/>
      <c r="B468" s="4"/>
      <c r="C468" s="6"/>
      <c r="D468" s="6"/>
      <c r="E468" s="6"/>
      <c r="F468" s="4"/>
      <c r="G468" s="6"/>
      <c r="H468" s="4"/>
      <c r="I468" s="4"/>
      <c r="J468" s="4"/>
      <c r="K468" s="4"/>
      <c r="L468" s="4"/>
      <c r="M468" s="4"/>
      <c r="N468" s="4"/>
      <c r="O468" s="4"/>
      <c r="P468" s="4"/>
      <c r="Q468" s="4"/>
      <c r="R468" s="5"/>
      <c r="S468" s="5"/>
      <c r="T468" s="5"/>
      <c r="U468" s="5"/>
      <c r="V468" s="5"/>
      <c r="W468" s="5"/>
      <c r="X468" s="5"/>
      <c r="Y468" s="5"/>
      <c r="Z468" s="5"/>
      <c r="AA468" s="5"/>
      <c r="AB468" s="6"/>
      <c r="AC468" s="6"/>
      <c r="AD468" s="6"/>
      <c r="AE468" s="6"/>
      <c r="AF468" s="6"/>
      <c r="AG468" s="6"/>
      <c r="AH468" s="6"/>
      <c r="AI468" s="7"/>
      <c r="AJ468" s="7"/>
      <c r="AK468" s="7"/>
      <c r="AL468" s="7"/>
      <c r="AM468" s="7"/>
      <c r="AN468" s="6"/>
      <c r="AO468" s="6"/>
      <c r="AP468" s="6"/>
      <c r="AQ468" s="6"/>
    </row>
    <row r="469" spans="1:43" ht="15.75" customHeight="1">
      <c r="A469" s="6"/>
      <c r="B469" s="4"/>
      <c r="C469" s="6"/>
      <c r="D469" s="6"/>
      <c r="E469" s="6"/>
      <c r="F469" s="4"/>
      <c r="G469" s="6"/>
      <c r="H469" s="4"/>
      <c r="I469" s="4"/>
      <c r="J469" s="4"/>
      <c r="K469" s="4"/>
      <c r="L469" s="4"/>
      <c r="M469" s="4"/>
      <c r="N469" s="4"/>
      <c r="O469" s="4"/>
      <c r="P469" s="4"/>
      <c r="Q469" s="4"/>
      <c r="R469" s="5"/>
      <c r="S469" s="5"/>
      <c r="T469" s="5"/>
      <c r="U469" s="5"/>
      <c r="V469" s="5"/>
      <c r="W469" s="5"/>
      <c r="X469" s="5"/>
      <c r="Y469" s="5"/>
      <c r="Z469" s="5"/>
      <c r="AA469" s="5"/>
      <c r="AB469" s="6"/>
      <c r="AC469" s="6"/>
      <c r="AD469" s="6"/>
      <c r="AE469" s="6"/>
      <c r="AF469" s="6"/>
      <c r="AG469" s="6"/>
      <c r="AH469" s="6"/>
      <c r="AI469" s="7"/>
      <c r="AJ469" s="7"/>
      <c r="AK469" s="7"/>
      <c r="AL469" s="7"/>
      <c r="AM469" s="7"/>
      <c r="AN469" s="6"/>
      <c r="AO469" s="6"/>
      <c r="AP469" s="6"/>
      <c r="AQ469" s="6"/>
    </row>
    <row r="470" spans="1:43" ht="15.75" customHeight="1">
      <c r="A470" s="6"/>
      <c r="B470" s="4"/>
      <c r="C470" s="6"/>
      <c r="D470" s="6"/>
      <c r="E470" s="6"/>
      <c r="F470" s="4"/>
      <c r="G470" s="6"/>
      <c r="H470" s="4"/>
      <c r="I470" s="4"/>
      <c r="J470" s="4"/>
      <c r="K470" s="4"/>
      <c r="L470" s="4"/>
      <c r="M470" s="4"/>
      <c r="N470" s="4"/>
      <c r="O470" s="4"/>
      <c r="P470" s="4"/>
      <c r="Q470" s="4"/>
      <c r="R470" s="5"/>
      <c r="S470" s="5"/>
      <c r="T470" s="5"/>
      <c r="U470" s="5"/>
      <c r="V470" s="5"/>
      <c r="W470" s="5"/>
      <c r="X470" s="5"/>
      <c r="Y470" s="5"/>
      <c r="Z470" s="5"/>
      <c r="AA470" s="5"/>
      <c r="AB470" s="6"/>
      <c r="AC470" s="6"/>
      <c r="AD470" s="6"/>
      <c r="AE470" s="6"/>
      <c r="AF470" s="6"/>
      <c r="AG470" s="6"/>
      <c r="AH470" s="6"/>
      <c r="AI470" s="7"/>
      <c r="AJ470" s="7"/>
      <c r="AK470" s="7"/>
      <c r="AL470" s="7"/>
      <c r="AM470" s="7"/>
      <c r="AN470" s="6"/>
      <c r="AO470" s="6"/>
      <c r="AP470" s="6"/>
      <c r="AQ470" s="6"/>
    </row>
    <row r="471" spans="1:43" ht="15.75" customHeight="1">
      <c r="A471" s="6"/>
      <c r="B471" s="4"/>
      <c r="C471" s="6"/>
      <c r="D471" s="6"/>
      <c r="E471" s="6"/>
      <c r="F471" s="4"/>
      <c r="G471" s="6"/>
      <c r="H471" s="4"/>
      <c r="I471" s="4"/>
      <c r="J471" s="4"/>
      <c r="K471" s="4"/>
      <c r="L471" s="4"/>
      <c r="M471" s="4"/>
      <c r="N471" s="4"/>
      <c r="O471" s="4"/>
      <c r="P471" s="4"/>
      <c r="Q471" s="4"/>
      <c r="R471" s="5"/>
      <c r="S471" s="5"/>
      <c r="T471" s="5"/>
      <c r="U471" s="5"/>
      <c r="V471" s="5"/>
      <c r="W471" s="5"/>
      <c r="X471" s="5"/>
      <c r="Y471" s="5"/>
      <c r="Z471" s="5"/>
      <c r="AA471" s="5"/>
      <c r="AB471" s="6"/>
      <c r="AC471" s="6"/>
      <c r="AD471" s="6"/>
      <c r="AE471" s="6"/>
      <c r="AF471" s="6"/>
      <c r="AG471" s="6"/>
      <c r="AH471" s="6"/>
      <c r="AI471" s="7"/>
      <c r="AJ471" s="7"/>
      <c r="AK471" s="7"/>
      <c r="AL471" s="7"/>
      <c r="AM471" s="7"/>
      <c r="AN471" s="6"/>
      <c r="AO471" s="6"/>
      <c r="AP471" s="6"/>
      <c r="AQ471" s="6"/>
    </row>
    <row r="472" spans="1:43" ht="15.75" customHeight="1">
      <c r="A472" s="6"/>
      <c r="B472" s="4"/>
      <c r="C472" s="6"/>
      <c r="D472" s="6"/>
      <c r="E472" s="6"/>
      <c r="F472" s="4"/>
      <c r="G472" s="6"/>
      <c r="H472" s="4"/>
      <c r="I472" s="4"/>
      <c r="J472" s="4"/>
      <c r="K472" s="4"/>
      <c r="L472" s="4"/>
      <c r="M472" s="4"/>
      <c r="N472" s="4"/>
      <c r="O472" s="4"/>
      <c r="P472" s="4"/>
      <c r="Q472" s="4"/>
      <c r="R472" s="5"/>
      <c r="S472" s="5"/>
      <c r="T472" s="5"/>
      <c r="U472" s="5"/>
      <c r="V472" s="5"/>
      <c r="W472" s="5"/>
      <c r="X472" s="5"/>
      <c r="Y472" s="5"/>
      <c r="Z472" s="5"/>
      <c r="AA472" s="5"/>
      <c r="AB472" s="6"/>
      <c r="AC472" s="6"/>
      <c r="AD472" s="6"/>
      <c r="AE472" s="6"/>
      <c r="AF472" s="6"/>
      <c r="AG472" s="6"/>
      <c r="AH472" s="6"/>
      <c r="AI472" s="7"/>
      <c r="AJ472" s="7"/>
      <c r="AK472" s="7"/>
      <c r="AL472" s="7"/>
      <c r="AM472" s="7"/>
      <c r="AN472" s="6"/>
      <c r="AO472" s="6"/>
      <c r="AP472" s="6"/>
      <c r="AQ472" s="6"/>
    </row>
    <row r="473" spans="1:43" ht="15.75" customHeight="1">
      <c r="A473" s="6"/>
      <c r="B473" s="4"/>
      <c r="C473" s="6"/>
      <c r="D473" s="6"/>
      <c r="E473" s="6"/>
      <c r="F473" s="4"/>
      <c r="G473" s="6"/>
      <c r="H473" s="4"/>
      <c r="I473" s="4"/>
      <c r="J473" s="4"/>
      <c r="K473" s="4"/>
      <c r="L473" s="4"/>
      <c r="M473" s="4"/>
      <c r="N473" s="4"/>
      <c r="O473" s="4"/>
      <c r="P473" s="4"/>
      <c r="Q473" s="4"/>
      <c r="R473" s="5"/>
      <c r="S473" s="5"/>
      <c r="T473" s="5"/>
      <c r="U473" s="5"/>
      <c r="V473" s="5"/>
      <c r="W473" s="5"/>
      <c r="X473" s="5"/>
      <c r="Y473" s="5"/>
      <c r="Z473" s="5"/>
      <c r="AA473" s="5"/>
      <c r="AB473" s="6"/>
      <c r="AC473" s="6"/>
      <c r="AD473" s="6"/>
      <c r="AE473" s="6"/>
      <c r="AF473" s="6"/>
      <c r="AG473" s="6"/>
      <c r="AH473" s="6"/>
      <c r="AI473" s="7"/>
      <c r="AJ473" s="7"/>
      <c r="AK473" s="7"/>
      <c r="AL473" s="7"/>
      <c r="AM473" s="7"/>
      <c r="AN473" s="6"/>
      <c r="AO473" s="6"/>
      <c r="AP473" s="6"/>
      <c r="AQ473" s="6"/>
    </row>
    <row r="474" spans="1:43" ht="15.75" customHeight="1">
      <c r="A474" s="6"/>
      <c r="B474" s="4"/>
      <c r="C474" s="6"/>
      <c r="D474" s="6"/>
      <c r="E474" s="6"/>
      <c r="F474" s="4"/>
      <c r="G474" s="6"/>
      <c r="H474" s="4"/>
      <c r="I474" s="4"/>
      <c r="J474" s="4"/>
      <c r="K474" s="4"/>
      <c r="L474" s="4"/>
      <c r="M474" s="4"/>
      <c r="N474" s="4"/>
      <c r="O474" s="4"/>
      <c r="P474" s="4"/>
      <c r="Q474" s="4"/>
      <c r="R474" s="5"/>
      <c r="S474" s="5"/>
      <c r="T474" s="5"/>
      <c r="U474" s="5"/>
      <c r="V474" s="5"/>
      <c r="W474" s="5"/>
      <c r="X474" s="5"/>
      <c r="Y474" s="5"/>
      <c r="Z474" s="5"/>
      <c r="AA474" s="5"/>
      <c r="AB474" s="6"/>
      <c r="AC474" s="6"/>
      <c r="AD474" s="6"/>
      <c r="AE474" s="6"/>
      <c r="AF474" s="6"/>
      <c r="AG474" s="6"/>
      <c r="AH474" s="6"/>
      <c r="AI474" s="7"/>
      <c r="AJ474" s="7"/>
      <c r="AK474" s="7"/>
      <c r="AL474" s="7"/>
      <c r="AM474" s="7"/>
      <c r="AN474" s="6"/>
      <c r="AO474" s="6"/>
      <c r="AP474" s="6"/>
      <c r="AQ474" s="6"/>
    </row>
    <row r="475" spans="1:43" ht="15.75" customHeight="1">
      <c r="A475" s="6"/>
      <c r="B475" s="4"/>
      <c r="C475" s="6"/>
      <c r="D475" s="6"/>
      <c r="E475" s="6"/>
      <c r="F475" s="4"/>
      <c r="G475" s="6"/>
      <c r="H475" s="4"/>
      <c r="I475" s="4"/>
      <c r="J475" s="4"/>
      <c r="K475" s="4"/>
      <c r="L475" s="4"/>
      <c r="M475" s="4"/>
      <c r="N475" s="4"/>
      <c r="O475" s="4"/>
      <c r="P475" s="4"/>
      <c r="Q475" s="4"/>
      <c r="R475" s="5"/>
      <c r="S475" s="5"/>
      <c r="T475" s="5"/>
      <c r="U475" s="5"/>
      <c r="V475" s="5"/>
      <c r="W475" s="5"/>
      <c r="X475" s="5"/>
      <c r="Y475" s="5"/>
      <c r="Z475" s="5"/>
      <c r="AA475" s="5"/>
      <c r="AB475" s="6"/>
      <c r="AC475" s="6"/>
      <c r="AD475" s="6"/>
      <c r="AE475" s="6"/>
      <c r="AF475" s="6"/>
      <c r="AG475" s="6"/>
      <c r="AH475" s="6"/>
      <c r="AI475" s="7"/>
      <c r="AJ475" s="7"/>
      <c r="AK475" s="7"/>
      <c r="AL475" s="7"/>
      <c r="AM475" s="7"/>
      <c r="AN475" s="6"/>
      <c r="AO475" s="6"/>
      <c r="AP475" s="6"/>
      <c r="AQ475" s="6"/>
    </row>
    <row r="476" spans="1:43" ht="15.75" customHeight="1">
      <c r="A476" s="6"/>
      <c r="B476" s="4"/>
      <c r="C476" s="6"/>
      <c r="D476" s="6"/>
      <c r="E476" s="6"/>
      <c r="F476" s="4"/>
      <c r="G476" s="6"/>
      <c r="H476" s="4"/>
      <c r="I476" s="4"/>
      <c r="J476" s="4"/>
      <c r="K476" s="4"/>
      <c r="L476" s="4"/>
      <c r="M476" s="4"/>
      <c r="N476" s="4"/>
      <c r="O476" s="4"/>
      <c r="P476" s="4"/>
      <c r="Q476" s="4"/>
      <c r="R476" s="5"/>
      <c r="S476" s="5"/>
      <c r="T476" s="5"/>
      <c r="U476" s="5"/>
      <c r="V476" s="5"/>
      <c r="W476" s="5"/>
      <c r="X476" s="5"/>
      <c r="Y476" s="5"/>
      <c r="Z476" s="5"/>
      <c r="AA476" s="5"/>
      <c r="AB476" s="6"/>
      <c r="AC476" s="6"/>
      <c r="AD476" s="6"/>
      <c r="AE476" s="6"/>
      <c r="AF476" s="6"/>
      <c r="AG476" s="6"/>
      <c r="AH476" s="6"/>
      <c r="AI476" s="7"/>
      <c r="AJ476" s="7"/>
      <c r="AK476" s="7"/>
      <c r="AL476" s="7"/>
      <c r="AM476" s="7"/>
      <c r="AN476" s="6"/>
      <c r="AO476" s="6"/>
      <c r="AP476" s="6"/>
      <c r="AQ476" s="6"/>
    </row>
    <row r="477" spans="1:43" ht="15.75" customHeight="1">
      <c r="A477" s="6"/>
      <c r="B477" s="4"/>
      <c r="C477" s="6"/>
      <c r="D477" s="6"/>
      <c r="E477" s="6"/>
      <c r="F477" s="4"/>
      <c r="G477" s="6"/>
      <c r="H477" s="4"/>
      <c r="I477" s="4"/>
      <c r="J477" s="4"/>
      <c r="K477" s="4"/>
      <c r="L477" s="4"/>
      <c r="M477" s="4"/>
      <c r="N477" s="4"/>
      <c r="O477" s="4"/>
      <c r="P477" s="4"/>
      <c r="Q477" s="4"/>
      <c r="R477" s="5"/>
      <c r="S477" s="5"/>
      <c r="T477" s="5"/>
      <c r="U477" s="5"/>
      <c r="V477" s="5"/>
      <c r="W477" s="5"/>
      <c r="X477" s="5"/>
      <c r="Y477" s="5"/>
      <c r="Z477" s="5"/>
      <c r="AA477" s="5"/>
      <c r="AB477" s="6"/>
      <c r="AC477" s="6"/>
      <c r="AD477" s="6"/>
      <c r="AE477" s="6"/>
      <c r="AF477" s="6"/>
      <c r="AG477" s="6"/>
      <c r="AH477" s="6"/>
      <c r="AI477" s="7"/>
      <c r="AJ477" s="7"/>
      <c r="AK477" s="7"/>
      <c r="AL477" s="7"/>
      <c r="AM477" s="7"/>
      <c r="AN477" s="6"/>
      <c r="AO477" s="6"/>
      <c r="AP477" s="6"/>
      <c r="AQ477" s="6"/>
    </row>
    <row r="478" spans="1:43" ht="15.75" customHeight="1">
      <c r="A478" s="6"/>
      <c r="B478" s="4"/>
      <c r="C478" s="6"/>
      <c r="D478" s="6"/>
      <c r="E478" s="6"/>
      <c r="F478" s="4"/>
      <c r="G478" s="6"/>
      <c r="H478" s="4"/>
      <c r="I478" s="4"/>
      <c r="J478" s="4"/>
      <c r="K478" s="4"/>
      <c r="L478" s="4"/>
      <c r="M478" s="4"/>
      <c r="N478" s="4"/>
      <c r="O478" s="4"/>
      <c r="P478" s="4"/>
      <c r="Q478" s="4"/>
      <c r="R478" s="5"/>
      <c r="S478" s="5"/>
      <c r="T478" s="5"/>
      <c r="U478" s="5"/>
      <c r="V478" s="5"/>
      <c r="W478" s="5"/>
      <c r="X478" s="5"/>
      <c r="Y478" s="5"/>
      <c r="Z478" s="5"/>
      <c r="AA478" s="5"/>
      <c r="AB478" s="6"/>
      <c r="AC478" s="6"/>
      <c r="AD478" s="6"/>
      <c r="AE478" s="6"/>
      <c r="AF478" s="6"/>
      <c r="AG478" s="6"/>
      <c r="AH478" s="6"/>
      <c r="AI478" s="7"/>
      <c r="AJ478" s="7"/>
      <c r="AK478" s="7"/>
      <c r="AL478" s="7"/>
      <c r="AM478" s="7"/>
      <c r="AN478" s="6"/>
      <c r="AO478" s="6"/>
      <c r="AP478" s="6"/>
      <c r="AQ478" s="6"/>
    </row>
    <row r="479" spans="1:43" ht="15.75" customHeight="1">
      <c r="A479" s="6"/>
      <c r="B479" s="4"/>
      <c r="C479" s="6"/>
      <c r="D479" s="6"/>
      <c r="E479" s="6"/>
      <c r="F479" s="4"/>
      <c r="G479" s="6"/>
      <c r="H479" s="4"/>
      <c r="I479" s="4"/>
      <c r="J479" s="4"/>
      <c r="K479" s="4"/>
      <c r="L479" s="4"/>
      <c r="M479" s="4"/>
      <c r="N479" s="4"/>
      <c r="O479" s="4"/>
      <c r="P479" s="4"/>
      <c r="Q479" s="4"/>
      <c r="R479" s="5"/>
      <c r="S479" s="5"/>
      <c r="T479" s="5"/>
      <c r="U479" s="5"/>
      <c r="V479" s="5"/>
      <c r="W479" s="5"/>
      <c r="X479" s="5"/>
      <c r="Y479" s="5"/>
      <c r="Z479" s="5"/>
      <c r="AA479" s="5"/>
      <c r="AB479" s="6"/>
      <c r="AC479" s="6"/>
      <c r="AD479" s="6"/>
      <c r="AE479" s="6"/>
      <c r="AF479" s="6"/>
      <c r="AG479" s="6"/>
      <c r="AH479" s="6"/>
      <c r="AI479" s="7"/>
      <c r="AJ479" s="7"/>
      <c r="AK479" s="7"/>
      <c r="AL479" s="7"/>
      <c r="AM479" s="7"/>
      <c r="AN479" s="6"/>
      <c r="AO479" s="6"/>
      <c r="AP479" s="6"/>
      <c r="AQ479" s="6"/>
    </row>
    <row r="480" spans="1:43" ht="15.75" customHeight="1">
      <c r="A480" s="6"/>
      <c r="B480" s="4"/>
      <c r="C480" s="6"/>
      <c r="D480" s="6"/>
      <c r="E480" s="6"/>
      <c r="F480" s="4"/>
      <c r="G480" s="6"/>
      <c r="H480" s="4"/>
      <c r="I480" s="4"/>
      <c r="J480" s="4"/>
      <c r="K480" s="4"/>
      <c r="L480" s="4"/>
      <c r="M480" s="4"/>
      <c r="N480" s="4"/>
      <c r="O480" s="4"/>
      <c r="P480" s="4"/>
      <c r="Q480" s="4"/>
      <c r="R480" s="5"/>
      <c r="S480" s="5"/>
      <c r="T480" s="5"/>
      <c r="U480" s="5"/>
      <c r="V480" s="5"/>
      <c r="W480" s="5"/>
      <c r="X480" s="5"/>
      <c r="Y480" s="5"/>
      <c r="Z480" s="5"/>
      <c r="AA480" s="5"/>
      <c r="AB480" s="6"/>
      <c r="AC480" s="6"/>
      <c r="AD480" s="6"/>
      <c r="AE480" s="6"/>
      <c r="AF480" s="6"/>
      <c r="AG480" s="6"/>
      <c r="AH480" s="6"/>
      <c r="AI480" s="7"/>
      <c r="AJ480" s="7"/>
      <c r="AK480" s="7"/>
      <c r="AL480" s="7"/>
      <c r="AM480" s="7"/>
      <c r="AN480" s="6"/>
      <c r="AO480" s="6"/>
      <c r="AP480" s="6"/>
      <c r="AQ480" s="6"/>
    </row>
    <row r="481" spans="1:43" ht="15.75" customHeight="1">
      <c r="A481" s="6"/>
      <c r="B481" s="4"/>
      <c r="C481" s="6"/>
      <c r="D481" s="6"/>
      <c r="E481" s="6"/>
      <c r="F481" s="4"/>
      <c r="G481" s="6"/>
      <c r="H481" s="4"/>
      <c r="I481" s="4"/>
      <c r="J481" s="4"/>
      <c r="K481" s="4"/>
      <c r="L481" s="4"/>
      <c r="M481" s="4"/>
      <c r="N481" s="4"/>
      <c r="O481" s="4"/>
      <c r="P481" s="4"/>
      <c r="Q481" s="4"/>
      <c r="R481" s="5"/>
      <c r="S481" s="5"/>
      <c r="T481" s="5"/>
      <c r="U481" s="5"/>
      <c r="V481" s="5"/>
      <c r="W481" s="5"/>
      <c r="X481" s="5"/>
      <c r="Y481" s="5"/>
      <c r="Z481" s="5"/>
      <c r="AA481" s="5"/>
      <c r="AB481" s="6"/>
      <c r="AC481" s="6"/>
      <c r="AD481" s="6"/>
      <c r="AE481" s="6"/>
      <c r="AF481" s="6"/>
      <c r="AG481" s="6"/>
      <c r="AH481" s="6"/>
      <c r="AI481" s="7"/>
      <c r="AJ481" s="7"/>
      <c r="AK481" s="7"/>
      <c r="AL481" s="7"/>
      <c r="AM481" s="7"/>
      <c r="AN481" s="6"/>
      <c r="AO481" s="6"/>
      <c r="AP481" s="6"/>
      <c r="AQ481" s="6"/>
    </row>
    <row r="482" spans="1:43" ht="15.75" customHeight="1">
      <c r="A482" s="6"/>
      <c r="B482" s="4"/>
      <c r="C482" s="6"/>
      <c r="D482" s="6"/>
      <c r="E482" s="6"/>
      <c r="F482" s="4"/>
      <c r="G482" s="6"/>
      <c r="H482" s="4"/>
      <c r="I482" s="4"/>
      <c r="J482" s="4"/>
      <c r="K482" s="4"/>
      <c r="L482" s="4"/>
      <c r="M482" s="4"/>
      <c r="N482" s="4"/>
      <c r="O482" s="4"/>
      <c r="P482" s="4"/>
      <c r="Q482" s="4"/>
      <c r="R482" s="5"/>
      <c r="S482" s="5"/>
      <c r="T482" s="5"/>
      <c r="U482" s="5"/>
      <c r="V482" s="5"/>
      <c r="W482" s="5"/>
      <c r="X482" s="5"/>
      <c r="Y482" s="5"/>
      <c r="Z482" s="5"/>
      <c r="AA482" s="5"/>
      <c r="AB482" s="6"/>
      <c r="AC482" s="6"/>
      <c r="AD482" s="6"/>
      <c r="AE482" s="6"/>
      <c r="AF482" s="6"/>
      <c r="AG482" s="6"/>
      <c r="AH482" s="6"/>
      <c r="AI482" s="7"/>
      <c r="AJ482" s="7"/>
      <c r="AK482" s="7"/>
      <c r="AL482" s="7"/>
      <c r="AM482" s="7"/>
      <c r="AN482" s="6"/>
      <c r="AO482" s="6"/>
      <c r="AP482" s="6"/>
      <c r="AQ482" s="6"/>
    </row>
    <row r="483" spans="1:43" ht="15.75" customHeight="1">
      <c r="A483" s="6"/>
      <c r="B483" s="4"/>
      <c r="C483" s="6"/>
      <c r="D483" s="6"/>
      <c r="E483" s="6"/>
      <c r="F483" s="4"/>
      <c r="G483" s="6"/>
      <c r="H483" s="4"/>
      <c r="I483" s="4"/>
      <c r="J483" s="4"/>
      <c r="K483" s="4"/>
      <c r="L483" s="4"/>
      <c r="M483" s="4"/>
      <c r="N483" s="4"/>
      <c r="O483" s="4"/>
      <c r="P483" s="4"/>
      <c r="Q483" s="4"/>
      <c r="R483" s="5"/>
      <c r="S483" s="5"/>
      <c r="T483" s="5"/>
      <c r="U483" s="5"/>
      <c r="V483" s="5"/>
      <c r="W483" s="5"/>
      <c r="X483" s="5"/>
      <c r="Y483" s="5"/>
      <c r="Z483" s="5"/>
      <c r="AA483" s="5"/>
      <c r="AB483" s="6"/>
      <c r="AC483" s="6"/>
      <c r="AD483" s="6"/>
      <c r="AE483" s="6"/>
      <c r="AF483" s="6"/>
      <c r="AG483" s="6"/>
      <c r="AH483" s="6"/>
      <c r="AI483" s="7"/>
      <c r="AJ483" s="7"/>
      <c r="AK483" s="7"/>
      <c r="AL483" s="7"/>
      <c r="AM483" s="7"/>
      <c r="AN483" s="6"/>
      <c r="AO483" s="6"/>
      <c r="AP483" s="6"/>
      <c r="AQ483" s="6"/>
    </row>
    <row r="484" spans="1:43" ht="15.75" customHeight="1">
      <c r="A484" s="6"/>
      <c r="B484" s="4"/>
      <c r="C484" s="6"/>
      <c r="D484" s="6"/>
      <c r="E484" s="6"/>
      <c r="F484" s="4"/>
      <c r="G484" s="6"/>
      <c r="H484" s="4"/>
      <c r="I484" s="4"/>
      <c r="J484" s="4"/>
      <c r="K484" s="4"/>
      <c r="L484" s="4"/>
      <c r="M484" s="4"/>
      <c r="N484" s="4"/>
      <c r="O484" s="4"/>
      <c r="P484" s="4"/>
      <c r="Q484" s="4"/>
      <c r="R484" s="5"/>
      <c r="S484" s="5"/>
      <c r="T484" s="5"/>
      <c r="U484" s="5"/>
      <c r="V484" s="5"/>
      <c r="W484" s="5"/>
      <c r="X484" s="5"/>
      <c r="Y484" s="5"/>
      <c r="Z484" s="5"/>
      <c r="AA484" s="5"/>
      <c r="AB484" s="6"/>
      <c r="AC484" s="6"/>
      <c r="AD484" s="6"/>
      <c r="AE484" s="6"/>
      <c r="AF484" s="6"/>
      <c r="AG484" s="6"/>
      <c r="AH484" s="6"/>
      <c r="AI484" s="7"/>
      <c r="AJ484" s="7"/>
      <c r="AK484" s="7"/>
      <c r="AL484" s="7"/>
      <c r="AM484" s="7"/>
      <c r="AN484" s="6"/>
      <c r="AO484" s="6"/>
      <c r="AP484" s="6"/>
      <c r="AQ484" s="6"/>
    </row>
    <row r="485" spans="1:43" ht="15.75" customHeight="1">
      <c r="A485" s="6"/>
      <c r="B485" s="4"/>
      <c r="C485" s="6"/>
      <c r="D485" s="6"/>
      <c r="E485" s="6"/>
      <c r="F485" s="4"/>
      <c r="G485" s="6"/>
      <c r="H485" s="4"/>
      <c r="I485" s="4"/>
      <c r="J485" s="4"/>
      <c r="K485" s="4"/>
      <c r="L485" s="4"/>
      <c r="M485" s="4"/>
      <c r="N485" s="4"/>
      <c r="O485" s="4"/>
      <c r="P485" s="4"/>
      <c r="Q485" s="4"/>
      <c r="R485" s="5"/>
      <c r="S485" s="5"/>
      <c r="T485" s="5"/>
      <c r="U485" s="5"/>
      <c r="V485" s="5"/>
      <c r="W485" s="5"/>
      <c r="X485" s="5"/>
      <c r="Y485" s="5"/>
      <c r="Z485" s="5"/>
      <c r="AA485" s="5"/>
      <c r="AB485" s="6"/>
      <c r="AC485" s="6"/>
      <c r="AD485" s="6"/>
      <c r="AE485" s="6"/>
      <c r="AF485" s="6"/>
      <c r="AG485" s="6"/>
      <c r="AH485" s="6"/>
      <c r="AI485" s="7"/>
      <c r="AJ485" s="7"/>
      <c r="AK485" s="7"/>
      <c r="AL485" s="7"/>
      <c r="AM485" s="7"/>
      <c r="AN485" s="6"/>
      <c r="AO485" s="6"/>
      <c r="AP485" s="6"/>
      <c r="AQ485" s="6"/>
    </row>
    <row r="486" spans="1:43" ht="15.75" customHeight="1">
      <c r="A486" s="6"/>
      <c r="B486" s="4"/>
      <c r="C486" s="6"/>
      <c r="D486" s="6"/>
      <c r="E486" s="6"/>
      <c r="F486" s="4"/>
      <c r="G486" s="6"/>
      <c r="H486" s="4"/>
      <c r="I486" s="4"/>
      <c r="J486" s="4"/>
      <c r="K486" s="4"/>
      <c r="L486" s="4"/>
      <c r="M486" s="4"/>
      <c r="N486" s="4"/>
      <c r="O486" s="4"/>
      <c r="P486" s="4"/>
      <c r="Q486" s="4"/>
      <c r="R486" s="5"/>
      <c r="S486" s="5"/>
      <c r="T486" s="5"/>
      <c r="U486" s="5"/>
      <c r="V486" s="5"/>
      <c r="W486" s="5"/>
      <c r="X486" s="5"/>
      <c r="Y486" s="5"/>
      <c r="Z486" s="5"/>
      <c r="AA486" s="5"/>
      <c r="AB486" s="6"/>
      <c r="AC486" s="6"/>
      <c r="AD486" s="6"/>
      <c r="AE486" s="6"/>
      <c r="AF486" s="6"/>
      <c r="AG486" s="6"/>
      <c r="AH486" s="6"/>
      <c r="AI486" s="7"/>
      <c r="AJ486" s="7"/>
      <c r="AK486" s="7"/>
      <c r="AL486" s="7"/>
      <c r="AM486" s="7"/>
      <c r="AN486" s="6"/>
      <c r="AO486" s="6"/>
      <c r="AP486" s="6"/>
      <c r="AQ486" s="6"/>
    </row>
    <row r="487" spans="1:43" ht="15.75" customHeight="1">
      <c r="A487" s="6"/>
      <c r="B487" s="4"/>
      <c r="C487" s="6"/>
      <c r="D487" s="6"/>
      <c r="E487" s="6"/>
      <c r="F487" s="4"/>
      <c r="G487" s="6"/>
      <c r="H487" s="4"/>
      <c r="I487" s="4"/>
      <c r="J487" s="4"/>
      <c r="K487" s="4"/>
      <c r="L487" s="4"/>
      <c r="M487" s="4"/>
      <c r="N487" s="4"/>
      <c r="O487" s="4"/>
      <c r="P487" s="4"/>
      <c r="Q487" s="4"/>
      <c r="R487" s="5"/>
      <c r="S487" s="5"/>
      <c r="T487" s="5"/>
      <c r="U487" s="5"/>
      <c r="V487" s="5"/>
      <c r="W487" s="5"/>
      <c r="X487" s="5"/>
      <c r="Y487" s="5"/>
      <c r="Z487" s="5"/>
      <c r="AA487" s="5"/>
      <c r="AB487" s="6"/>
      <c r="AC487" s="6"/>
      <c r="AD487" s="6"/>
      <c r="AE487" s="6"/>
      <c r="AF487" s="6"/>
      <c r="AG487" s="6"/>
      <c r="AH487" s="6"/>
      <c r="AI487" s="7"/>
      <c r="AJ487" s="7"/>
      <c r="AK487" s="7"/>
      <c r="AL487" s="7"/>
      <c r="AM487" s="7"/>
      <c r="AN487" s="6"/>
      <c r="AO487" s="6"/>
      <c r="AP487" s="6"/>
      <c r="AQ487" s="6"/>
    </row>
    <row r="488" spans="1:43" ht="15.75" customHeight="1">
      <c r="A488" s="6"/>
      <c r="B488" s="4"/>
      <c r="C488" s="6"/>
      <c r="D488" s="6"/>
      <c r="E488" s="6"/>
      <c r="F488" s="4"/>
      <c r="G488" s="6"/>
      <c r="H488" s="4"/>
      <c r="I488" s="4"/>
      <c r="J488" s="4"/>
      <c r="K488" s="4"/>
      <c r="L488" s="4"/>
      <c r="M488" s="4"/>
      <c r="N488" s="4"/>
      <c r="O488" s="4"/>
      <c r="P488" s="4"/>
      <c r="Q488" s="4"/>
      <c r="R488" s="5"/>
      <c r="S488" s="5"/>
      <c r="T488" s="5"/>
      <c r="U488" s="5"/>
      <c r="V488" s="5"/>
      <c r="W488" s="5"/>
      <c r="X488" s="5"/>
      <c r="Y488" s="5"/>
      <c r="Z488" s="5"/>
      <c r="AA488" s="5"/>
      <c r="AB488" s="6"/>
      <c r="AC488" s="6"/>
      <c r="AD488" s="6"/>
      <c r="AE488" s="6"/>
      <c r="AF488" s="6"/>
      <c r="AG488" s="6"/>
      <c r="AH488" s="6"/>
      <c r="AI488" s="7"/>
      <c r="AJ488" s="7"/>
      <c r="AK488" s="7"/>
      <c r="AL488" s="7"/>
      <c r="AM488" s="7"/>
      <c r="AN488" s="6"/>
      <c r="AO488" s="6"/>
      <c r="AP488" s="6"/>
      <c r="AQ488" s="6"/>
    </row>
    <row r="489" spans="1:43" ht="15.75" customHeight="1">
      <c r="A489" s="6"/>
      <c r="B489" s="4"/>
      <c r="C489" s="6"/>
      <c r="D489" s="6"/>
      <c r="E489" s="6"/>
      <c r="F489" s="4"/>
      <c r="G489" s="6"/>
      <c r="H489" s="4"/>
      <c r="I489" s="4"/>
      <c r="J489" s="4"/>
      <c r="K489" s="4"/>
      <c r="L489" s="4"/>
      <c r="M489" s="4"/>
      <c r="N489" s="4"/>
      <c r="O489" s="4"/>
      <c r="P489" s="4"/>
      <c r="Q489" s="4"/>
      <c r="R489" s="5"/>
      <c r="S489" s="5"/>
      <c r="T489" s="5"/>
      <c r="U489" s="5"/>
      <c r="V489" s="5"/>
      <c r="W489" s="5"/>
      <c r="X489" s="5"/>
      <c r="Y489" s="5"/>
      <c r="Z489" s="5"/>
      <c r="AA489" s="5"/>
      <c r="AB489" s="6"/>
      <c r="AC489" s="6"/>
      <c r="AD489" s="6"/>
      <c r="AE489" s="6"/>
      <c r="AF489" s="6"/>
      <c r="AG489" s="6"/>
      <c r="AH489" s="6"/>
      <c r="AI489" s="7"/>
      <c r="AJ489" s="7"/>
      <c r="AK489" s="7"/>
      <c r="AL489" s="7"/>
      <c r="AM489" s="7"/>
      <c r="AN489" s="6"/>
      <c r="AO489" s="6"/>
      <c r="AP489" s="6"/>
      <c r="AQ489" s="6"/>
    </row>
    <row r="490" spans="1:43" ht="15.75" customHeight="1">
      <c r="A490" s="6"/>
      <c r="B490" s="4"/>
      <c r="C490" s="6"/>
      <c r="D490" s="6"/>
      <c r="E490" s="6"/>
      <c r="F490" s="4"/>
      <c r="G490" s="6"/>
      <c r="H490" s="4"/>
      <c r="I490" s="4"/>
      <c r="J490" s="4"/>
      <c r="K490" s="4"/>
      <c r="L490" s="4"/>
      <c r="M490" s="4"/>
      <c r="N490" s="4"/>
      <c r="O490" s="4"/>
      <c r="P490" s="4"/>
      <c r="Q490" s="4"/>
      <c r="R490" s="5"/>
      <c r="S490" s="5"/>
      <c r="T490" s="5"/>
      <c r="U490" s="5"/>
      <c r="V490" s="5"/>
      <c r="W490" s="5"/>
      <c r="X490" s="5"/>
      <c r="Y490" s="5"/>
      <c r="Z490" s="5"/>
      <c r="AA490" s="5"/>
      <c r="AB490" s="6"/>
      <c r="AC490" s="6"/>
      <c r="AD490" s="6"/>
      <c r="AE490" s="6"/>
      <c r="AF490" s="6"/>
      <c r="AG490" s="6"/>
      <c r="AH490" s="6"/>
      <c r="AI490" s="7"/>
      <c r="AJ490" s="7"/>
      <c r="AK490" s="7"/>
      <c r="AL490" s="7"/>
      <c r="AM490" s="7"/>
      <c r="AN490" s="6"/>
      <c r="AO490" s="6"/>
      <c r="AP490" s="6"/>
      <c r="AQ490" s="6"/>
    </row>
    <row r="491" spans="1:43" ht="15.75" customHeight="1">
      <c r="A491" s="6"/>
      <c r="B491" s="4"/>
      <c r="C491" s="6"/>
      <c r="D491" s="6"/>
      <c r="E491" s="6"/>
      <c r="F491" s="4"/>
      <c r="G491" s="6"/>
      <c r="H491" s="4"/>
      <c r="I491" s="4"/>
      <c r="J491" s="4"/>
      <c r="K491" s="4"/>
      <c r="L491" s="4"/>
      <c r="M491" s="4"/>
      <c r="N491" s="4"/>
      <c r="O491" s="4"/>
      <c r="P491" s="4"/>
      <c r="Q491" s="4"/>
      <c r="R491" s="5"/>
      <c r="S491" s="5"/>
      <c r="T491" s="5"/>
      <c r="U491" s="5"/>
      <c r="V491" s="5"/>
      <c r="W491" s="5"/>
      <c r="X491" s="5"/>
      <c r="Y491" s="5"/>
      <c r="Z491" s="5"/>
      <c r="AA491" s="5"/>
      <c r="AB491" s="6"/>
      <c r="AC491" s="6"/>
      <c r="AD491" s="6"/>
      <c r="AE491" s="6"/>
      <c r="AF491" s="6"/>
      <c r="AG491" s="6"/>
      <c r="AH491" s="6"/>
      <c r="AI491" s="7"/>
      <c r="AJ491" s="7"/>
      <c r="AK491" s="7"/>
      <c r="AL491" s="7"/>
      <c r="AM491" s="7"/>
      <c r="AN491" s="6"/>
      <c r="AO491" s="6"/>
      <c r="AP491" s="6"/>
      <c r="AQ491" s="6"/>
    </row>
    <row r="492" spans="1:43" ht="15.75" customHeight="1">
      <c r="A492" s="6"/>
      <c r="B492" s="4"/>
      <c r="C492" s="6"/>
      <c r="D492" s="6"/>
      <c r="E492" s="6"/>
      <c r="F492" s="4"/>
      <c r="G492" s="6"/>
      <c r="H492" s="4"/>
      <c r="I492" s="4"/>
      <c r="J492" s="4"/>
      <c r="K492" s="4"/>
      <c r="L492" s="4"/>
      <c r="M492" s="4"/>
      <c r="N492" s="4"/>
      <c r="O492" s="4"/>
      <c r="P492" s="4"/>
      <c r="Q492" s="4"/>
      <c r="R492" s="5"/>
      <c r="S492" s="5"/>
      <c r="T492" s="5"/>
      <c r="U492" s="5"/>
      <c r="V492" s="5"/>
      <c r="W492" s="5"/>
      <c r="X492" s="5"/>
      <c r="Y492" s="5"/>
      <c r="Z492" s="5"/>
      <c r="AA492" s="5"/>
      <c r="AB492" s="6"/>
      <c r="AC492" s="6"/>
      <c r="AD492" s="6"/>
      <c r="AE492" s="6"/>
      <c r="AF492" s="6"/>
      <c r="AG492" s="6"/>
      <c r="AH492" s="6"/>
      <c r="AI492" s="7"/>
      <c r="AJ492" s="7"/>
      <c r="AK492" s="7"/>
      <c r="AL492" s="7"/>
      <c r="AM492" s="7"/>
      <c r="AN492" s="6"/>
      <c r="AO492" s="6"/>
      <c r="AP492" s="6"/>
      <c r="AQ492" s="6"/>
    </row>
    <row r="493" spans="1:43" ht="15.75" customHeight="1">
      <c r="A493" s="6"/>
      <c r="B493" s="4"/>
      <c r="C493" s="6"/>
      <c r="D493" s="6"/>
      <c r="E493" s="6"/>
      <c r="F493" s="4"/>
      <c r="G493" s="6"/>
      <c r="H493" s="4"/>
      <c r="I493" s="4"/>
      <c r="J493" s="4"/>
      <c r="K493" s="4"/>
      <c r="L493" s="4"/>
      <c r="M493" s="4"/>
      <c r="N493" s="4"/>
      <c r="O493" s="4"/>
      <c r="P493" s="4"/>
      <c r="Q493" s="4"/>
      <c r="R493" s="5"/>
      <c r="S493" s="5"/>
      <c r="T493" s="5"/>
      <c r="U493" s="5"/>
      <c r="V493" s="5"/>
      <c r="W493" s="5"/>
      <c r="X493" s="5"/>
      <c r="Y493" s="5"/>
      <c r="Z493" s="5"/>
      <c r="AA493" s="5"/>
      <c r="AB493" s="6"/>
      <c r="AC493" s="6"/>
      <c r="AD493" s="6"/>
      <c r="AE493" s="6"/>
      <c r="AF493" s="6"/>
      <c r="AG493" s="6"/>
      <c r="AH493" s="6"/>
      <c r="AI493" s="7"/>
      <c r="AJ493" s="7"/>
      <c r="AK493" s="7"/>
      <c r="AL493" s="7"/>
      <c r="AM493" s="7"/>
      <c r="AN493" s="6"/>
      <c r="AO493" s="6"/>
      <c r="AP493" s="6"/>
      <c r="AQ493" s="6"/>
    </row>
    <row r="494" spans="1:43" ht="15.75" customHeight="1">
      <c r="A494" s="6"/>
      <c r="B494" s="4"/>
      <c r="C494" s="6"/>
      <c r="D494" s="6"/>
      <c r="E494" s="6"/>
      <c r="F494" s="4"/>
      <c r="G494" s="6"/>
      <c r="H494" s="4"/>
      <c r="I494" s="4"/>
      <c r="J494" s="4"/>
      <c r="K494" s="4"/>
      <c r="L494" s="4"/>
      <c r="M494" s="4"/>
      <c r="N494" s="4"/>
      <c r="O494" s="4"/>
      <c r="P494" s="4"/>
      <c r="Q494" s="4"/>
      <c r="R494" s="5"/>
      <c r="S494" s="5"/>
      <c r="T494" s="5"/>
      <c r="U494" s="5"/>
      <c r="V494" s="5"/>
      <c r="W494" s="5"/>
      <c r="X494" s="5"/>
      <c r="Y494" s="5"/>
      <c r="Z494" s="5"/>
      <c r="AA494" s="5"/>
      <c r="AB494" s="6"/>
      <c r="AC494" s="6"/>
      <c r="AD494" s="6"/>
      <c r="AE494" s="6"/>
      <c r="AF494" s="6"/>
      <c r="AG494" s="6"/>
      <c r="AH494" s="6"/>
      <c r="AI494" s="7"/>
      <c r="AJ494" s="7"/>
      <c r="AK494" s="7"/>
      <c r="AL494" s="7"/>
      <c r="AM494" s="7"/>
      <c r="AN494" s="6"/>
      <c r="AO494" s="6"/>
      <c r="AP494" s="6"/>
      <c r="AQ494" s="6"/>
    </row>
    <row r="495" spans="1:43" ht="15.75" customHeight="1">
      <c r="A495" s="6"/>
      <c r="B495" s="4"/>
      <c r="C495" s="6"/>
      <c r="D495" s="6"/>
      <c r="E495" s="6"/>
      <c r="F495" s="4"/>
      <c r="G495" s="6"/>
      <c r="H495" s="4"/>
      <c r="I495" s="4"/>
      <c r="J495" s="4"/>
      <c r="K495" s="4"/>
      <c r="L495" s="4"/>
      <c r="M495" s="4"/>
      <c r="N495" s="4"/>
      <c r="O495" s="4"/>
      <c r="P495" s="4"/>
      <c r="Q495" s="4"/>
      <c r="R495" s="5"/>
      <c r="S495" s="5"/>
      <c r="T495" s="5"/>
      <c r="U495" s="5"/>
      <c r="V495" s="5"/>
      <c r="W495" s="5"/>
      <c r="X495" s="5"/>
      <c r="Y495" s="5"/>
      <c r="Z495" s="5"/>
      <c r="AA495" s="5"/>
      <c r="AB495" s="6"/>
      <c r="AC495" s="6"/>
      <c r="AD495" s="6"/>
      <c r="AE495" s="6"/>
      <c r="AF495" s="6"/>
      <c r="AG495" s="6"/>
      <c r="AH495" s="6"/>
      <c r="AI495" s="7"/>
      <c r="AJ495" s="7"/>
      <c r="AK495" s="7"/>
      <c r="AL495" s="7"/>
      <c r="AM495" s="7"/>
      <c r="AN495" s="6"/>
      <c r="AO495" s="6"/>
      <c r="AP495" s="6"/>
      <c r="AQ495" s="6"/>
    </row>
    <row r="496" spans="1:43" ht="15.75" customHeight="1">
      <c r="A496" s="6"/>
      <c r="B496" s="4"/>
      <c r="C496" s="6"/>
      <c r="D496" s="6"/>
      <c r="E496" s="6"/>
      <c r="F496" s="4"/>
      <c r="G496" s="6"/>
      <c r="H496" s="4"/>
      <c r="I496" s="4"/>
      <c r="J496" s="4"/>
      <c r="K496" s="4"/>
      <c r="L496" s="4"/>
      <c r="M496" s="4"/>
      <c r="N496" s="4"/>
      <c r="O496" s="4"/>
      <c r="P496" s="4"/>
      <c r="Q496" s="4"/>
      <c r="R496" s="5"/>
      <c r="S496" s="5"/>
      <c r="T496" s="5"/>
      <c r="U496" s="5"/>
      <c r="V496" s="5"/>
      <c r="W496" s="5"/>
      <c r="X496" s="5"/>
      <c r="Y496" s="5"/>
      <c r="Z496" s="5"/>
      <c r="AA496" s="5"/>
      <c r="AB496" s="6"/>
      <c r="AC496" s="6"/>
      <c r="AD496" s="6"/>
      <c r="AE496" s="6"/>
      <c r="AF496" s="6"/>
      <c r="AG496" s="6"/>
      <c r="AH496" s="6"/>
      <c r="AI496" s="7"/>
      <c r="AJ496" s="7"/>
      <c r="AK496" s="7"/>
      <c r="AL496" s="7"/>
      <c r="AM496" s="7"/>
      <c r="AN496" s="6"/>
      <c r="AO496" s="6"/>
      <c r="AP496" s="6"/>
      <c r="AQ496" s="6"/>
    </row>
    <row r="497" spans="1:43" ht="15.75" customHeight="1">
      <c r="A497" s="6"/>
      <c r="B497" s="4"/>
      <c r="C497" s="6"/>
      <c r="D497" s="6"/>
      <c r="E497" s="6"/>
      <c r="F497" s="4"/>
      <c r="G497" s="6"/>
      <c r="H497" s="4"/>
      <c r="I497" s="4"/>
      <c r="J497" s="4"/>
      <c r="K497" s="4"/>
      <c r="L497" s="4"/>
      <c r="M497" s="4"/>
      <c r="N497" s="4"/>
      <c r="O497" s="4"/>
      <c r="P497" s="4"/>
      <c r="Q497" s="4"/>
      <c r="R497" s="5"/>
      <c r="S497" s="5"/>
      <c r="T497" s="5"/>
      <c r="U497" s="5"/>
      <c r="V497" s="5"/>
      <c r="W497" s="5"/>
      <c r="X497" s="5"/>
      <c r="Y497" s="5"/>
      <c r="Z497" s="5"/>
      <c r="AA497" s="5"/>
      <c r="AB497" s="6"/>
      <c r="AC497" s="6"/>
      <c r="AD497" s="6"/>
      <c r="AE497" s="6"/>
      <c r="AF497" s="6"/>
      <c r="AG497" s="6"/>
      <c r="AH497" s="6"/>
      <c r="AI497" s="7"/>
      <c r="AJ497" s="7"/>
      <c r="AK497" s="7"/>
      <c r="AL497" s="7"/>
      <c r="AM497" s="7"/>
      <c r="AN497" s="6"/>
      <c r="AO497" s="6"/>
      <c r="AP497" s="6"/>
      <c r="AQ497" s="6"/>
    </row>
    <row r="498" spans="1:43" ht="15.75" customHeight="1">
      <c r="A498" s="6"/>
      <c r="B498" s="4"/>
      <c r="C498" s="6"/>
      <c r="D498" s="6"/>
      <c r="E498" s="6"/>
      <c r="F498" s="4"/>
      <c r="G498" s="6"/>
      <c r="H498" s="4"/>
      <c r="I498" s="4"/>
      <c r="J498" s="4"/>
      <c r="K498" s="4"/>
      <c r="L498" s="4"/>
      <c r="M498" s="4"/>
      <c r="N498" s="4"/>
      <c r="O498" s="4"/>
      <c r="P498" s="4"/>
      <c r="Q498" s="4"/>
      <c r="R498" s="5"/>
      <c r="S498" s="5"/>
      <c r="T498" s="5"/>
      <c r="U498" s="5"/>
      <c r="V498" s="5"/>
      <c r="W498" s="5"/>
      <c r="X498" s="5"/>
      <c r="Y498" s="5"/>
      <c r="Z498" s="5"/>
      <c r="AA498" s="5"/>
      <c r="AB498" s="6"/>
      <c r="AC498" s="6"/>
      <c r="AD498" s="6"/>
      <c r="AE498" s="6"/>
      <c r="AF498" s="6"/>
      <c r="AG498" s="6"/>
      <c r="AH498" s="6"/>
      <c r="AI498" s="7"/>
      <c r="AJ498" s="7"/>
      <c r="AK498" s="7"/>
      <c r="AL498" s="7"/>
      <c r="AM498" s="7"/>
      <c r="AN498" s="6"/>
      <c r="AO498" s="6"/>
      <c r="AP498" s="6"/>
      <c r="AQ498" s="6"/>
    </row>
    <row r="499" spans="1:43" ht="15.75" customHeight="1">
      <c r="A499" s="6"/>
      <c r="B499" s="4"/>
      <c r="C499" s="6"/>
      <c r="D499" s="6"/>
      <c r="E499" s="6"/>
      <c r="F499" s="4"/>
      <c r="G499" s="6"/>
      <c r="H499" s="4"/>
      <c r="I499" s="4"/>
      <c r="J499" s="4"/>
      <c r="K499" s="4"/>
      <c r="L499" s="4"/>
      <c r="M499" s="4"/>
      <c r="N499" s="4"/>
      <c r="O499" s="4"/>
      <c r="P499" s="4"/>
      <c r="Q499" s="4"/>
      <c r="R499" s="5"/>
      <c r="S499" s="5"/>
      <c r="T499" s="5"/>
      <c r="U499" s="5"/>
      <c r="V499" s="5"/>
      <c r="W499" s="5"/>
      <c r="X499" s="5"/>
      <c r="Y499" s="5"/>
      <c r="Z499" s="5"/>
      <c r="AA499" s="5"/>
      <c r="AB499" s="6"/>
      <c r="AC499" s="6"/>
      <c r="AD499" s="6"/>
      <c r="AE499" s="6"/>
      <c r="AF499" s="6"/>
      <c r="AG499" s="6"/>
      <c r="AH499" s="6"/>
      <c r="AI499" s="7"/>
      <c r="AJ499" s="7"/>
      <c r="AK499" s="7"/>
      <c r="AL499" s="7"/>
      <c r="AM499" s="7"/>
      <c r="AN499" s="6"/>
      <c r="AO499" s="6"/>
      <c r="AP499" s="6"/>
      <c r="AQ499" s="6"/>
    </row>
    <row r="500" spans="1:43" ht="15.75" customHeight="1">
      <c r="A500" s="6"/>
      <c r="B500" s="4"/>
      <c r="C500" s="6"/>
      <c r="D500" s="6"/>
      <c r="E500" s="6"/>
      <c r="F500" s="4"/>
      <c r="G500" s="6"/>
      <c r="H500" s="4"/>
      <c r="I500" s="4"/>
      <c r="J500" s="4"/>
      <c r="K500" s="4"/>
      <c r="L500" s="4"/>
      <c r="M500" s="4"/>
      <c r="N500" s="4"/>
      <c r="O500" s="4"/>
      <c r="P500" s="4"/>
      <c r="Q500" s="4"/>
      <c r="R500" s="5"/>
      <c r="S500" s="5"/>
      <c r="T500" s="5"/>
      <c r="U500" s="5"/>
      <c r="V500" s="5"/>
      <c r="W500" s="5"/>
      <c r="X500" s="5"/>
      <c r="Y500" s="5"/>
      <c r="Z500" s="5"/>
      <c r="AA500" s="5"/>
      <c r="AB500" s="6"/>
      <c r="AC500" s="6"/>
      <c r="AD500" s="6"/>
      <c r="AE500" s="6"/>
      <c r="AF500" s="6"/>
      <c r="AG500" s="6"/>
      <c r="AH500" s="6"/>
      <c r="AI500" s="7"/>
      <c r="AJ500" s="7"/>
      <c r="AK500" s="7"/>
      <c r="AL500" s="7"/>
      <c r="AM500" s="7"/>
      <c r="AN500" s="6"/>
      <c r="AO500" s="6"/>
      <c r="AP500" s="6"/>
      <c r="AQ500" s="6"/>
    </row>
    <row r="501" spans="1:43" ht="15.75" customHeight="1">
      <c r="A501" s="6"/>
      <c r="B501" s="4"/>
      <c r="C501" s="6"/>
      <c r="D501" s="6"/>
      <c r="E501" s="6"/>
      <c r="F501" s="4"/>
      <c r="G501" s="6"/>
      <c r="H501" s="4"/>
      <c r="I501" s="4"/>
      <c r="J501" s="4"/>
      <c r="K501" s="4"/>
      <c r="L501" s="4"/>
      <c r="M501" s="4"/>
      <c r="N501" s="4"/>
      <c r="O501" s="4"/>
      <c r="P501" s="4"/>
      <c r="Q501" s="4"/>
      <c r="R501" s="5"/>
      <c r="S501" s="5"/>
      <c r="T501" s="5"/>
      <c r="U501" s="5"/>
      <c r="V501" s="5"/>
      <c r="W501" s="5"/>
      <c r="X501" s="5"/>
      <c r="Y501" s="5"/>
      <c r="Z501" s="5"/>
      <c r="AA501" s="5"/>
      <c r="AB501" s="6"/>
      <c r="AC501" s="6"/>
      <c r="AD501" s="6"/>
      <c r="AE501" s="6"/>
      <c r="AF501" s="6"/>
      <c r="AG501" s="6"/>
      <c r="AH501" s="6"/>
      <c r="AI501" s="7"/>
      <c r="AJ501" s="7"/>
      <c r="AK501" s="7"/>
      <c r="AL501" s="7"/>
      <c r="AM501" s="7"/>
      <c r="AN501" s="6"/>
      <c r="AO501" s="6"/>
      <c r="AP501" s="6"/>
      <c r="AQ501" s="6"/>
    </row>
    <row r="502" spans="1:43" ht="15.75" customHeight="1">
      <c r="A502" s="6"/>
      <c r="B502" s="4"/>
      <c r="C502" s="6"/>
      <c r="D502" s="6"/>
      <c r="E502" s="6"/>
      <c r="F502" s="4"/>
      <c r="G502" s="6"/>
      <c r="H502" s="4"/>
      <c r="I502" s="4"/>
      <c r="J502" s="4"/>
      <c r="K502" s="4"/>
      <c r="L502" s="4"/>
      <c r="M502" s="4"/>
      <c r="N502" s="4"/>
      <c r="O502" s="4"/>
      <c r="P502" s="4"/>
      <c r="Q502" s="4"/>
      <c r="R502" s="5"/>
      <c r="S502" s="5"/>
      <c r="T502" s="5"/>
      <c r="U502" s="5"/>
      <c r="V502" s="5"/>
      <c r="W502" s="5"/>
      <c r="X502" s="5"/>
      <c r="Y502" s="5"/>
      <c r="Z502" s="5"/>
      <c r="AA502" s="5"/>
      <c r="AB502" s="6"/>
      <c r="AC502" s="6"/>
      <c r="AD502" s="6"/>
      <c r="AE502" s="6"/>
      <c r="AF502" s="6"/>
      <c r="AG502" s="6"/>
      <c r="AH502" s="6"/>
      <c r="AI502" s="7"/>
      <c r="AJ502" s="7"/>
      <c r="AK502" s="7"/>
      <c r="AL502" s="7"/>
      <c r="AM502" s="7"/>
      <c r="AN502" s="6"/>
      <c r="AO502" s="6"/>
      <c r="AP502" s="6"/>
      <c r="AQ502" s="6"/>
    </row>
    <row r="503" spans="1:43" ht="15.75" customHeight="1">
      <c r="A503" s="6"/>
      <c r="B503" s="4"/>
      <c r="C503" s="6"/>
      <c r="D503" s="6"/>
      <c r="E503" s="6"/>
      <c r="F503" s="4"/>
      <c r="G503" s="6"/>
      <c r="H503" s="4"/>
      <c r="I503" s="4"/>
      <c r="J503" s="4"/>
      <c r="K503" s="4"/>
      <c r="L503" s="4"/>
      <c r="M503" s="4"/>
      <c r="N503" s="4"/>
      <c r="O503" s="4"/>
      <c r="P503" s="4"/>
      <c r="Q503" s="4"/>
      <c r="R503" s="5"/>
      <c r="S503" s="5"/>
      <c r="T503" s="5"/>
      <c r="U503" s="5"/>
      <c r="V503" s="5"/>
      <c r="W503" s="5"/>
      <c r="X503" s="5"/>
      <c r="Y503" s="5"/>
      <c r="Z503" s="5"/>
      <c r="AA503" s="5"/>
      <c r="AB503" s="6"/>
      <c r="AC503" s="6"/>
      <c r="AD503" s="6"/>
      <c r="AE503" s="6"/>
      <c r="AF503" s="6"/>
      <c r="AG503" s="6"/>
      <c r="AH503" s="6"/>
      <c r="AI503" s="7"/>
      <c r="AJ503" s="7"/>
      <c r="AK503" s="7"/>
      <c r="AL503" s="7"/>
      <c r="AM503" s="7"/>
      <c r="AN503" s="6"/>
      <c r="AO503" s="6"/>
      <c r="AP503" s="6"/>
      <c r="AQ503" s="6"/>
    </row>
    <row r="504" spans="1:43" ht="15.75" customHeight="1">
      <c r="A504" s="6"/>
      <c r="B504" s="4"/>
      <c r="C504" s="6"/>
      <c r="D504" s="6"/>
      <c r="E504" s="6"/>
      <c r="F504" s="4"/>
      <c r="G504" s="6"/>
      <c r="H504" s="4"/>
      <c r="I504" s="4"/>
      <c r="J504" s="4"/>
      <c r="K504" s="4"/>
      <c r="L504" s="4"/>
      <c r="M504" s="4"/>
      <c r="N504" s="4"/>
      <c r="O504" s="4"/>
      <c r="P504" s="4"/>
      <c r="Q504" s="4"/>
      <c r="R504" s="5"/>
      <c r="S504" s="5"/>
      <c r="T504" s="5"/>
      <c r="U504" s="5"/>
      <c r="V504" s="5"/>
      <c r="W504" s="5"/>
      <c r="X504" s="5"/>
      <c r="Y504" s="5"/>
      <c r="Z504" s="5"/>
      <c r="AA504" s="5"/>
      <c r="AB504" s="6"/>
      <c r="AC504" s="6"/>
      <c r="AD504" s="6"/>
      <c r="AE504" s="6"/>
      <c r="AF504" s="6"/>
      <c r="AG504" s="6"/>
      <c r="AH504" s="6"/>
      <c r="AI504" s="7"/>
      <c r="AJ504" s="7"/>
      <c r="AK504" s="7"/>
      <c r="AL504" s="7"/>
      <c r="AM504" s="7"/>
      <c r="AN504" s="6"/>
      <c r="AO504" s="6"/>
      <c r="AP504" s="6"/>
      <c r="AQ504" s="6"/>
    </row>
    <row r="505" spans="1:43" ht="15.75" customHeight="1">
      <c r="A505" s="6"/>
      <c r="B505" s="4"/>
      <c r="C505" s="6"/>
      <c r="D505" s="6"/>
      <c r="E505" s="6"/>
      <c r="F505" s="4"/>
      <c r="G505" s="6"/>
      <c r="H505" s="4"/>
      <c r="I505" s="4"/>
      <c r="J505" s="4"/>
      <c r="K505" s="4"/>
      <c r="L505" s="4"/>
      <c r="M505" s="4"/>
      <c r="N505" s="4"/>
      <c r="O505" s="4"/>
      <c r="P505" s="4"/>
      <c r="Q505" s="4"/>
      <c r="R505" s="5"/>
      <c r="S505" s="5"/>
      <c r="T505" s="5"/>
      <c r="U505" s="5"/>
      <c r="V505" s="5"/>
      <c r="W505" s="5"/>
      <c r="X505" s="5"/>
      <c r="Y505" s="5"/>
      <c r="Z505" s="5"/>
      <c r="AA505" s="5"/>
      <c r="AB505" s="6"/>
      <c r="AC505" s="6"/>
      <c r="AD505" s="6"/>
      <c r="AE505" s="6"/>
      <c r="AF505" s="6"/>
      <c r="AG505" s="6"/>
      <c r="AH505" s="6"/>
      <c r="AI505" s="7"/>
      <c r="AJ505" s="7"/>
      <c r="AK505" s="7"/>
      <c r="AL505" s="7"/>
      <c r="AM505" s="7"/>
      <c r="AN505" s="6"/>
      <c r="AO505" s="6"/>
      <c r="AP505" s="6"/>
      <c r="AQ505" s="6"/>
    </row>
    <row r="506" spans="1:43" ht="15.75" customHeight="1">
      <c r="A506" s="6"/>
      <c r="B506" s="4"/>
      <c r="C506" s="6"/>
      <c r="D506" s="6"/>
      <c r="E506" s="6"/>
      <c r="F506" s="4"/>
      <c r="G506" s="6"/>
      <c r="H506" s="4"/>
      <c r="I506" s="4"/>
      <c r="J506" s="4"/>
      <c r="K506" s="4"/>
      <c r="L506" s="4"/>
      <c r="M506" s="4"/>
      <c r="N506" s="4"/>
      <c r="O506" s="4"/>
      <c r="P506" s="4"/>
      <c r="Q506" s="4"/>
      <c r="R506" s="5"/>
      <c r="S506" s="5"/>
      <c r="T506" s="5"/>
      <c r="U506" s="5"/>
      <c r="V506" s="5"/>
      <c r="W506" s="5"/>
      <c r="X506" s="5"/>
      <c r="Y506" s="5"/>
      <c r="Z506" s="5"/>
      <c r="AA506" s="5"/>
      <c r="AB506" s="6"/>
      <c r="AC506" s="6"/>
      <c r="AD506" s="6"/>
      <c r="AE506" s="6"/>
      <c r="AF506" s="6"/>
      <c r="AG506" s="6"/>
      <c r="AH506" s="6"/>
      <c r="AI506" s="7"/>
      <c r="AJ506" s="7"/>
      <c r="AK506" s="7"/>
      <c r="AL506" s="7"/>
      <c r="AM506" s="7"/>
      <c r="AN506" s="6"/>
      <c r="AO506" s="6"/>
      <c r="AP506" s="6"/>
      <c r="AQ506" s="6"/>
    </row>
    <row r="507" spans="1:43" ht="15.75" customHeight="1">
      <c r="A507" s="6"/>
      <c r="B507" s="4"/>
      <c r="C507" s="6"/>
      <c r="D507" s="6"/>
      <c r="E507" s="6"/>
      <c r="F507" s="4"/>
      <c r="G507" s="6"/>
      <c r="H507" s="4"/>
      <c r="I507" s="4"/>
      <c r="J507" s="4"/>
      <c r="K507" s="4"/>
      <c r="L507" s="4"/>
      <c r="M507" s="4"/>
      <c r="N507" s="4"/>
      <c r="O507" s="4"/>
      <c r="P507" s="4"/>
      <c r="Q507" s="4"/>
      <c r="R507" s="5"/>
      <c r="S507" s="5"/>
      <c r="T507" s="5"/>
      <c r="U507" s="5"/>
      <c r="V507" s="5"/>
      <c r="W507" s="5"/>
      <c r="X507" s="5"/>
      <c r="Y507" s="5"/>
      <c r="Z507" s="5"/>
      <c r="AA507" s="5"/>
      <c r="AB507" s="6"/>
      <c r="AC507" s="6"/>
      <c r="AD507" s="6"/>
      <c r="AE507" s="6"/>
      <c r="AF507" s="6"/>
      <c r="AG507" s="6"/>
      <c r="AH507" s="6"/>
      <c r="AI507" s="7"/>
      <c r="AJ507" s="7"/>
      <c r="AK507" s="7"/>
      <c r="AL507" s="7"/>
      <c r="AM507" s="7"/>
      <c r="AN507" s="6"/>
      <c r="AO507" s="6"/>
      <c r="AP507" s="6"/>
      <c r="AQ507" s="6"/>
    </row>
    <row r="508" spans="1:43" ht="15.75" customHeight="1">
      <c r="A508" s="6"/>
      <c r="B508" s="4"/>
      <c r="C508" s="6"/>
      <c r="D508" s="6"/>
      <c r="E508" s="6"/>
      <c r="F508" s="4"/>
      <c r="G508" s="6"/>
      <c r="H508" s="4"/>
      <c r="I508" s="4"/>
      <c r="J508" s="4"/>
      <c r="K508" s="4"/>
      <c r="L508" s="4"/>
      <c r="M508" s="4"/>
      <c r="N508" s="4"/>
      <c r="O508" s="4"/>
      <c r="P508" s="4"/>
      <c r="Q508" s="4"/>
      <c r="R508" s="5"/>
      <c r="S508" s="5"/>
      <c r="T508" s="5"/>
      <c r="U508" s="5"/>
      <c r="V508" s="5"/>
      <c r="W508" s="5"/>
      <c r="X508" s="5"/>
      <c r="Y508" s="5"/>
      <c r="Z508" s="5"/>
      <c r="AA508" s="5"/>
      <c r="AB508" s="6"/>
      <c r="AC508" s="6"/>
      <c r="AD508" s="6"/>
      <c r="AE508" s="6"/>
      <c r="AF508" s="6"/>
      <c r="AG508" s="6"/>
      <c r="AH508" s="6"/>
      <c r="AI508" s="7"/>
      <c r="AJ508" s="7"/>
      <c r="AK508" s="7"/>
      <c r="AL508" s="7"/>
      <c r="AM508" s="7"/>
      <c r="AN508" s="6"/>
      <c r="AO508" s="6"/>
      <c r="AP508" s="6"/>
      <c r="AQ508" s="6"/>
    </row>
    <row r="509" spans="1:43" ht="15.75" customHeight="1">
      <c r="A509" s="6"/>
      <c r="B509" s="4"/>
      <c r="C509" s="6"/>
      <c r="D509" s="6"/>
      <c r="E509" s="6"/>
      <c r="F509" s="4"/>
      <c r="G509" s="6"/>
      <c r="H509" s="4"/>
      <c r="I509" s="4"/>
      <c r="J509" s="4"/>
      <c r="K509" s="4"/>
      <c r="L509" s="4"/>
      <c r="M509" s="4"/>
      <c r="N509" s="4"/>
      <c r="O509" s="4"/>
      <c r="P509" s="4"/>
      <c r="Q509" s="4"/>
      <c r="R509" s="5"/>
      <c r="S509" s="5"/>
      <c r="T509" s="5"/>
      <c r="U509" s="5"/>
      <c r="V509" s="5"/>
      <c r="W509" s="5"/>
      <c r="X509" s="5"/>
      <c r="Y509" s="5"/>
      <c r="Z509" s="5"/>
      <c r="AA509" s="5"/>
      <c r="AB509" s="6"/>
      <c r="AC509" s="5"/>
      <c r="AD509" s="5"/>
      <c r="AE509" s="5"/>
      <c r="AF509" s="5"/>
      <c r="AG509" s="6"/>
      <c r="AH509" s="6"/>
      <c r="AI509" s="7"/>
      <c r="AJ509" s="7"/>
      <c r="AK509" s="7"/>
      <c r="AL509" s="7"/>
      <c r="AM509" s="7"/>
      <c r="AN509" s="6"/>
      <c r="AO509" s="6"/>
      <c r="AP509" s="6"/>
      <c r="AQ509" s="6"/>
    </row>
    <row r="510" spans="1:43" ht="15.75" customHeight="1">
      <c r="A510" s="6"/>
      <c r="B510" s="4"/>
      <c r="C510" s="6"/>
      <c r="D510" s="6"/>
      <c r="E510" s="6"/>
      <c r="F510" s="4"/>
      <c r="G510" s="6"/>
      <c r="H510" s="4"/>
      <c r="I510" s="4"/>
      <c r="J510" s="4"/>
      <c r="K510" s="4"/>
      <c r="L510" s="4"/>
      <c r="M510" s="4"/>
      <c r="N510" s="4"/>
      <c r="O510" s="4"/>
      <c r="P510" s="4"/>
      <c r="Q510" s="4"/>
      <c r="R510" s="5"/>
      <c r="S510" s="5"/>
      <c r="T510" s="5"/>
      <c r="U510" s="5"/>
      <c r="V510" s="5"/>
      <c r="W510" s="5"/>
      <c r="X510" s="5"/>
      <c r="Y510" s="5"/>
      <c r="Z510" s="5"/>
      <c r="AA510" s="5"/>
      <c r="AB510" s="6"/>
      <c r="AC510" s="5"/>
      <c r="AD510" s="5"/>
      <c r="AE510" s="5"/>
      <c r="AF510" s="5"/>
      <c r="AG510" s="6"/>
      <c r="AH510" s="6"/>
      <c r="AI510" s="7"/>
      <c r="AJ510" s="7"/>
      <c r="AK510" s="7"/>
      <c r="AL510" s="7"/>
      <c r="AM510" s="7"/>
      <c r="AN510" s="6"/>
      <c r="AO510" s="6"/>
      <c r="AP510" s="6"/>
      <c r="AQ510" s="6"/>
    </row>
    <row r="511" spans="1:43" ht="15.75" customHeight="1">
      <c r="A511" s="6"/>
      <c r="B511" s="4"/>
      <c r="C511" s="6"/>
      <c r="D511" s="6"/>
      <c r="E511" s="6"/>
      <c r="F511" s="4"/>
      <c r="G511" s="6"/>
      <c r="H511" s="4"/>
      <c r="I511" s="4"/>
      <c r="J511" s="4"/>
      <c r="K511" s="4"/>
      <c r="L511" s="4"/>
      <c r="M511" s="4"/>
      <c r="N511" s="4"/>
      <c r="O511" s="4"/>
      <c r="P511" s="4"/>
      <c r="Q511" s="4"/>
      <c r="R511" s="5"/>
      <c r="S511" s="5"/>
      <c r="T511" s="5"/>
      <c r="U511" s="5"/>
      <c r="V511" s="5"/>
      <c r="W511" s="5"/>
      <c r="X511" s="5"/>
      <c r="Y511" s="5"/>
      <c r="Z511" s="5"/>
      <c r="AA511" s="5"/>
      <c r="AB511" s="6"/>
      <c r="AC511" s="5"/>
      <c r="AD511" s="5"/>
      <c r="AE511" s="5"/>
      <c r="AF511" s="5"/>
      <c r="AG511" s="6"/>
      <c r="AH511" s="6"/>
      <c r="AI511" s="7"/>
      <c r="AJ511" s="7"/>
      <c r="AK511" s="7"/>
      <c r="AL511" s="7"/>
      <c r="AM511" s="7"/>
      <c r="AN511" s="6"/>
      <c r="AO511" s="6"/>
      <c r="AP511" s="6"/>
      <c r="AQ511" s="6"/>
    </row>
    <row r="512" spans="1:43" ht="15.75" customHeight="1">
      <c r="A512" s="6"/>
      <c r="B512" s="4"/>
      <c r="C512" s="6"/>
      <c r="D512" s="6"/>
      <c r="E512" s="6"/>
      <c r="F512" s="4"/>
      <c r="G512" s="6"/>
      <c r="H512" s="4"/>
      <c r="I512" s="4"/>
      <c r="J512" s="4"/>
      <c r="K512" s="4"/>
      <c r="L512" s="4"/>
      <c r="M512" s="4"/>
      <c r="N512" s="4"/>
      <c r="O512" s="4"/>
      <c r="P512" s="4"/>
      <c r="Q512" s="4"/>
      <c r="R512" s="5"/>
      <c r="S512" s="5"/>
      <c r="T512" s="5"/>
      <c r="U512" s="5"/>
      <c r="V512" s="5"/>
      <c r="W512" s="5"/>
      <c r="X512" s="5"/>
      <c r="Y512" s="5"/>
      <c r="Z512" s="5"/>
      <c r="AA512" s="5"/>
      <c r="AB512" s="6"/>
      <c r="AC512" s="5"/>
      <c r="AD512" s="5"/>
      <c r="AE512" s="5"/>
      <c r="AF512" s="5"/>
      <c r="AG512" s="6"/>
      <c r="AH512" s="6"/>
      <c r="AI512" s="7"/>
      <c r="AJ512" s="7"/>
      <c r="AK512" s="7"/>
      <c r="AL512" s="7"/>
      <c r="AM512" s="7"/>
      <c r="AN512" s="6"/>
      <c r="AO512" s="6"/>
      <c r="AP512" s="6"/>
      <c r="AQ512" s="6"/>
    </row>
    <row r="513" spans="1:43" ht="15.75" customHeight="1">
      <c r="A513" s="6"/>
      <c r="B513" s="4"/>
      <c r="C513" s="6"/>
      <c r="D513" s="6"/>
      <c r="E513" s="6"/>
      <c r="F513" s="4"/>
      <c r="G513" s="6"/>
      <c r="H513" s="4"/>
      <c r="I513" s="4"/>
      <c r="J513" s="4"/>
      <c r="K513" s="4"/>
      <c r="L513" s="4"/>
      <c r="M513" s="4"/>
      <c r="N513" s="4"/>
      <c r="O513" s="4"/>
      <c r="P513" s="4"/>
      <c r="Q513" s="4"/>
      <c r="R513" s="5"/>
      <c r="S513" s="5"/>
      <c r="T513" s="5"/>
      <c r="U513" s="5"/>
      <c r="V513" s="5"/>
      <c r="W513" s="5"/>
      <c r="X513" s="5"/>
      <c r="Y513" s="5"/>
      <c r="Z513" s="5"/>
      <c r="AA513" s="5"/>
      <c r="AB513" s="6"/>
      <c r="AC513" s="5"/>
      <c r="AD513" s="5"/>
      <c r="AE513" s="5"/>
      <c r="AF513" s="5"/>
      <c r="AG513" s="6"/>
      <c r="AH513" s="6"/>
      <c r="AI513" s="7"/>
      <c r="AJ513" s="7"/>
      <c r="AK513" s="7"/>
      <c r="AL513" s="7"/>
      <c r="AM513" s="7"/>
      <c r="AN513" s="6"/>
      <c r="AO513" s="6"/>
      <c r="AP513" s="6"/>
      <c r="AQ513" s="6"/>
    </row>
    <row r="514" spans="1:43" ht="15.75" customHeight="1">
      <c r="A514" s="6"/>
      <c r="B514" s="4"/>
      <c r="C514" s="6"/>
      <c r="D514" s="6"/>
      <c r="E514" s="6"/>
      <c r="F514" s="4"/>
      <c r="G514" s="6"/>
      <c r="H514" s="4"/>
      <c r="I514" s="4"/>
      <c r="J514" s="4"/>
      <c r="K514" s="4"/>
      <c r="L514" s="4"/>
      <c r="M514" s="4"/>
      <c r="N514" s="4"/>
      <c r="O514" s="4"/>
      <c r="P514" s="4"/>
      <c r="Q514" s="4"/>
      <c r="R514" s="5"/>
      <c r="S514" s="5"/>
      <c r="T514" s="5"/>
      <c r="U514" s="5"/>
      <c r="V514" s="5"/>
      <c r="W514" s="5"/>
      <c r="X514" s="5"/>
      <c r="Y514" s="5"/>
      <c r="Z514" s="5"/>
      <c r="AA514" s="5"/>
      <c r="AB514" s="6"/>
      <c r="AC514" s="5"/>
      <c r="AD514" s="5"/>
      <c r="AE514" s="5"/>
      <c r="AF514" s="5"/>
      <c r="AG514" s="6"/>
      <c r="AH514" s="6"/>
      <c r="AI514" s="7"/>
      <c r="AJ514" s="7"/>
      <c r="AK514" s="7"/>
      <c r="AL514" s="7"/>
      <c r="AM514" s="7"/>
      <c r="AN514" s="6"/>
      <c r="AO514" s="6"/>
      <c r="AP514" s="6"/>
      <c r="AQ514" s="6"/>
    </row>
    <row r="515" spans="1:43" ht="15.75" customHeight="1">
      <c r="A515" s="6"/>
      <c r="B515" s="4"/>
      <c r="C515" s="6"/>
      <c r="D515" s="6"/>
      <c r="E515" s="6"/>
      <c r="F515" s="4"/>
      <c r="G515" s="6"/>
      <c r="H515" s="4"/>
      <c r="I515" s="4"/>
      <c r="J515" s="4"/>
      <c r="K515" s="4"/>
      <c r="L515" s="4"/>
      <c r="M515" s="4"/>
      <c r="N515" s="4"/>
      <c r="O515" s="4"/>
      <c r="P515" s="4"/>
      <c r="Q515" s="4"/>
      <c r="R515" s="5"/>
      <c r="S515" s="5"/>
      <c r="T515" s="5"/>
      <c r="U515" s="5"/>
      <c r="V515" s="5"/>
      <c r="W515" s="5"/>
      <c r="X515" s="5"/>
      <c r="Y515" s="5"/>
      <c r="Z515" s="5"/>
      <c r="AA515" s="5"/>
      <c r="AB515" s="6"/>
      <c r="AC515" s="5"/>
      <c r="AD515" s="5"/>
      <c r="AE515" s="5"/>
      <c r="AF515" s="5"/>
      <c r="AG515" s="6"/>
      <c r="AH515" s="6"/>
      <c r="AI515" s="7"/>
      <c r="AJ515" s="7"/>
      <c r="AK515" s="7"/>
      <c r="AL515" s="7"/>
      <c r="AM515" s="7"/>
      <c r="AN515" s="6"/>
      <c r="AO515" s="6"/>
      <c r="AP515" s="6"/>
      <c r="AQ515" s="6"/>
    </row>
    <row r="516" spans="1:43" ht="15.75" customHeight="1">
      <c r="A516" s="6"/>
      <c r="B516" s="4"/>
      <c r="C516" s="6"/>
      <c r="D516" s="6"/>
      <c r="E516" s="6"/>
      <c r="F516" s="4"/>
      <c r="G516" s="6"/>
      <c r="H516" s="4"/>
      <c r="I516" s="4"/>
      <c r="J516" s="4"/>
      <c r="K516" s="4"/>
      <c r="L516" s="4"/>
      <c r="M516" s="4"/>
      <c r="N516" s="4"/>
      <c r="O516" s="4"/>
      <c r="P516" s="4"/>
      <c r="Q516" s="4"/>
      <c r="R516" s="5"/>
      <c r="S516" s="5"/>
      <c r="T516" s="5"/>
      <c r="U516" s="5"/>
      <c r="V516" s="5"/>
      <c r="W516" s="5"/>
      <c r="X516" s="5"/>
      <c r="Y516" s="5"/>
      <c r="Z516" s="5"/>
      <c r="AA516" s="5"/>
      <c r="AB516" s="6"/>
      <c r="AC516" s="5"/>
      <c r="AD516" s="5"/>
      <c r="AE516" s="5"/>
      <c r="AF516" s="5"/>
      <c r="AG516" s="6"/>
      <c r="AH516" s="6"/>
      <c r="AI516" s="7"/>
      <c r="AJ516" s="7"/>
      <c r="AK516" s="7"/>
      <c r="AL516" s="7"/>
      <c r="AM516" s="7"/>
      <c r="AN516" s="6"/>
      <c r="AO516" s="6"/>
      <c r="AP516" s="6"/>
      <c r="AQ516" s="6"/>
    </row>
    <row r="517" spans="1:43" ht="15.75" customHeight="1">
      <c r="A517" s="6"/>
      <c r="B517" s="4"/>
      <c r="C517" s="6"/>
      <c r="D517" s="6"/>
      <c r="E517" s="6"/>
      <c r="F517" s="4"/>
      <c r="G517" s="6"/>
      <c r="H517" s="4"/>
      <c r="I517" s="4"/>
      <c r="J517" s="4"/>
      <c r="K517" s="4"/>
      <c r="L517" s="4"/>
      <c r="M517" s="4"/>
      <c r="N517" s="4"/>
      <c r="O517" s="4"/>
      <c r="P517" s="4"/>
      <c r="Q517" s="4"/>
      <c r="R517" s="5"/>
      <c r="S517" s="5"/>
      <c r="T517" s="5"/>
      <c r="U517" s="5"/>
      <c r="V517" s="5"/>
      <c r="W517" s="5"/>
      <c r="X517" s="5"/>
      <c r="Y517" s="5"/>
      <c r="Z517" s="5"/>
      <c r="AA517" s="5"/>
      <c r="AB517" s="6"/>
      <c r="AC517" s="5"/>
      <c r="AD517" s="5"/>
      <c r="AE517" s="5"/>
      <c r="AF517" s="5"/>
      <c r="AG517" s="6"/>
      <c r="AH517" s="6"/>
      <c r="AI517" s="7"/>
      <c r="AJ517" s="7"/>
      <c r="AK517" s="7"/>
      <c r="AL517" s="7"/>
      <c r="AM517" s="7"/>
      <c r="AN517" s="6"/>
      <c r="AO517" s="6"/>
      <c r="AP517" s="6"/>
      <c r="AQ517" s="6"/>
    </row>
    <row r="518" spans="1:43" ht="15.75" customHeight="1">
      <c r="A518" s="6"/>
      <c r="B518" s="4"/>
      <c r="C518" s="6"/>
      <c r="D518" s="6"/>
      <c r="E518" s="6"/>
      <c r="F518" s="4"/>
      <c r="G518" s="6"/>
      <c r="H518" s="4"/>
      <c r="I518" s="4"/>
      <c r="J518" s="4"/>
      <c r="K518" s="4"/>
      <c r="L518" s="4"/>
      <c r="M518" s="4"/>
      <c r="N518" s="4"/>
      <c r="O518" s="4"/>
      <c r="P518" s="4"/>
      <c r="Q518" s="4"/>
      <c r="R518" s="5"/>
      <c r="S518" s="5"/>
      <c r="T518" s="5"/>
      <c r="U518" s="5"/>
      <c r="V518" s="5"/>
      <c r="W518" s="5"/>
      <c r="X518" s="5"/>
      <c r="Y518" s="5"/>
      <c r="Z518" s="5"/>
      <c r="AA518" s="5"/>
      <c r="AB518" s="6"/>
      <c r="AC518" s="5"/>
      <c r="AD518" s="5"/>
      <c r="AE518" s="5"/>
      <c r="AF518" s="5"/>
      <c r="AG518" s="6"/>
      <c r="AH518" s="6"/>
      <c r="AI518" s="7"/>
      <c r="AJ518" s="7"/>
      <c r="AK518" s="7"/>
      <c r="AL518" s="7"/>
      <c r="AM518" s="7"/>
      <c r="AN518" s="6"/>
      <c r="AO518" s="6"/>
      <c r="AP518" s="6"/>
      <c r="AQ518" s="6"/>
    </row>
    <row r="519" spans="1:43" ht="15.75" customHeight="1">
      <c r="A519" s="6"/>
      <c r="B519" s="4"/>
      <c r="C519" s="6"/>
      <c r="D519" s="6"/>
      <c r="E519" s="6"/>
      <c r="F519" s="4"/>
      <c r="G519" s="6"/>
      <c r="H519" s="4"/>
      <c r="I519" s="4"/>
      <c r="J519" s="4"/>
      <c r="K519" s="4"/>
      <c r="L519" s="4"/>
      <c r="M519" s="4"/>
      <c r="N519" s="4"/>
      <c r="O519" s="4"/>
      <c r="P519" s="4"/>
      <c r="Q519" s="4"/>
      <c r="R519" s="5"/>
      <c r="S519" s="5"/>
      <c r="T519" s="5"/>
      <c r="U519" s="5"/>
      <c r="V519" s="5"/>
      <c r="W519" s="5"/>
      <c r="X519" s="5"/>
      <c r="Y519" s="5"/>
      <c r="Z519" s="5"/>
      <c r="AA519" s="5"/>
      <c r="AB519" s="6"/>
      <c r="AC519" s="5"/>
      <c r="AD519" s="5"/>
      <c r="AE519" s="5"/>
      <c r="AF519" s="5"/>
      <c r="AG519" s="6"/>
      <c r="AH519" s="6"/>
      <c r="AI519" s="7"/>
      <c r="AJ519" s="7"/>
      <c r="AK519" s="7"/>
      <c r="AL519" s="7"/>
      <c r="AM519" s="7"/>
      <c r="AN519" s="6"/>
      <c r="AO519" s="6"/>
      <c r="AP519" s="6"/>
      <c r="AQ519" s="6"/>
    </row>
    <row r="520" spans="1:43" ht="15.75" customHeight="1">
      <c r="A520" s="6"/>
      <c r="B520" s="4"/>
      <c r="C520" s="6"/>
      <c r="D520" s="6"/>
      <c r="E520" s="6"/>
      <c r="F520" s="4"/>
      <c r="G520" s="6"/>
      <c r="H520" s="4"/>
      <c r="I520" s="4"/>
      <c r="J520" s="4"/>
      <c r="K520" s="4"/>
      <c r="L520" s="4"/>
      <c r="M520" s="4"/>
      <c r="N520" s="4"/>
      <c r="O520" s="4"/>
      <c r="P520" s="4"/>
      <c r="Q520" s="4"/>
      <c r="R520" s="5"/>
      <c r="S520" s="5"/>
      <c r="T520" s="5"/>
      <c r="U520" s="5"/>
      <c r="V520" s="5"/>
      <c r="W520" s="5"/>
      <c r="X520" s="5"/>
      <c r="Y520" s="5"/>
      <c r="Z520" s="5"/>
      <c r="AA520" s="5"/>
      <c r="AB520" s="6"/>
      <c r="AC520" s="5"/>
      <c r="AD520" s="5"/>
      <c r="AE520" s="5"/>
      <c r="AF520" s="5"/>
      <c r="AG520" s="6"/>
      <c r="AH520" s="6"/>
      <c r="AI520" s="7"/>
      <c r="AJ520" s="7"/>
      <c r="AK520" s="7"/>
      <c r="AL520" s="7"/>
      <c r="AM520" s="7"/>
      <c r="AN520" s="6"/>
      <c r="AO520" s="6"/>
      <c r="AP520" s="6"/>
      <c r="AQ520" s="6"/>
    </row>
    <row r="521" spans="1:43" ht="15.75" customHeight="1">
      <c r="A521" s="6"/>
      <c r="B521" s="4"/>
      <c r="C521" s="6"/>
      <c r="D521" s="6"/>
      <c r="E521" s="6"/>
      <c r="F521" s="4"/>
      <c r="G521" s="6"/>
      <c r="H521" s="4"/>
      <c r="I521" s="4"/>
      <c r="J521" s="4"/>
      <c r="K521" s="4"/>
      <c r="L521" s="4"/>
      <c r="M521" s="4"/>
      <c r="N521" s="4"/>
      <c r="O521" s="4"/>
      <c r="P521" s="4"/>
      <c r="Q521" s="4"/>
      <c r="R521" s="5"/>
      <c r="S521" s="5"/>
      <c r="T521" s="5"/>
      <c r="U521" s="5"/>
      <c r="V521" s="5"/>
      <c r="W521" s="5"/>
      <c r="X521" s="5"/>
      <c r="Y521" s="5"/>
      <c r="Z521" s="5"/>
      <c r="AA521" s="5"/>
      <c r="AB521" s="6"/>
      <c r="AC521" s="5"/>
      <c r="AD521" s="5"/>
      <c r="AE521" s="5"/>
      <c r="AF521" s="5"/>
      <c r="AG521" s="6"/>
      <c r="AH521" s="6"/>
      <c r="AI521" s="7"/>
      <c r="AJ521" s="7"/>
      <c r="AK521" s="7"/>
      <c r="AL521" s="7"/>
      <c r="AM521" s="7"/>
      <c r="AN521" s="6"/>
      <c r="AO521" s="6"/>
      <c r="AP521" s="6"/>
      <c r="AQ521" s="6"/>
    </row>
    <row r="522" spans="1:43" ht="15.75" customHeight="1">
      <c r="A522" s="6"/>
      <c r="B522" s="4"/>
      <c r="C522" s="6"/>
      <c r="D522" s="6"/>
      <c r="E522" s="6"/>
      <c r="F522" s="4"/>
      <c r="G522" s="6"/>
      <c r="H522" s="4"/>
      <c r="I522" s="4"/>
      <c r="J522" s="4"/>
      <c r="K522" s="4"/>
      <c r="L522" s="4"/>
      <c r="M522" s="4"/>
      <c r="N522" s="4"/>
      <c r="O522" s="4"/>
      <c r="P522" s="4"/>
      <c r="Q522" s="4"/>
      <c r="R522" s="5"/>
      <c r="S522" s="5"/>
      <c r="T522" s="5"/>
      <c r="U522" s="5"/>
      <c r="V522" s="5"/>
      <c r="W522" s="5"/>
      <c r="X522" s="5"/>
      <c r="Y522" s="5"/>
      <c r="Z522" s="5"/>
      <c r="AA522" s="5"/>
      <c r="AB522" s="6"/>
      <c r="AC522" s="5"/>
      <c r="AD522" s="5"/>
      <c r="AE522" s="5"/>
      <c r="AF522" s="5"/>
      <c r="AG522" s="6"/>
      <c r="AH522" s="6"/>
      <c r="AI522" s="7"/>
      <c r="AJ522" s="7"/>
      <c r="AK522" s="7"/>
      <c r="AL522" s="7"/>
      <c r="AM522" s="7"/>
      <c r="AN522" s="6"/>
      <c r="AO522" s="6"/>
      <c r="AP522" s="6"/>
      <c r="AQ522" s="6"/>
    </row>
    <row r="523" spans="1:43" ht="15.75" customHeight="1">
      <c r="A523" s="6"/>
      <c r="B523" s="4"/>
      <c r="C523" s="6"/>
      <c r="D523" s="6"/>
      <c r="E523" s="6"/>
      <c r="F523" s="4"/>
      <c r="G523" s="6"/>
      <c r="H523" s="4"/>
      <c r="I523" s="4"/>
      <c r="J523" s="4"/>
      <c r="K523" s="4"/>
      <c r="L523" s="4"/>
      <c r="M523" s="4"/>
      <c r="N523" s="4"/>
      <c r="O523" s="4"/>
      <c r="P523" s="4"/>
      <c r="Q523" s="4"/>
      <c r="R523" s="5"/>
      <c r="S523" s="5"/>
      <c r="T523" s="5"/>
      <c r="U523" s="5"/>
      <c r="V523" s="5"/>
      <c r="W523" s="5"/>
      <c r="X523" s="5"/>
      <c r="Y523" s="5"/>
      <c r="Z523" s="5"/>
      <c r="AA523" s="5"/>
      <c r="AB523" s="6"/>
      <c r="AC523" s="5"/>
      <c r="AD523" s="5"/>
      <c r="AE523" s="5"/>
      <c r="AF523" s="5"/>
      <c r="AG523" s="6"/>
      <c r="AH523" s="6"/>
      <c r="AI523" s="7"/>
      <c r="AJ523" s="7"/>
      <c r="AK523" s="7"/>
      <c r="AL523" s="7"/>
      <c r="AM523" s="7"/>
      <c r="AN523" s="6"/>
      <c r="AO523" s="6"/>
      <c r="AP523" s="6"/>
      <c r="AQ523" s="6"/>
    </row>
    <row r="524" spans="1:43" ht="15.75" customHeight="1">
      <c r="A524" s="6"/>
      <c r="B524" s="4"/>
      <c r="C524" s="6"/>
      <c r="D524" s="6"/>
      <c r="E524" s="6"/>
      <c r="F524" s="4"/>
      <c r="G524" s="6"/>
      <c r="H524" s="4"/>
      <c r="I524" s="4"/>
      <c r="J524" s="4"/>
      <c r="K524" s="4"/>
      <c r="L524" s="4"/>
      <c r="M524" s="4"/>
      <c r="N524" s="4"/>
      <c r="O524" s="4"/>
      <c r="P524" s="4"/>
      <c r="Q524" s="4"/>
      <c r="R524" s="5"/>
      <c r="S524" s="5"/>
      <c r="T524" s="5"/>
      <c r="U524" s="5"/>
      <c r="V524" s="5"/>
      <c r="W524" s="5"/>
      <c r="X524" s="5"/>
      <c r="Y524" s="5"/>
      <c r="Z524" s="5"/>
      <c r="AA524" s="5"/>
      <c r="AB524" s="6"/>
      <c r="AC524" s="5"/>
      <c r="AD524" s="5"/>
      <c r="AE524" s="5"/>
      <c r="AF524" s="5"/>
      <c r="AG524" s="6"/>
      <c r="AH524" s="6"/>
      <c r="AI524" s="7"/>
      <c r="AJ524" s="7"/>
      <c r="AK524" s="7"/>
      <c r="AL524" s="7"/>
      <c r="AM524" s="7"/>
      <c r="AN524" s="6"/>
      <c r="AO524" s="6"/>
      <c r="AP524" s="6"/>
      <c r="AQ524" s="6"/>
    </row>
    <row r="525" spans="1:43" ht="15.75" customHeight="1">
      <c r="A525" s="6"/>
      <c r="B525" s="4"/>
      <c r="C525" s="6"/>
      <c r="D525" s="6"/>
      <c r="E525" s="6"/>
      <c r="F525" s="4"/>
      <c r="G525" s="6"/>
      <c r="H525" s="4"/>
      <c r="I525" s="4"/>
      <c r="J525" s="4"/>
      <c r="K525" s="4"/>
      <c r="L525" s="4"/>
      <c r="M525" s="4"/>
      <c r="N525" s="4"/>
      <c r="O525" s="4"/>
      <c r="P525" s="4"/>
      <c r="Q525" s="4"/>
      <c r="R525" s="5"/>
      <c r="S525" s="5"/>
      <c r="T525" s="5"/>
      <c r="U525" s="5"/>
      <c r="V525" s="5"/>
      <c r="W525" s="5"/>
      <c r="X525" s="5"/>
      <c r="Y525" s="5"/>
      <c r="Z525" s="5"/>
      <c r="AA525" s="5"/>
      <c r="AB525" s="6"/>
      <c r="AC525" s="5"/>
      <c r="AD525" s="5"/>
      <c r="AE525" s="5"/>
      <c r="AF525" s="5"/>
      <c r="AG525" s="6"/>
      <c r="AH525" s="6"/>
      <c r="AI525" s="7"/>
      <c r="AJ525" s="7"/>
      <c r="AK525" s="7"/>
      <c r="AL525" s="7"/>
      <c r="AM525" s="7"/>
      <c r="AN525" s="6"/>
      <c r="AO525" s="6"/>
      <c r="AP525" s="6"/>
      <c r="AQ525" s="6"/>
    </row>
    <row r="526" spans="1:43" ht="15.75" customHeight="1">
      <c r="A526" s="6"/>
      <c r="B526" s="4"/>
      <c r="C526" s="6"/>
      <c r="D526" s="6"/>
      <c r="E526" s="6"/>
      <c r="F526" s="4"/>
      <c r="G526" s="6"/>
      <c r="H526" s="4"/>
      <c r="I526" s="4"/>
      <c r="J526" s="4"/>
      <c r="K526" s="4"/>
      <c r="L526" s="4"/>
      <c r="M526" s="4"/>
      <c r="N526" s="4"/>
      <c r="O526" s="4"/>
      <c r="P526" s="4"/>
      <c r="Q526" s="4"/>
      <c r="R526" s="5"/>
      <c r="S526" s="5"/>
      <c r="T526" s="5"/>
      <c r="U526" s="5"/>
      <c r="V526" s="5"/>
      <c r="W526" s="5"/>
      <c r="X526" s="5"/>
      <c r="Y526" s="5"/>
      <c r="Z526" s="5"/>
      <c r="AA526" s="5"/>
      <c r="AB526" s="6"/>
      <c r="AC526" s="5"/>
      <c r="AD526" s="5"/>
      <c r="AE526" s="5"/>
      <c r="AF526" s="5"/>
      <c r="AG526" s="6"/>
      <c r="AH526" s="6"/>
      <c r="AI526" s="7"/>
      <c r="AJ526" s="7"/>
      <c r="AK526" s="7"/>
      <c r="AL526" s="7"/>
      <c r="AM526" s="7"/>
      <c r="AN526" s="6"/>
      <c r="AO526" s="6"/>
      <c r="AP526" s="6"/>
      <c r="AQ526" s="6"/>
    </row>
    <row r="527" spans="1:43" ht="15.75" customHeight="1">
      <c r="A527" s="6"/>
      <c r="B527" s="4"/>
      <c r="C527" s="6"/>
      <c r="D527" s="6"/>
      <c r="E527" s="6"/>
      <c r="F527" s="4"/>
      <c r="G527" s="6"/>
      <c r="H527" s="4"/>
      <c r="I527" s="4"/>
      <c r="J527" s="4"/>
      <c r="K527" s="4"/>
      <c r="L527" s="4"/>
      <c r="M527" s="4"/>
      <c r="N527" s="4"/>
      <c r="O527" s="4"/>
      <c r="P527" s="4"/>
      <c r="Q527" s="4"/>
      <c r="R527" s="5"/>
      <c r="S527" s="5"/>
      <c r="T527" s="5"/>
      <c r="U527" s="5"/>
      <c r="V527" s="5"/>
      <c r="W527" s="5"/>
      <c r="X527" s="5"/>
      <c r="Y527" s="5"/>
      <c r="Z527" s="5"/>
      <c r="AA527" s="5"/>
      <c r="AB527" s="6"/>
      <c r="AC527" s="5"/>
      <c r="AD527" s="5"/>
      <c r="AE527" s="5"/>
      <c r="AF527" s="5"/>
      <c r="AG527" s="6"/>
      <c r="AH527" s="6"/>
      <c r="AI527" s="7"/>
      <c r="AJ527" s="7"/>
      <c r="AK527" s="7"/>
      <c r="AL527" s="7"/>
      <c r="AM527" s="7"/>
      <c r="AN527" s="6"/>
      <c r="AO527" s="6"/>
      <c r="AP527" s="6"/>
      <c r="AQ527" s="6"/>
    </row>
    <row r="528" spans="1:43" ht="15.75" customHeight="1">
      <c r="A528" s="6"/>
      <c r="B528" s="4"/>
      <c r="C528" s="6"/>
      <c r="D528" s="6"/>
      <c r="E528" s="6"/>
      <c r="F528" s="4"/>
      <c r="G528" s="6"/>
      <c r="H528" s="4"/>
      <c r="I528" s="4"/>
      <c r="J528" s="4"/>
      <c r="K528" s="4"/>
      <c r="L528" s="4"/>
      <c r="M528" s="4"/>
      <c r="N528" s="4"/>
      <c r="O528" s="4"/>
      <c r="P528" s="4"/>
      <c r="Q528" s="4"/>
      <c r="R528" s="5"/>
      <c r="S528" s="5"/>
      <c r="T528" s="5"/>
      <c r="U528" s="5"/>
      <c r="V528" s="5"/>
      <c r="W528" s="5"/>
      <c r="X528" s="5"/>
      <c r="Y528" s="5"/>
      <c r="Z528" s="5"/>
      <c r="AA528" s="5"/>
      <c r="AB528" s="6"/>
      <c r="AC528" s="5"/>
      <c r="AD528" s="5"/>
      <c r="AE528" s="5"/>
      <c r="AF528" s="5"/>
      <c r="AG528" s="6"/>
      <c r="AH528" s="6"/>
      <c r="AI528" s="7"/>
      <c r="AJ528" s="7"/>
      <c r="AK528" s="7"/>
      <c r="AL528" s="7"/>
      <c r="AM528" s="7"/>
      <c r="AN528" s="6"/>
      <c r="AO528" s="6"/>
      <c r="AP528" s="6"/>
      <c r="AQ528" s="6"/>
    </row>
    <row r="529" spans="1:43" ht="15.75" customHeight="1">
      <c r="A529" s="6"/>
      <c r="B529" s="4"/>
      <c r="C529" s="6"/>
      <c r="D529" s="6"/>
      <c r="E529" s="6"/>
      <c r="F529" s="4"/>
      <c r="G529" s="6"/>
      <c r="H529" s="4"/>
      <c r="I529" s="4"/>
      <c r="J529" s="4"/>
      <c r="K529" s="4"/>
      <c r="L529" s="4"/>
      <c r="M529" s="4"/>
      <c r="N529" s="4"/>
      <c r="O529" s="4"/>
      <c r="P529" s="4"/>
      <c r="Q529" s="4"/>
      <c r="R529" s="5"/>
      <c r="S529" s="5"/>
      <c r="T529" s="5"/>
      <c r="U529" s="5"/>
      <c r="V529" s="5"/>
      <c r="W529" s="5"/>
      <c r="X529" s="5"/>
      <c r="Y529" s="5"/>
      <c r="Z529" s="5"/>
      <c r="AA529" s="5"/>
      <c r="AB529" s="6"/>
      <c r="AC529" s="5"/>
      <c r="AD529" s="5"/>
      <c r="AE529" s="5"/>
      <c r="AF529" s="5"/>
      <c r="AG529" s="6"/>
      <c r="AH529" s="6"/>
      <c r="AI529" s="7"/>
      <c r="AJ529" s="7"/>
      <c r="AK529" s="7"/>
      <c r="AL529" s="7"/>
      <c r="AM529" s="7"/>
      <c r="AN529" s="6"/>
      <c r="AO529" s="6"/>
      <c r="AP529" s="6"/>
      <c r="AQ529" s="6"/>
    </row>
    <row r="530" spans="1:43" ht="15.75" customHeight="1">
      <c r="A530" s="6"/>
      <c r="B530" s="4"/>
      <c r="C530" s="6"/>
      <c r="D530" s="6"/>
      <c r="E530" s="6"/>
      <c r="F530" s="4"/>
      <c r="G530" s="6"/>
      <c r="H530" s="4"/>
      <c r="I530" s="4"/>
      <c r="J530" s="4"/>
      <c r="K530" s="4"/>
      <c r="L530" s="4"/>
      <c r="M530" s="4"/>
      <c r="N530" s="4"/>
      <c r="O530" s="4"/>
      <c r="P530" s="4"/>
      <c r="Q530" s="4"/>
      <c r="R530" s="5"/>
      <c r="S530" s="5"/>
      <c r="T530" s="5"/>
      <c r="U530" s="5"/>
      <c r="V530" s="5"/>
      <c r="W530" s="5"/>
      <c r="X530" s="5"/>
      <c r="Y530" s="5"/>
      <c r="Z530" s="5"/>
      <c r="AA530" s="5"/>
      <c r="AB530" s="6"/>
      <c r="AC530" s="5"/>
      <c r="AD530" s="5"/>
      <c r="AE530" s="5"/>
      <c r="AF530" s="5"/>
      <c r="AG530" s="6"/>
      <c r="AH530" s="6"/>
      <c r="AI530" s="7"/>
      <c r="AJ530" s="7"/>
      <c r="AK530" s="7"/>
      <c r="AL530" s="7"/>
      <c r="AM530" s="7"/>
      <c r="AN530" s="6"/>
      <c r="AO530" s="6"/>
      <c r="AP530" s="6"/>
      <c r="AQ530" s="6"/>
    </row>
    <row r="531" spans="1:43" ht="15.75" customHeight="1">
      <c r="A531" s="6"/>
      <c r="B531" s="4"/>
      <c r="C531" s="6"/>
      <c r="D531" s="6"/>
      <c r="E531" s="6"/>
      <c r="F531" s="4"/>
      <c r="G531" s="6"/>
      <c r="H531" s="4"/>
      <c r="I531" s="4"/>
      <c r="J531" s="4"/>
      <c r="K531" s="4"/>
      <c r="L531" s="4"/>
      <c r="M531" s="4"/>
      <c r="N531" s="4"/>
      <c r="O531" s="4"/>
      <c r="P531" s="4"/>
      <c r="Q531" s="4"/>
      <c r="R531" s="5"/>
      <c r="S531" s="5"/>
      <c r="T531" s="5"/>
      <c r="U531" s="5"/>
      <c r="V531" s="5"/>
      <c r="W531" s="5"/>
      <c r="X531" s="5"/>
      <c r="Y531" s="5"/>
      <c r="Z531" s="5"/>
      <c r="AA531" s="5"/>
      <c r="AB531" s="6"/>
      <c r="AC531" s="5"/>
      <c r="AD531" s="5"/>
      <c r="AE531" s="5"/>
      <c r="AF531" s="5"/>
      <c r="AG531" s="6"/>
      <c r="AH531" s="6"/>
      <c r="AI531" s="7"/>
      <c r="AJ531" s="7"/>
      <c r="AK531" s="7"/>
      <c r="AL531" s="7"/>
      <c r="AM531" s="7"/>
      <c r="AN531" s="6"/>
      <c r="AO531" s="6"/>
      <c r="AP531" s="6"/>
      <c r="AQ531" s="6"/>
    </row>
    <row r="532" spans="1:43" ht="15.75" customHeight="1">
      <c r="A532" s="6"/>
      <c r="B532" s="4"/>
      <c r="C532" s="6"/>
      <c r="D532" s="6"/>
      <c r="E532" s="6"/>
      <c r="F532" s="4"/>
      <c r="G532" s="6"/>
      <c r="H532" s="4"/>
      <c r="I532" s="4"/>
      <c r="J532" s="4"/>
      <c r="K532" s="4"/>
      <c r="L532" s="4"/>
      <c r="M532" s="4"/>
      <c r="N532" s="4"/>
      <c r="O532" s="4"/>
      <c r="P532" s="4"/>
      <c r="Q532" s="4"/>
      <c r="R532" s="5"/>
      <c r="S532" s="5"/>
      <c r="T532" s="5"/>
      <c r="U532" s="5"/>
      <c r="V532" s="5"/>
      <c r="W532" s="5"/>
      <c r="X532" s="5"/>
      <c r="Y532" s="5"/>
      <c r="Z532" s="5"/>
      <c r="AA532" s="5"/>
      <c r="AB532" s="6"/>
      <c r="AC532" s="5"/>
      <c r="AD532" s="5"/>
      <c r="AE532" s="5"/>
      <c r="AF532" s="5"/>
      <c r="AG532" s="6"/>
      <c r="AH532" s="6"/>
      <c r="AI532" s="7"/>
      <c r="AJ532" s="7"/>
      <c r="AK532" s="7"/>
      <c r="AL532" s="7"/>
      <c r="AM532" s="7"/>
      <c r="AN532" s="6"/>
      <c r="AO532" s="6"/>
      <c r="AP532" s="6"/>
      <c r="AQ532" s="6"/>
    </row>
    <row r="533" spans="1:43" ht="15.75" customHeight="1">
      <c r="A533" s="6"/>
      <c r="B533" s="4"/>
      <c r="C533" s="6"/>
      <c r="D533" s="6"/>
      <c r="E533" s="6"/>
      <c r="F533" s="4"/>
      <c r="G533" s="6"/>
      <c r="H533" s="4"/>
      <c r="I533" s="4"/>
      <c r="J533" s="4"/>
      <c r="K533" s="4"/>
      <c r="L533" s="4"/>
      <c r="M533" s="4"/>
      <c r="N533" s="4"/>
      <c r="O533" s="4"/>
      <c r="P533" s="4"/>
      <c r="Q533" s="4"/>
      <c r="R533" s="5"/>
      <c r="S533" s="5"/>
      <c r="T533" s="5"/>
      <c r="U533" s="5"/>
      <c r="V533" s="5"/>
      <c r="W533" s="5"/>
      <c r="X533" s="5"/>
      <c r="Y533" s="5"/>
      <c r="Z533" s="5"/>
      <c r="AA533" s="5"/>
      <c r="AB533" s="6"/>
      <c r="AC533" s="5"/>
      <c r="AD533" s="5"/>
      <c r="AE533" s="5"/>
      <c r="AF533" s="5"/>
      <c r="AG533" s="6"/>
      <c r="AH533" s="6"/>
      <c r="AI533" s="7"/>
      <c r="AJ533" s="7"/>
      <c r="AK533" s="7"/>
      <c r="AL533" s="7"/>
      <c r="AM533" s="7"/>
      <c r="AN533" s="6"/>
      <c r="AO533" s="6"/>
      <c r="AP533" s="6"/>
      <c r="AQ533" s="6"/>
    </row>
    <row r="534" spans="1:43" ht="15.75" customHeight="1">
      <c r="A534" s="6"/>
      <c r="B534" s="4"/>
      <c r="C534" s="6"/>
      <c r="D534" s="6"/>
      <c r="E534" s="6"/>
      <c r="F534" s="4"/>
      <c r="G534" s="6"/>
      <c r="H534" s="4"/>
      <c r="I534" s="4"/>
      <c r="J534" s="4"/>
      <c r="K534" s="4"/>
      <c r="L534" s="4"/>
      <c r="M534" s="4"/>
      <c r="N534" s="4"/>
      <c r="O534" s="4"/>
      <c r="P534" s="4"/>
      <c r="Q534" s="4"/>
      <c r="R534" s="5"/>
      <c r="S534" s="5"/>
      <c r="T534" s="5"/>
      <c r="U534" s="5"/>
      <c r="V534" s="5"/>
      <c r="W534" s="5"/>
      <c r="X534" s="5"/>
      <c r="Y534" s="5"/>
      <c r="Z534" s="5"/>
      <c r="AA534" s="5"/>
      <c r="AB534" s="6"/>
      <c r="AC534" s="5"/>
      <c r="AD534" s="5"/>
      <c r="AE534" s="5"/>
      <c r="AF534" s="5"/>
      <c r="AG534" s="6"/>
      <c r="AH534" s="6"/>
      <c r="AI534" s="7"/>
      <c r="AJ534" s="7"/>
      <c r="AK534" s="7"/>
      <c r="AL534" s="7"/>
      <c r="AM534" s="7"/>
      <c r="AN534" s="6"/>
      <c r="AO534" s="6"/>
      <c r="AP534" s="6"/>
      <c r="AQ534" s="6"/>
    </row>
    <row r="535" spans="1:43" ht="15.75" customHeight="1">
      <c r="A535" s="6"/>
      <c r="B535" s="4"/>
      <c r="C535" s="6"/>
      <c r="D535" s="6"/>
      <c r="E535" s="6"/>
      <c r="F535" s="4"/>
      <c r="G535" s="6"/>
      <c r="H535" s="4"/>
      <c r="I535" s="4"/>
      <c r="J535" s="4"/>
      <c r="K535" s="4"/>
      <c r="L535" s="4"/>
      <c r="M535" s="4"/>
      <c r="N535" s="4"/>
      <c r="O535" s="4"/>
      <c r="P535" s="4"/>
      <c r="Q535" s="4"/>
      <c r="R535" s="5"/>
      <c r="S535" s="5"/>
      <c r="T535" s="5"/>
      <c r="U535" s="5"/>
      <c r="V535" s="5"/>
      <c r="W535" s="5"/>
      <c r="X535" s="5"/>
      <c r="Y535" s="5"/>
      <c r="Z535" s="5"/>
      <c r="AA535" s="5"/>
      <c r="AB535" s="6"/>
      <c r="AC535" s="5"/>
      <c r="AD535" s="5"/>
      <c r="AE535" s="5"/>
      <c r="AF535" s="5"/>
      <c r="AG535" s="6"/>
      <c r="AH535" s="6"/>
      <c r="AI535" s="7"/>
      <c r="AJ535" s="7"/>
      <c r="AK535" s="7"/>
      <c r="AL535" s="7"/>
      <c r="AM535" s="7"/>
      <c r="AN535" s="6"/>
      <c r="AO535" s="6"/>
      <c r="AP535" s="6"/>
      <c r="AQ535" s="6"/>
    </row>
    <row r="536" spans="1:43" ht="15.75" customHeight="1">
      <c r="A536" s="6"/>
      <c r="B536" s="4"/>
      <c r="C536" s="6"/>
      <c r="D536" s="6"/>
      <c r="E536" s="6"/>
      <c r="F536" s="4"/>
      <c r="G536" s="6"/>
      <c r="H536" s="4"/>
      <c r="I536" s="4"/>
      <c r="J536" s="4"/>
      <c r="K536" s="4"/>
      <c r="L536" s="4"/>
      <c r="M536" s="4"/>
      <c r="N536" s="4"/>
      <c r="O536" s="4"/>
      <c r="P536" s="4"/>
      <c r="Q536" s="4"/>
      <c r="R536" s="5"/>
      <c r="S536" s="5"/>
      <c r="T536" s="5"/>
      <c r="U536" s="5"/>
      <c r="V536" s="5"/>
      <c r="W536" s="5"/>
      <c r="X536" s="5"/>
      <c r="Y536" s="5"/>
      <c r="Z536" s="5"/>
      <c r="AA536" s="5"/>
      <c r="AB536" s="6"/>
      <c r="AC536" s="5"/>
      <c r="AD536" s="5"/>
      <c r="AE536" s="5"/>
      <c r="AF536" s="5"/>
      <c r="AG536" s="6"/>
      <c r="AH536" s="6"/>
      <c r="AI536" s="7"/>
      <c r="AJ536" s="7"/>
      <c r="AK536" s="7"/>
      <c r="AL536" s="7"/>
      <c r="AM536" s="7"/>
      <c r="AN536" s="6"/>
      <c r="AO536" s="6"/>
      <c r="AP536" s="6"/>
      <c r="AQ536" s="6"/>
    </row>
    <row r="537" spans="1:43" ht="15.75" customHeight="1">
      <c r="A537" s="6"/>
      <c r="B537" s="4"/>
      <c r="C537" s="6"/>
      <c r="D537" s="6"/>
      <c r="E537" s="6"/>
      <c r="F537" s="4"/>
      <c r="G537" s="6"/>
      <c r="H537" s="4"/>
      <c r="I537" s="4"/>
      <c r="J537" s="4"/>
      <c r="K537" s="4"/>
      <c r="L537" s="4"/>
      <c r="M537" s="4"/>
      <c r="N537" s="4"/>
      <c r="O537" s="4"/>
      <c r="P537" s="4"/>
      <c r="Q537" s="4"/>
      <c r="R537" s="5"/>
      <c r="S537" s="5"/>
      <c r="T537" s="5"/>
      <c r="U537" s="5"/>
      <c r="V537" s="5"/>
      <c r="W537" s="5"/>
      <c r="X537" s="5"/>
      <c r="Y537" s="5"/>
      <c r="Z537" s="5"/>
      <c r="AA537" s="5"/>
      <c r="AB537" s="6"/>
      <c r="AC537" s="5"/>
      <c r="AD537" s="5"/>
      <c r="AE537" s="5"/>
      <c r="AF537" s="5"/>
      <c r="AG537" s="6"/>
      <c r="AH537" s="6"/>
      <c r="AI537" s="7"/>
      <c r="AJ537" s="7"/>
      <c r="AK537" s="7"/>
      <c r="AL537" s="7"/>
      <c r="AM537" s="7"/>
      <c r="AN537" s="6"/>
      <c r="AO537" s="6"/>
      <c r="AP537" s="6"/>
      <c r="AQ537" s="6"/>
    </row>
    <row r="538" spans="1:43" ht="15.75" customHeight="1">
      <c r="A538" s="6"/>
      <c r="B538" s="4"/>
      <c r="C538" s="6"/>
      <c r="D538" s="6"/>
      <c r="E538" s="6"/>
      <c r="F538" s="4"/>
      <c r="G538" s="6"/>
      <c r="H538" s="4"/>
      <c r="I538" s="4"/>
      <c r="J538" s="4"/>
      <c r="K538" s="4"/>
      <c r="L538" s="4"/>
      <c r="M538" s="4"/>
      <c r="N538" s="4"/>
      <c r="O538" s="4"/>
      <c r="P538" s="4"/>
      <c r="Q538" s="4"/>
      <c r="R538" s="5"/>
      <c r="S538" s="5"/>
      <c r="T538" s="5"/>
      <c r="U538" s="5"/>
      <c r="V538" s="5"/>
      <c r="W538" s="5"/>
      <c r="X538" s="5"/>
      <c r="Y538" s="5"/>
      <c r="Z538" s="5"/>
      <c r="AA538" s="5"/>
      <c r="AB538" s="6"/>
      <c r="AC538" s="5"/>
      <c r="AD538" s="5"/>
      <c r="AE538" s="5"/>
      <c r="AF538" s="5"/>
      <c r="AG538" s="6"/>
      <c r="AH538" s="6"/>
      <c r="AI538" s="7"/>
      <c r="AJ538" s="7"/>
      <c r="AK538" s="7"/>
      <c r="AL538" s="7"/>
      <c r="AM538" s="7"/>
      <c r="AN538" s="6"/>
      <c r="AO538" s="6"/>
      <c r="AP538" s="6"/>
      <c r="AQ538" s="6"/>
    </row>
    <row r="539" spans="1:43" ht="15.75" customHeight="1">
      <c r="A539" s="6"/>
      <c r="B539" s="4"/>
      <c r="C539" s="6"/>
      <c r="D539" s="6"/>
      <c r="E539" s="6"/>
      <c r="F539" s="4"/>
      <c r="G539" s="6"/>
      <c r="H539" s="4"/>
      <c r="I539" s="4"/>
      <c r="J539" s="4"/>
      <c r="K539" s="4"/>
      <c r="L539" s="4"/>
      <c r="M539" s="4"/>
      <c r="N539" s="4"/>
      <c r="O539" s="4"/>
      <c r="P539" s="4"/>
      <c r="Q539" s="4"/>
      <c r="R539" s="5"/>
      <c r="S539" s="5"/>
      <c r="T539" s="5"/>
      <c r="U539" s="5"/>
      <c r="V539" s="5"/>
      <c r="W539" s="5"/>
      <c r="X539" s="5"/>
      <c r="Y539" s="5"/>
      <c r="Z539" s="5"/>
      <c r="AA539" s="5"/>
      <c r="AB539" s="6"/>
      <c r="AC539" s="5"/>
      <c r="AD539" s="5"/>
      <c r="AE539" s="5"/>
      <c r="AF539" s="5"/>
      <c r="AG539" s="6"/>
      <c r="AH539" s="6"/>
      <c r="AI539" s="7"/>
      <c r="AJ539" s="7"/>
      <c r="AK539" s="7"/>
      <c r="AL539" s="7"/>
      <c r="AM539" s="7"/>
      <c r="AN539" s="6"/>
      <c r="AO539" s="6"/>
      <c r="AP539" s="6"/>
      <c r="AQ539" s="6"/>
    </row>
    <row r="540" spans="1:43" ht="15.75" customHeight="1">
      <c r="A540" s="6"/>
      <c r="B540" s="4"/>
      <c r="C540" s="6"/>
      <c r="D540" s="6"/>
      <c r="E540" s="6"/>
      <c r="F540" s="4"/>
      <c r="G540" s="6"/>
      <c r="H540" s="4"/>
      <c r="I540" s="4"/>
      <c r="J540" s="4"/>
      <c r="K540" s="4"/>
      <c r="L540" s="4"/>
      <c r="M540" s="4"/>
      <c r="N540" s="4"/>
      <c r="O540" s="4"/>
      <c r="P540" s="4"/>
      <c r="Q540" s="4"/>
      <c r="R540" s="5"/>
      <c r="S540" s="5"/>
      <c r="T540" s="5"/>
      <c r="U540" s="5"/>
      <c r="V540" s="5"/>
      <c r="W540" s="5"/>
      <c r="X540" s="5"/>
      <c r="Y540" s="5"/>
      <c r="Z540" s="5"/>
      <c r="AA540" s="5"/>
      <c r="AB540" s="6"/>
      <c r="AC540" s="5"/>
      <c r="AD540" s="5"/>
      <c r="AE540" s="5"/>
      <c r="AF540" s="5"/>
      <c r="AG540" s="6"/>
      <c r="AH540" s="6"/>
      <c r="AI540" s="7"/>
      <c r="AJ540" s="7"/>
      <c r="AK540" s="7"/>
      <c r="AL540" s="7"/>
      <c r="AM540" s="7"/>
      <c r="AN540" s="6"/>
      <c r="AO540" s="6"/>
      <c r="AP540" s="6"/>
      <c r="AQ540" s="6"/>
    </row>
    <row r="541" spans="1:43" ht="15.75" customHeight="1">
      <c r="A541" s="6"/>
      <c r="B541" s="4"/>
      <c r="C541" s="6"/>
      <c r="D541" s="6"/>
      <c r="E541" s="6"/>
      <c r="F541" s="4"/>
      <c r="G541" s="6"/>
      <c r="H541" s="4"/>
      <c r="I541" s="4"/>
      <c r="J541" s="4"/>
      <c r="K541" s="4"/>
      <c r="L541" s="4"/>
      <c r="M541" s="4"/>
      <c r="N541" s="4"/>
      <c r="O541" s="4"/>
      <c r="P541" s="4"/>
      <c r="Q541" s="4"/>
      <c r="R541" s="5"/>
      <c r="S541" s="5"/>
      <c r="T541" s="5"/>
      <c r="U541" s="5"/>
      <c r="V541" s="5"/>
      <c r="W541" s="5"/>
      <c r="X541" s="5"/>
      <c r="Y541" s="5"/>
      <c r="Z541" s="5"/>
      <c r="AA541" s="5"/>
      <c r="AB541" s="6"/>
      <c r="AC541" s="5"/>
      <c r="AD541" s="5"/>
      <c r="AE541" s="5"/>
      <c r="AF541" s="5"/>
      <c r="AG541" s="6"/>
      <c r="AH541" s="6"/>
      <c r="AI541" s="7"/>
      <c r="AJ541" s="7"/>
      <c r="AK541" s="7"/>
      <c r="AL541" s="7"/>
      <c r="AM541" s="7"/>
      <c r="AN541" s="6"/>
      <c r="AO541" s="6"/>
      <c r="AP541" s="6"/>
      <c r="AQ541" s="6"/>
    </row>
    <row r="542" spans="1:43" ht="15.75" customHeight="1">
      <c r="A542" s="6"/>
      <c r="B542" s="4"/>
      <c r="C542" s="6"/>
      <c r="D542" s="6"/>
      <c r="E542" s="6"/>
      <c r="F542" s="4"/>
      <c r="G542" s="6"/>
      <c r="H542" s="4"/>
      <c r="I542" s="4"/>
      <c r="J542" s="4"/>
      <c r="K542" s="4"/>
      <c r="L542" s="4"/>
      <c r="M542" s="4"/>
      <c r="N542" s="4"/>
      <c r="O542" s="4"/>
      <c r="P542" s="4"/>
      <c r="Q542" s="4"/>
      <c r="R542" s="5"/>
      <c r="S542" s="5"/>
      <c r="T542" s="5"/>
      <c r="U542" s="5"/>
      <c r="V542" s="5"/>
      <c r="W542" s="5"/>
      <c r="X542" s="5"/>
      <c r="Y542" s="5"/>
      <c r="Z542" s="5"/>
      <c r="AA542" s="5"/>
      <c r="AB542" s="6"/>
      <c r="AC542" s="5"/>
      <c r="AD542" s="5"/>
      <c r="AE542" s="5"/>
      <c r="AF542" s="5"/>
      <c r="AG542" s="6"/>
      <c r="AH542" s="6"/>
      <c r="AI542" s="7"/>
      <c r="AJ542" s="7"/>
      <c r="AK542" s="7"/>
      <c r="AL542" s="7"/>
      <c r="AM542" s="7"/>
      <c r="AN542" s="6"/>
      <c r="AO542" s="6"/>
      <c r="AP542" s="6"/>
      <c r="AQ542" s="6"/>
    </row>
    <row r="543" spans="1:43" ht="15.75" customHeight="1">
      <c r="A543" s="6"/>
      <c r="B543" s="4"/>
      <c r="C543" s="6"/>
      <c r="D543" s="6"/>
      <c r="E543" s="6"/>
      <c r="F543" s="4"/>
      <c r="G543" s="6"/>
      <c r="H543" s="4"/>
      <c r="I543" s="4"/>
      <c r="J543" s="4"/>
      <c r="K543" s="4"/>
      <c r="L543" s="4"/>
      <c r="M543" s="4"/>
      <c r="N543" s="4"/>
      <c r="O543" s="4"/>
      <c r="P543" s="4"/>
      <c r="Q543" s="4"/>
      <c r="R543" s="5"/>
      <c r="S543" s="5"/>
      <c r="T543" s="5"/>
      <c r="U543" s="5"/>
      <c r="V543" s="5"/>
      <c r="W543" s="5"/>
      <c r="X543" s="5"/>
      <c r="Y543" s="5"/>
      <c r="Z543" s="5"/>
      <c r="AA543" s="5"/>
      <c r="AB543" s="6"/>
      <c r="AC543" s="5"/>
      <c r="AD543" s="5"/>
      <c r="AE543" s="5"/>
      <c r="AF543" s="5"/>
      <c r="AG543" s="6"/>
      <c r="AH543" s="6"/>
      <c r="AI543" s="7"/>
      <c r="AJ543" s="7"/>
      <c r="AK543" s="7"/>
      <c r="AL543" s="7"/>
      <c r="AM543" s="7"/>
      <c r="AN543" s="6"/>
      <c r="AO543" s="6"/>
      <c r="AP543" s="6"/>
      <c r="AQ543" s="6"/>
    </row>
    <row r="544" spans="1:43" ht="15.75" customHeight="1">
      <c r="A544" s="6"/>
      <c r="B544" s="4"/>
      <c r="C544" s="6"/>
      <c r="D544" s="6"/>
      <c r="E544" s="6"/>
      <c r="F544" s="4"/>
      <c r="G544" s="6"/>
      <c r="H544" s="4"/>
      <c r="I544" s="4"/>
      <c r="J544" s="4"/>
      <c r="K544" s="4"/>
      <c r="L544" s="4"/>
      <c r="M544" s="4"/>
      <c r="N544" s="4"/>
      <c r="O544" s="4"/>
      <c r="P544" s="4"/>
      <c r="Q544" s="4"/>
      <c r="R544" s="5"/>
      <c r="S544" s="5"/>
      <c r="T544" s="5"/>
      <c r="U544" s="5"/>
      <c r="V544" s="5"/>
      <c r="W544" s="5"/>
      <c r="X544" s="5"/>
      <c r="Y544" s="5"/>
      <c r="Z544" s="5"/>
      <c r="AA544" s="5"/>
      <c r="AB544" s="6"/>
      <c r="AC544" s="5"/>
      <c r="AD544" s="5"/>
      <c r="AE544" s="5"/>
      <c r="AF544" s="5"/>
      <c r="AG544" s="6"/>
      <c r="AH544" s="6"/>
      <c r="AI544" s="7"/>
      <c r="AJ544" s="7"/>
      <c r="AK544" s="7"/>
      <c r="AL544" s="7"/>
      <c r="AM544" s="7"/>
      <c r="AN544" s="6"/>
      <c r="AO544" s="6"/>
      <c r="AP544" s="6"/>
      <c r="AQ544" s="6"/>
    </row>
    <row r="545" spans="1:43" ht="15.75" customHeight="1">
      <c r="A545" s="6"/>
      <c r="B545" s="4"/>
      <c r="C545" s="6"/>
      <c r="D545" s="6"/>
      <c r="E545" s="6"/>
      <c r="F545" s="4"/>
      <c r="G545" s="6"/>
      <c r="H545" s="4"/>
      <c r="I545" s="4"/>
      <c r="J545" s="4"/>
      <c r="K545" s="4"/>
      <c r="L545" s="4"/>
      <c r="M545" s="4"/>
      <c r="N545" s="4"/>
      <c r="O545" s="4"/>
      <c r="P545" s="4"/>
      <c r="Q545" s="4"/>
      <c r="R545" s="5"/>
      <c r="S545" s="5"/>
      <c r="T545" s="5"/>
      <c r="U545" s="5"/>
      <c r="V545" s="5"/>
      <c r="W545" s="5"/>
      <c r="X545" s="5"/>
      <c r="Y545" s="5"/>
      <c r="Z545" s="5"/>
      <c r="AA545" s="5"/>
      <c r="AB545" s="6"/>
      <c r="AC545" s="5"/>
      <c r="AD545" s="5"/>
      <c r="AE545" s="5"/>
      <c r="AF545" s="5"/>
      <c r="AG545" s="6"/>
      <c r="AH545" s="6"/>
      <c r="AI545" s="7"/>
      <c r="AJ545" s="7"/>
      <c r="AK545" s="7"/>
      <c r="AL545" s="7"/>
      <c r="AM545" s="7"/>
      <c r="AN545" s="6"/>
      <c r="AO545" s="6"/>
      <c r="AP545" s="6"/>
      <c r="AQ545" s="6"/>
    </row>
    <row r="546" spans="1:43" ht="15.75" customHeight="1">
      <c r="A546" s="6"/>
      <c r="B546" s="4"/>
      <c r="C546" s="6"/>
      <c r="D546" s="6"/>
      <c r="E546" s="6"/>
      <c r="F546" s="4"/>
      <c r="G546" s="6"/>
      <c r="H546" s="4"/>
      <c r="I546" s="4"/>
      <c r="J546" s="4"/>
      <c r="K546" s="4"/>
      <c r="L546" s="4"/>
      <c r="M546" s="4"/>
      <c r="N546" s="4"/>
      <c r="O546" s="4"/>
      <c r="P546" s="4"/>
      <c r="Q546" s="4"/>
      <c r="R546" s="5"/>
      <c r="S546" s="5"/>
      <c r="T546" s="5"/>
      <c r="U546" s="5"/>
      <c r="V546" s="5"/>
      <c r="W546" s="5"/>
      <c r="X546" s="5"/>
      <c r="Y546" s="5"/>
      <c r="Z546" s="5"/>
      <c r="AA546" s="5"/>
      <c r="AB546" s="6"/>
      <c r="AC546" s="5"/>
      <c r="AD546" s="5"/>
      <c r="AE546" s="5"/>
      <c r="AF546" s="5"/>
      <c r="AG546" s="6"/>
      <c r="AH546" s="6"/>
      <c r="AI546" s="7"/>
      <c r="AJ546" s="7"/>
      <c r="AK546" s="7"/>
      <c r="AL546" s="7"/>
      <c r="AM546" s="7"/>
      <c r="AN546" s="6"/>
      <c r="AO546" s="6"/>
      <c r="AP546" s="6"/>
      <c r="AQ546" s="6"/>
    </row>
    <row r="547" spans="1:43" ht="15.75" customHeight="1">
      <c r="A547" s="6"/>
      <c r="B547" s="4"/>
      <c r="C547" s="6"/>
      <c r="D547" s="6"/>
      <c r="E547" s="6"/>
      <c r="F547" s="4"/>
      <c r="G547" s="6"/>
      <c r="H547" s="4"/>
      <c r="I547" s="4"/>
      <c r="J547" s="4"/>
      <c r="K547" s="4"/>
      <c r="L547" s="4"/>
      <c r="M547" s="4"/>
      <c r="N547" s="4"/>
      <c r="O547" s="4"/>
      <c r="P547" s="4"/>
      <c r="Q547" s="4"/>
      <c r="R547" s="5"/>
      <c r="S547" s="5"/>
      <c r="T547" s="5"/>
      <c r="U547" s="5"/>
      <c r="V547" s="5"/>
      <c r="W547" s="5"/>
      <c r="X547" s="5"/>
      <c r="Y547" s="5"/>
      <c r="Z547" s="5"/>
      <c r="AA547" s="5"/>
      <c r="AB547" s="6"/>
      <c r="AC547" s="5"/>
      <c r="AD547" s="5"/>
      <c r="AE547" s="5"/>
      <c r="AF547" s="5"/>
      <c r="AG547" s="6"/>
      <c r="AH547" s="6"/>
      <c r="AI547" s="7"/>
      <c r="AJ547" s="7"/>
      <c r="AK547" s="7"/>
      <c r="AL547" s="7"/>
      <c r="AM547" s="7"/>
      <c r="AN547" s="6"/>
      <c r="AO547" s="6"/>
      <c r="AP547" s="6"/>
      <c r="AQ547" s="6"/>
    </row>
    <row r="548" spans="1:43" ht="15.75" customHeight="1">
      <c r="A548" s="6"/>
      <c r="B548" s="4"/>
      <c r="C548" s="6"/>
      <c r="D548" s="6"/>
      <c r="E548" s="6"/>
      <c r="F548" s="4"/>
      <c r="G548" s="6"/>
      <c r="H548" s="4"/>
      <c r="I548" s="4"/>
      <c r="J548" s="4"/>
      <c r="K548" s="4"/>
      <c r="L548" s="4"/>
      <c r="M548" s="4"/>
      <c r="N548" s="4"/>
      <c r="O548" s="4"/>
      <c r="P548" s="4"/>
      <c r="Q548" s="4"/>
      <c r="R548" s="5"/>
      <c r="S548" s="5"/>
      <c r="T548" s="5"/>
      <c r="U548" s="5"/>
      <c r="V548" s="5"/>
      <c r="W548" s="5"/>
      <c r="X548" s="5"/>
      <c r="Y548" s="5"/>
      <c r="Z548" s="5"/>
      <c r="AA548" s="5"/>
      <c r="AB548" s="6"/>
      <c r="AC548" s="5"/>
      <c r="AD548" s="5"/>
      <c r="AE548" s="5"/>
      <c r="AF548" s="5"/>
      <c r="AG548" s="6"/>
      <c r="AH548" s="6"/>
      <c r="AI548" s="7"/>
      <c r="AJ548" s="7"/>
      <c r="AK548" s="7"/>
      <c r="AL548" s="7"/>
      <c r="AM548" s="7"/>
      <c r="AN548" s="6"/>
      <c r="AO548" s="6"/>
      <c r="AP548" s="6"/>
      <c r="AQ548" s="6"/>
    </row>
    <row r="549" spans="1:43" ht="15.75" customHeight="1">
      <c r="A549" s="6"/>
      <c r="B549" s="4"/>
      <c r="C549" s="6"/>
      <c r="D549" s="6"/>
      <c r="E549" s="6"/>
      <c r="F549" s="4"/>
      <c r="G549" s="6"/>
      <c r="H549" s="4"/>
      <c r="I549" s="4"/>
      <c r="J549" s="4"/>
      <c r="K549" s="4"/>
      <c r="L549" s="4"/>
      <c r="M549" s="4"/>
      <c r="N549" s="4"/>
      <c r="O549" s="4"/>
      <c r="P549" s="4"/>
      <c r="Q549" s="4"/>
      <c r="R549" s="5"/>
      <c r="S549" s="5"/>
      <c r="T549" s="5"/>
      <c r="U549" s="5"/>
      <c r="V549" s="5"/>
      <c r="W549" s="5"/>
      <c r="X549" s="5"/>
      <c r="Y549" s="5"/>
      <c r="Z549" s="5"/>
      <c r="AA549" s="5"/>
      <c r="AB549" s="6"/>
      <c r="AC549" s="5"/>
      <c r="AD549" s="5"/>
      <c r="AE549" s="5"/>
      <c r="AF549" s="5"/>
      <c r="AG549" s="6"/>
      <c r="AH549" s="6"/>
      <c r="AI549" s="7"/>
      <c r="AJ549" s="7"/>
      <c r="AK549" s="7"/>
      <c r="AL549" s="7"/>
      <c r="AM549" s="7"/>
      <c r="AN549" s="6"/>
      <c r="AO549" s="6"/>
      <c r="AP549" s="6"/>
      <c r="AQ549" s="6"/>
    </row>
    <row r="550" spans="1:43" ht="15.75" customHeight="1">
      <c r="A550" s="6"/>
      <c r="B550" s="4"/>
      <c r="C550" s="6"/>
      <c r="D550" s="6"/>
      <c r="E550" s="6"/>
      <c r="F550" s="4"/>
      <c r="G550" s="6"/>
      <c r="H550" s="4"/>
      <c r="I550" s="4"/>
      <c r="J550" s="4"/>
      <c r="K550" s="4"/>
      <c r="L550" s="4"/>
      <c r="M550" s="4"/>
      <c r="N550" s="4"/>
      <c r="O550" s="4"/>
      <c r="P550" s="4"/>
      <c r="Q550" s="4"/>
      <c r="R550" s="5"/>
      <c r="S550" s="5"/>
      <c r="T550" s="5"/>
      <c r="U550" s="5"/>
      <c r="V550" s="5"/>
      <c r="W550" s="5"/>
      <c r="X550" s="5"/>
      <c r="Y550" s="5"/>
      <c r="Z550" s="5"/>
      <c r="AA550" s="5"/>
      <c r="AB550" s="6"/>
      <c r="AC550" s="5"/>
      <c r="AD550" s="5"/>
      <c r="AE550" s="5"/>
      <c r="AF550" s="5"/>
      <c r="AG550" s="6"/>
      <c r="AH550" s="6"/>
      <c r="AI550" s="7"/>
      <c r="AJ550" s="7"/>
      <c r="AK550" s="7"/>
      <c r="AL550" s="7"/>
      <c r="AM550" s="7"/>
      <c r="AN550" s="6"/>
      <c r="AO550" s="6"/>
      <c r="AP550" s="6"/>
      <c r="AQ550" s="6"/>
    </row>
    <row r="551" spans="1:43" ht="15.75" customHeight="1">
      <c r="A551" s="6"/>
      <c r="B551" s="4"/>
      <c r="C551" s="6"/>
      <c r="D551" s="6"/>
      <c r="E551" s="6"/>
      <c r="F551" s="4"/>
      <c r="G551" s="6"/>
      <c r="H551" s="4"/>
      <c r="I551" s="4"/>
      <c r="J551" s="4"/>
      <c r="K551" s="4"/>
      <c r="L551" s="4"/>
      <c r="M551" s="4"/>
      <c r="N551" s="4"/>
      <c r="O551" s="4"/>
      <c r="P551" s="4"/>
      <c r="Q551" s="4"/>
      <c r="R551" s="5"/>
      <c r="S551" s="5"/>
      <c r="T551" s="5"/>
      <c r="U551" s="5"/>
      <c r="V551" s="5"/>
      <c r="W551" s="5"/>
      <c r="X551" s="5"/>
      <c r="Y551" s="5"/>
      <c r="Z551" s="5"/>
      <c r="AA551" s="5"/>
      <c r="AB551" s="6"/>
      <c r="AC551" s="5"/>
      <c r="AD551" s="5"/>
      <c r="AE551" s="5"/>
      <c r="AF551" s="5"/>
      <c r="AG551" s="6"/>
      <c r="AH551" s="6"/>
      <c r="AI551" s="7"/>
      <c r="AJ551" s="7"/>
      <c r="AK551" s="7"/>
      <c r="AL551" s="7"/>
      <c r="AM551" s="7"/>
      <c r="AN551" s="6"/>
      <c r="AO551" s="6"/>
      <c r="AP551" s="6"/>
      <c r="AQ551" s="6"/>
    </row>
    <row r="552" spans="1:43" ht="15.75" customHeight="1">
      <c r="A552" s="6"/>
      <c r="B552" s="4"/>
      <c r="C552" s="6"/>
      <c r="D552" s="6"/>
      <c r="E552" s="6"/>
      <c r="F552" s="4"/>
      <c r="G552" s="6"/>
      <c r="H552" s="4"/>
      <c r="I552" s="4"/>
      <c r="J552" s="4"/>
      <c r="K552" s="4"/>
      <c r="L552" s="4"/>
      <c r="M552" s="4"/>
      <c r="N552" s="4"/>
      <c r="O552" s="4"/>
      <c r="P552" s="4"/>
      <c r="Q552" s="4"/>
      <c r="R552" s="5"/>
      <c r="S552" s="5"/>
      <c r="T552" s="5"/>
      <c r="U552" s="5"/>
      <c r="V552" s="5"/>
      <c r="W552" s="5"/>
      <c r="X552" s="5"/>
      <c r="Y552" s="5"/>
      <c r="Z552" s="5"/>
      <c r="AA552" s="5"/>
      <c r="AB552" s="6"/>
      <c r="AC552" s="5"/>
      <c r="AD552" s="5"/>
      <c r="AE552" s="5"/>
      <c r="AF552" s="5"/>
      <c r="AG552" s="6"/>
      <c r="AH552" s="6"/>
      <c r="AI552" s="7"/>
      <c r="AJ552" s="7"/>
      <c r="AK552" s="7"/>
      <c r="AL552" s="7"/>
      <c r="AM552" s="7"/>
      <c r="AN552" s="6"/>
      <c r="AO552" s="6"/>
      <c r="AP552" s="6"/>
      <c r="AQ552" s="6"/>
    </row>
    <row r="553" spans="1:43" ht="15.75" customHeight="1">
      <c r="A553" s="6"/>
      <c r="B553" s="4"/>
      <c r="C553" s="6"/>
      <c r="D553" s="6"/>
      <c r="E553" s="6"/>
      <c r="F553" s="4"/>
      <c r="G553" s="6"/>
      <c r="H553" s="4"/>
      <c r="I553" s="4"/>
      <c r="J553" s="4"/>
      <c r="K553" s="4"/>
      <c r="L553" s="4"/>
      <c r="M553" s="4"/>
      <c r="N553" s="4"/>
      <c r="O553" s="4"/>
      <c r="P553" s="4"/>
      <c r="Q553" s="4"/>
      <c r="R553" s="5"/>
      <c r="S553" s="5"/>
      <c r="T553" s="5"/>
      <c r="U553" s="5"/>
      <c r="V553" s="5"/>
      <c r="W553" s="5"/>
      <c r="X553" s="5"/>
      <c r="Y553" s="5"/>
      <c r="Z553" s="5"/>
      <c r="AA553" s="5"/>
      <c r="AB553" s="6"/>
      <c r="AC553" s="5"/>
      <c r="AD553" s="5"/>
      <c r="AE553" s="5"/>
      <c r="AF553" s="5"/>
      <c r="AG553" s="6"/>
      <c r="AH553" s="6"/>
      <c r="AI553" s="7"/>
      <c r="AJ553" s="7"/>
      <c r="AK553" s="7"/>
      <c r="AL553" s="7"/>
      <c r="AM553" s="7"/>
      <c r="AN553" s="6"/>
      <c r="AO553" s="6"/>
      <c r="AP553" s="6"/>
      <c r="AQ553" s="6"/>
    </row>
    <row r="554" spans="1:43" ht="15.75" customHeight="1">
      <c r="A554" s="6"/>
      <c r="B554" s="4"/>
      <c r="C554" s="6"/>
      <c r="D554" s="6"/>
      <c r="E554" s="6"/>
      <c r="F554" s="4"/>
      <c r="G554" s="6"/>
      <c r="H554" s="4"/>
      <c r="I554" s="4"/>
      <c r="J554" s="4"/>
      <c r="K554" s="4"/>
      <c r="L554" s="4"/>
      <c r="M554" s="4"/>
      <c r="N554" s="4"/>
      <c r="O554" s="4"/>
      <c r="P554" s="4"/>
      <c r="Q554" s="4"/>
      <c r="R554" s="5"/>
      <c r="S554" s="5"/>
      <c r="T554" s="5"/>
      <c r="U554" s="5"/>
      <c r="V554" s="5"/>
      <c r="W554" s="5"/>
      <c r="X554" s="5"/>
      <c r="Y554" s="5"/>
      <c r="Z554" s="5"/>
      <c r="AA554" s="5"/>
      <c r="AB554" s="6"/>
      <c r="AC554" s="5"/>
      <c r="AD554" s="5"/>
      <c r="AE554" s="5"/>
      <c r="AF554" s="5"/>
      <c r="AG554" s="6"/>
      <c r="AH554" s="6"/>
      <c r="AI554" s="7"/>
      <c r="AJ554" s="7"/>
      <c r="AK554" s="7"/>
      <c r="AL554" s="7"/>
      <c r="AM554" s="7"/>
      <c r="AN554" s="6"/>
      <c r="AO554" s="6"/>
      <c r="AP554" s="6"/>
      <c r="AQ554" s="6"/>
    </row>
    <row r="555" spans="1:43" ht="15.75" customHeight="1">
      <c r="A555" s="6"/>
      <c r="B555" s="4"/>
      <c r="C555" s="6"/>
      <c r="D555" s="6"/>
      <c r="E555" s="6"/>
      <c r="F555" s="4"/>
      <c r="G555" s="6"/>
      <c r="H555" s="4"/>
      <c r="I555" s="4"/>
      <c r="J555" s="4"/>
      <c r="K555" s="4"/>
      <c r="L555" s="4"/>
      <c r="M555" s="4"/>
      <c r="N555" s="4"/>
      <c r="O555" s="4"/>
      <c r="P555" s="4"/>
      <c r="Q555" s="4"/>
      <c r="R555" s="5"/>
      <c r="S555" s="5"/>
      <c r="T555" s="5"/>
      <c r="U555" s="5"/>
      <c r="V555" s="5"/>
      <c r="W555" s="5"/>
      <c r="X555" s="5"/>
      <c r="Y555" s="5"/>
      <c r="Z555" s="5"/>
      <c r="AA555" s="5"/>
      <c r="AB555" s="6"/>
      <c r="AC555" s="5"/>
      <c r="AD555" s="5"/>
      <c r="AE555" s="5"/>
      <c r="AF555" s="5"/>
      <c r="AG555" s="6"/>
      <c r="AH555" s="6"/>
      <c r="AI555" s="7"/>
      <c r="AJ555" s="7"/>
      <c r="AK555" s="7"/>
      <c r="AL555" s="7"/>
      <c r="AM555" s="7"/>
      <c r="AN555" s="6"/>
      <c r="AO555" s="6"/>
      <c r="AP555" s="6"/>
      <c r="AQ555" s="6"/>
    </row>
    <row r="556" spans="1:43" ht="15.75" customHeight="1">
      <c r="A556" s="6"/>
      <c r="B556" s="4"/>
      <c r="C556" s="6"/>
      <c r="D556" s="6"/>
      <c r="E556" s="6"/>
      <c r="F556" s="4"/>
      <c r="G556" s="6"/>
      <c r="H556" s="4"/>
      <c r="I556" s="4"/>
      <c r="J556" s="4"/>
      <c r="K556" s="4"/>
      <c r="L556" s="4"/>
      <c r="M556" s="4"/>
      <c r="N556" s="4"/>
      <c r="O556" s="4"/>
      <c r="P556" s="4"/>
      <c r="Q556" s="4"/>
      <c r="R556" s="5"/>
      <c r="S556" s="5"/>
      <c r="T556" s="5"/>
      <c r="U556" s="5"/>
      <c r="V556" s="5"/>
      <c r="W556" s="5"/>
      <c r="X556" s="5"/>
      <c r="Y556" s="5"/>
      <c r="Z556" s="5"/>
      <c r="AA556" s="5"/>
      <c r="AB556" s="6"/>
      <c r="AC556" s="5"/>
      <c r="AD556" s="5"/>
      <c r="AE556" s="5"/>
      <c r="AF556" s="5"/>
      <c r="AG556" s="6"/>
      <c r="AH556" s="6"/>
      <c r="AI556" s="7"/>
      <c r="AJ556" s="7"/>
      <c r="AK556" s="7"/>
      <c r="AL556" s="7"/>
      <c r="AM556" s="7"/>
      <c r="AN556" s="6"/>
      <c r="AO556" s="6"/>
      <c r="AP556" s="6"/>
      <c r="AQ556" s="6"/>
    </row>
    <row r="557" spans="1:43" ht="15.75" customHeight="1">
      <c r="A557" s="6"/>
      <c r="B557" s="4"/>
      <c r="C557" s="6"/>
      <c r="D557" s="6"/>
      <c r="E557" s="6"/>
      <c r="F557" s="4"/>
      <c r="G557" s="6"/>
      <c r="H557" s="4"/>
      <c r="I557" s="4"/>
      <c r="J557" s="4"/>
      <c r="K557" s="4"/>
      <c r="L557" s="4"/>
      <c r="M557" s="4"/>
      <c r="N557" s="4"/>
      <c r="O557" s="4"/>
      <c r="P557" s="4"/>
      <c r="Q557" s="4"/>
      <c r="R557" s="5"/>
      <c r="S557" s="5"/>
      <c r="T557" s="5"/>
      <c r="U557" s="5"/>
      <c r="V557" s="5"/>
      <c r="W557" s="5"/>
      <c r="X557" s="5"/>
      <c r="Y557" s="5"/>
      <c r="Z557" s="5"/>
      <c r="AA557" s="5"/>
      <c r="AB557" s="6"/>
      <c r="AC557" s="5"/>
      <c r="AD557" s="5"/>
      <c r="AE557" s="5"/>
      <c r="AF557" s="5"/>
      <c r="AG557" s="6"/>
      <c r="AH557" s="6"/>
      <c r="AI557" s="7"/>
      <c r="AJ557" s="7"/>
      <c r="AK557" s="7"/>
      <c r="AL557" s="7"/>
      <c r="AM557" s="7"/>
      <c r="AN557" s="6"/>
      <c r="AO557" s="6"/>
      <c r="AP557" s="6"/>
      <c r="AQ557" s="6"/>
    </row>
    <row r="558" spans="1:43" ht="15.75" customHeight="1">
      <c r="A558" s="6"/>
      <c r="B558" s="4"/>
      <c r="C558" s="6"/>
      <c r="D558" s="6"/>
      <c r="E558" s="6"/>
      <c r="F558" s="4"/>
      <c r="G558" s="6"/>
      <c r="H558" s="4"/>
      <c r="I558" s="4"/>
      <c r="J558" s="4"/>
      <c r="K558" s="4"/>
      <c r="L558" s="4"/>
      <c r="M558" s="4"/>
      <c r="N558" s="4"/>
      <c r="O558" s="4"/>
      <c r="P558" s="4"/>
      <c r="Q558" s="4"/>
      <c r="R558" s="5"/>
      <c r="S558" s="5"/>
      <c r="T558" s="5"/>
      <c r="U558" s="5"/>
      <c r="V558" s="5"/>
      <c r="W558" s="5"/>
      <c r="X558" s="5"/>
      <c r="Y558" s="5"/>
      <c r="Z558" s="5"/>
      <c r="AA558" s="5"/>
      <c r="AB558" s="6"/>
      <c r="AC558" s="5"/>
      <c r="AD558" s="5"/>
      <c r="AE558" s="5"/>
      <c r="AF558" s="5"/>
      <c r="AG558" s="6"/>
      <c r="AH558" s="6"/>
      <c r="AI558" s="7"/>
      <c r="AJ558" s="7"/>
      <c r="AK558" s="7"/>
      <c r="AL558" s="7"/>
      <c r="AM558" s="7"/>
      <c r="AN558" s="6"/>
      <c r="AO558" s="6"/>
      <c r="AP558" s="6"/>
      <c r="AQ558" s="6"/>
    </row>
    <row r="559" spans="1:43" ht="15.75" customHeight="1">
      <c r="A559" s="6"/>
      <c r="B559" s="4"/>
      <c r="C559" s="6"/>
      <c r="D559" s="6"/>
      <c r="E559" s="6"/>
      <c r="F559" s="4"/>
      <c r="G559" s="6"/>
      <c r="H559" s="4"/>
      <c r="I559" s="4"/>
      <c r="J559" s="4"/>
      <c r="K559" s="4"/>
      <c r="L559" s="4"/>
      <c r="M559" s="4"/>
      <c r="N559" s="4"/>
      <c r="O559" s="4"/>
      <c r="P559" s="4"/>
      <c r="Q559" s="4"/>
      <c r="R559" s="5"/>
      <c r="S559" s="5"/>
      <c r="T559" s="5"/>
      <c r="U559" s="5"/>
      <c r="V559" s="5"/>
      <c r="W559" s="5"/>
      <c r="X559" s="5"/>
      <c r="Y559" s="5"/>
      <c r="Z559" s="5"/>
      <c r="AA559" s="5"/>
      <c r="AB559" s="6"/>
      <c r="AC559" s="5"/>
      <c r="AD559" s="5"/>
      <c r="AE559" s="5"/>
      <c r="AF559" s="5"/>
      <c r="AG559" s="6"/>
      <c r="AH559" s="6"/>
      <c r="AI559" s="7"/>
      <c r="AJ559" s="7"/>
      <c r="AK559" s="7"/>
      <c r="AL559" s="7"/>
      <c r="AM559" s="7"/>
      <c r="AN559" s="6"/>
      <c r="AO559" s="6"/>
      <c r="AP559" s="6"/>
      <c r="AQ559" s="6"/>
    </row>
    <row r="560" spans="1:43" ht="15.75" customHeight="1">
      <c r="A560" s="6"/>
      <c r="B560" s="4"/>
      <c r="C560" s="6"/>
      <c r="D560" s="6"/>
      <c r="E560" s="6"/>
      <c r="F560" s="4"/>
      <c r="G560" s="6"/>
      <c r="H560" s="4"/>
      <c r="I560" s="4"/>
      <c r="J560" s="4"/>
      <c r="K560" s="4"/>
      <c r="L560" s="4"/>
      <c r="M560" s="4"/>
      <c r="N560" s="4"/>
      <c r="O560" s="4"/>
      <c r="P560" s="4"/>
      <c r="Q560" s="4"/>
      <c r="R560" s="5"/>
      <c r="S560" s="5"/>
      <c r="T560" s="5"/>
      <c r="U560" s="5"/>
      <c r="V560" s="5"/>
      <c r="W560" s="5"/>
      <c r="X560" s="5"/>
      <c r="Y560" s="5"/>
      <c r="Z560" s="5"/>
      <c r="AA560" s="5"/>
      <c r="AB560" s="6"/>
      <c r="AC560" s="5"/>
      <c r="AD560" s="5"/>
      <c r="AE560" s="5"/>
      <c r="AF560" s="5"/>
      <c r="AG560" s="6"/>
      <c r="AH560" s="6"/>
      <c r="AI560" s="7"/>
      <c r="AJ560" s="7"/>
      <c r="AK560" s="7"/>
      <c r="AL560" s="7"/>
      <c r="AM560" s="7"/>
      <c r="AN560" s="6"/>
      <c r="AO560" s="6"/>
      <c r="AP560" s="6"/>
      <c r="AQ560" s="6"/>
    </row>
    <row r="561" spans="1:43" ht="15.75" customHeight="1">
      <c r="A561" s="6"/>
      <c r="B561" s="4"/>
      <c r="C561" s="6"/>
      <c r="D561" s="6"/>
      <c r="E561" s="6"/>
      <c r="F561" s="4"/>
      <c r="G561" s="6"/>
      <c r="H561" s="4"/>
      <c r="I561" s="4"/>
      <c r="J561" s="4"/>
      <c r="K561" s="4"/>
      <c r="L561" s="4"/>
      <c r="M561" s="4"/>
      <c r="N561" s="4"/>
      <c r="O561" s="4"/>
      <c r="P561" s="4"/>
      <c r="Q561" s="4"/>
      <c r="R561" s="5"/>
      <c r="S561" s="5"/>
      <c r="T561" s="5"/>
      <c r="U561" s="5"/>
      <c r="V561" s="5"/>
      <c r="W561" s="5"/>
      <c r="X561" s="5"/>
      <c r="Y561" s="5"/>
      <c r="Z561" s="5"/>
      <c r="AA561" s="5"/>
      <c r="AB561" s="6"/>
      <c r="AC561" s="5"/>
      <c r="AD561" s="5"/>
      <c r="AE561" s="5"/>
      <c r="AF561" s="5"/>
      <c r="AG561" s="6"/>
      <c r="AH561" s="6"/>
      <c r="AI561" s="7"/>
      <c r="AJ561" s="7"/>
      <c r="AK561" s="7"/>
      <c r="AL561" s="7"/>
      <c r="AM561" s="7"/>
      <c r="AN561" s="6"/>
      <c r="AO561" s="6"/>
      <c r="AP561" s="6"/>
      <c r="AQ561" s="6"/>
    </row>
    <row r="562" spans="1:43" ht="15.75" customHeight="1">
      <c r="A562" s="6"/>
      <c r="B562" s="4"/>
      <c r="C562" s="6"/>
      <c r="D562" s="6"/>
      <c r="E562" s="6"/>
      <c r="F562" s="4"/>
      <c r="G562" s="6"/>
      <c r="H562" s="4"/>
      <c r="I562" s="4"/>
      <c r="J562" s="4"/>
      <c r="K562" s="4"/>
      <c r="L562" s="4"/>
      <c r="M562" s="4"/>
      <c r="N562" s="4"/>
      <c r="O562" s="4"/>
      <c r="P562" s="4"/>
      <c r="Q562" s="4"/>
      <c r="R562" s="5"/>
      <c r="S562" s="5"/>
      <c r="T562" s="5"/>
      <c r="U562" s="5"/>
      <c r="V562" s="5"/>
      <c r="W562" s="5"/>
      <c r="X562" s="5"/>
      <c r="Y562" s="5"/>
      <c r="Z562" s="5"/>
      <c r="AA562" s="5"/>
      <c r="AB562" s="6"/>
      <c r="AC562" s="5"/>
      <c r="AD562" s="5"/>
      <c r="AE562" s="5"/>
      <c r="AF562" s="5"/>
      <c r="AG562" s="6"/>
      <c r="AH562" s="6"/>
      <c r="AI562" s="7"/>
      <c r="AJ562" s="7"/>
      <c r="AK562" s="7"/>
      <c r="AL562" s="7"/>
      <c r="AM562" s="7"/>
      <c r="AN562" s="6"/>
      <c r="AO562" s="6"/>
      <c r="AP562" s="6"/>
      <c r="AQ562" s="6"/>
    </row>
    <row r="563" spans="1:43" ht="15.75" customHeight="1">
      <c r="A563" s="6"/>
      <c r="B563" s="4"/>
      <c r="C563" s="6"/>
      <c r="D563" s="6"/>
      <c r="E563" s="6"/>
      <c r="F563" s="4"/>
      <c r="G563" s="6"/>
      <c r="H563" s="4"/>
      <c r="I563" s="4"/>
      <c r="J563" s="4"/>
      <c r="K563" s="4"/>
      <c r="L563" s="4"/>
      <c r="M563" s="4"/>
      <c r="N563" s="4"/>
      <c r="O563" s="4"/>
      <c r="P563" s="4"/>
      <c r="Q563" s="4"/>
      <c r="R563" s="5"/>
      <c r="S563" s="5"/>
      <c r="T563" s="5"/>
      <c r="U563" s="5"/>
      <c r="V563" s="5"/>
      <c r="W563" s="5"/>
      <c r="X563" s="5"/>
      <c r="Y563" s="5"/>
      <c r="Z563" s="5"/>
      <c r="AA563" s="5"/>
      <c r="AB563" s="6"/>
      <c r="AC563" s="5"/>
      <c r="AD563" s="5"/>
      <c r="AE563" s="5"/>
      <c r="AF563" s="5"/>
      <c r="AG563" s="6"/>
      <c r="AH563" s="6"/>
      <c r="AI563" s="7"/>
      <c r="AJ563" s="7"/>
      <c r="AK563" s="7"/>
      <c r="AL563" s="7"/>
      <c r="AM563" s="7"/>
      <c r="AN563" s="6"/>
      <c r="AO563" s="6"/>
      <c r="AP563" s="6"/>
      <c r="AQ563" s="6"/>
    </row>
    <row r="564" spans="1:43" ht="15.75" customHeight="1">
      <c r="A564" s="6"/>
      <c r="B564" s="4"/>
      <c r="C564" s="6"/>
      <c r="D564" s="6"/>
      <c r="E564" s="6"/>
      <c r="F564" s="4"/>
      <c r="G564" s="6"/>
      <c r="H564" s="4"/>
      <c r="I564" s="4"/>
      <c r="J564" s="4"/>
      <c r="K564" s="4"/>
      <c r="L564" s="4"/>
      <c r="M564" s="4"/>
      <c r="N564" s="4"/>
      <c r="O564" s="4"/>
      <c r="P564" s="4"/>
      <c r="Q564" s="4"/>
      <c r="R564" s="5"/>
      <c r="S564" s="5"/>
      <c r="T564" s="5"/>
      <c r="U564" s="5"/>
      <c r="V564" s="5"/>
      <c r="W564" s="5"/>
      <c r="X564" s="5"/>
      <c r="Y564" s="5"/>
      <c r="Z564" s="5"/>
      <c r="AA564" s="5"/>
      <c r="AB564" s="6"/>
      <c r="AC564" s="5"/>
      <c r="AD564" s="5"/>
      <c r="AE564" s="5"/>
      <c r="AF564" s="5"/>
      <c r="AG564" s="6"/>
      <c r="AH564" s="6"/>
      <c r="AI564" s="7"/>
      <c r="AJ564" s="7"/>
      <c r="AK564" s="7"/>
      <c r="AL564" s="7"/>
      <c r="AM564" s="7"/>
      <c r="AN564" s="6"/>
      <c r="AO564" s="6"/>
      <c r="AP564" s="6"/>
      <c r="AQ564" s="6"/>
    </row>
    <row r="565" spans="1:43" ht="15.75" customHeight="1">
      <c r="A565" s="6"/>
      <c r="B565" s="4"/>
      <c r="C565" s="6"/>
      <c r="D565" s="6"/>
      <c r="E565" s="6"/>
      <c r="F565" s="4"/>
      <c r="G565" s="6"/>
      <c r="H565" s="4"/>
      <c r="I565" s="4"/>
      <c r="J565" s="4"/>
      <c r="K565" s="4"/>
      <c r="L565" s="4"/>
      <c r="M565" s="4"/>
      <c r="N565" s="4"/>
      <c r="O565" s="4"/>
      <c r="P565" s="4"/>
      <c r="Q565" s="4"/>
      <c r="R565" s="5"/>
      <c r="S565" s="5"/>
      <c r="T565" s="5"/>
      <c r="U565" s="5"/>
      <c r="V565" s="5"/>
      <c r="W565" s="5"/>
      <c r="X565" s="5"/>
      <c r="Y565" s="5"/>
      <c r="Z565" s="5"/>
      <c r="AA565" s="5"/>
      <c r="AB565" s="6"/>
      <c r="AC565" s="5"/>
      <c r="AD565" s="5"/>
      <c r="AE565" s="5"/>
      <c r="AF565" s="5"/>
      <c r="AG565" s="6"/>
      <c r="AH565" s="6"/>
      <c r="AI565" s="7"/>
      <c r="AJ565" s="7"/>
      <c r="AK565" s="7"/>
      <c r="AL565" s="7"/>
      <c r="AM565" s="7"/>
      <c r="AN565" s="6"/>
      <c r="AO565" s="6"/>
      <c r="AP565" s="6"/>
      <c r="AQ565" s="6"/>
    </row>
    <row r="566" spans="1:43" ht="15.75" customHeight="1">
      <c r="A566" s="6"/>
      <c r="B566" s="4"/>
      <c r="C566" s="6"/>
      <c r="D566" s="6"/>
      <c r="E566" s="6"/>
      <c r="F566" s="4"/>
      <c r="G566" s="6"/>
      <c r="H566" s="4"/>
      <c r="I566" s="4"/>
      <c r="J566" s="4"/>
      <c r="K566" s="4"/>
      <c r="L566" s="4"/>
      <c r="M566" s="4"/>
      <c r="N566" s="4"/>
      <c r="O566" s="4"/>
      <c r="P566" s="4"/>
      <c r="Q566" s="4"/>
      <c r="R566" s="5"/>
      <c r="S566" s="5"/>
      <c r="T566" s="5"/>
      <c r="U566" s="5"/>
      <c r="V566" s="5"/>
      <c r="W566" s="5"/>
      <c r="X566" s="5"/>
      <c r="Y566" s="5"/>
      <c r="Z566" s="5"/>
      <c r="AA566" s="5"/>
      <c r="AB566" s="6"/>
      <c r="AC566" s="5"/>
      <c r="AD566" s="5"/>
      <c r="AE566" s="5"/>
      <c r="AF566" s="5"/>
      <c r="AG566" s="6"/>
      <c r="AH566" s="6"/>
      <c r="AI566" s="7"/>
      <c r="AJ566" s="7"/>
      <c r="AK566" s="7"/>
      <c r="AL566" s="7"/>
      <c r="AM566" s="7"/>
      <c r="AN566" s="6"/>
      <c r="AO566" s="6"/>
      <c r="AP566" s="6"/>
      <c r="AQ566" s="6"/>
    </row>
    <row r="567" spans="1:43" ht="15.75" customHeight="1">
      <c r="A567" s="6"/>
      <c r="B567" s="4"/>
      <c r="C567" s="6"/>
      <c r="D567" s="6"/>
      <c r="E567" s="6"/>
      <c r="F567" s="4"/>
      <c r="G567" s="6"/>
      <c r="H567" s="4"/>
      <c r="I567" s="4"/>
      <c r="J567" s="4"/>
      <c r="K567" s="4"/>
      <c r="L567" s="4"/>
      <c r="M567" s="4"/>
      <c r="N567" s="4"/>
      <c r="O567" s="4"/>
      <c r="P567" s="4"/>
      <c r="Q567" s="4"/>
      <c r="R567" s="5"/>
      <c r="S567" s="5"/>
      <c r="T567" s="5"/>
      <c r="U567" s="5"/>
      <c r="V567" s="5"/>
      <c r="W567" s="5"/>
      <c r="X567" s="5"/>
      <c r="Y567" s="5"/>
      <c r="Z567" s="5"/>
      <c r="AA567" s="5"/>
      <c r="AB567" s="6"/>
      <c r="AC567" s="5"/>
      <c r="AD567" s="5"/>
      <c r="AE567" s="5"/>
      <c r="AF567" s="5"/>
      <c r="AG567" s="6"/>
      <c r="AH567" s="6"/>
      <c r="AI567" s="7"/>
      <c r="AJ567" s="7"/>
      <c r="AK567" s="7"/>
      <c r="AL567" s="7"/>
      <c r="AM567" s="7"/>
      <c r="AN567" s="6"/>
      <c r="AO567" s="6"/>
      <c r="AP567" s="6"/>
      <c r="AQ567" s="6"/>
    </row>
    <row r="568" spans="1:43" ht="15.75" customHeight="1">
      <c r="A568" s="6"/>
      <c r="B568" s="4"/>
      <c r="C568" s="6"/>
      <c r="D568" s="6"/>
      <c r="E568" s="6"/>
      <c r="F568" s="4"/>
      <c r="G568" s="6"/>
      <c r="H568" s="4"/>
      <c r="I568" s="4"/>
      <c r="J568" s="4"/>
      <c r="K568" s="4"/>
      <c r="L568" s="4"/>
      <c r="M568" s="4"/>
      <c r="N568" s="4"/>
      <c r="O568" s="4"/>
      <c r="P568" s="4"/>
      <c r="Q568" s="4"/>
      <c r="R568" s="5"/>
      <c r="S568" s="5"/>
      <c r="T568" s="5"/>
      <c r="U568" s="5"/>
      <c r="V568" s="5"/>
      <c r="W568" s="5"/>
      <c r="X568" s="5"/>
      <c r="Y568" s="5"/>
      <c r="Z568" s="5"/>
      <c r="AA568" s="5"/>
      <c r="AB568" s="6"/>
      <c r="AC568" s="5"/>
      <c r="AD568" s="5"/>
      <c r="AE568" s="5"/>
      <c r="AF568" s="5"/>
      <c r="AG568" s="6"/>
      <c r="AH568" s="6"/>
      <c r="AI568" s="7"/>
      <c r="AJ568" s="7"/>
      <c r="AK568" s="7"/>
      <c r="AL568" s="7"/>
      <c r="AM568" s="7"/>
      <c r="AN568" s="6"/>
      <c r="AO568" s="6"/>
      <c r="AP568" s="6"/>
      <c r="AQ568" s="6"/>
    </row>
    <row r="569" spans="1:43" ht="15.75" customHeight="1">
      <c r="A569" s="6"/>
      <c r="B569" s="4"/>
      <c r="C569" s="6"/>
      <c r="D569" s="6"/>
      <c r="E569" s="6"/>
      <c r="F569" s="4"/>
      <c r="G569" s="6"/>
      <c r="H569" s="4"/>
      <c r="I569" s="4"/>
      <c r="J569" s="4"/>
      <c r="K569" s="4"/>
      <c r="L569" s="4"/>
      <c r="M569" s="4"/>
      <c r="N569" s="4"/>
      <c r="O569" s="4"/>
      <c r="P569" s="4"/>
      <c r="Q569" s="4"/>
      <c r="R569" s="5"/>
      <c r="S569" s="5"/>
      <c r="T569" s="5"/>
      <c r="U569" s="5"/>
      <c r="V569" s="5"/>
      <c r="W569" s="5"/>
      <c r="X569" s="5"/>
      <c r="Y569" s="5"/>
      <c r="Z569" s="5"/>
      <c r="AA569" s="5"/>
      <c r="AB569" s="6"/>
      <c r="AC569" s="5"/>
      <c r="AD569" s="5"/>
      <c r="AE569" s="5"/>
      <c r="AF569" s="5"/>
      <c r="AG569" s="6"/>
      <c r="AH569" s="6"/>
      <c r="AI569" s="7"/>
      <c r="AJ569" s="7"/>
      <c r="AK569" s="7"/>
      <c r="AL569" s="7"/>
      <c r="AM569" s="7"/>
      <c r="AN569" s="6"/>
      <c r="AO569" s="6"/>
      <c r="AP569" s="6"/>
      <c r="AQ569" s="6"/>
    </row>
    <row r="570" spans="1:43" ht="15.75" customHeight="1">
      <c r="A570" s="6"/>
      <c r="B570" s="4"/>
      <c r="C570" s="6"/>
      <c r="D570" s="6"/>
      <c r="E570" s="6"/>
      <c r="F570" s="4"/>
      <c r="G570" s="6"/>
      <c r="H570" s="4"/>
      <c r="I570" s="4"/>
      <c r="J570" s="4"/>
      <c r="K570" s="4"/>
      <c r="L570" s="4"/>
      <c r="M570" s="4"/>
      <c r="N570" s="4"/>
      <c r="O570" s="4"/>
      <c r="P570" s="4"/>
      <c r="Q570" s="4"/>
      <c r="R570" s="5"/>
      <c r="S570" s="5"/>
      <c r="T570" s="5"/>
      <c r="U570" s="5"/>
      <c r="V570" s="5"/>
      <c r="W570" s="5"/>
      <c r="X570" s="5"/>
      <c r="Y570" s="5"/>
      <c r="Z570" s="5"/>
      <c r="AA570" s="5"/>
      <c r="AB570" s="6"/>
      <c r="AC570" s="5"/>
      <c r="AD570" s="5"/>
      <c r="AE570" s="5"/>
      <c r="AF570" s="5"/>
      <c r="AG570" s="6"/>
      <c r="AH570" s="6"/>
      <c r="AI570" s="7"/>
      <c r="AJ570" s="7"/>
      <c r="AK570" s="7"/>
      <c r="AL570" s="7"/>
      <c r="AM570" s="7"/>
      <c r="AN570" s="6"/>
      <c r="AO570" s="6"/>
      <c r="AP570" s="6"/>
      <c r="AQ570" s="6"/>
    </row>
    <row r="571" spans="1:43" ht="15.75" customHeight="1">
      <c r="A571" s="6"/>
      <c r="B571" s="4"/>
      <c r="C571" s="6"/>
      <c r="D571" s="6"/>
      <c r="E571" s="6"/>
      <c r="F571" s="4"/>
      <c r="G571" s="6"/>
      <c r="H571" s="4"/>
      <c r="I571" s="4"/>
      <c r="J571" s="4"/>
      <c r="K571" s="4"/>
      <c r="L571" s="4"/>
      <c r="M571" s="4"/>
      <c r="N571" s="4"/>
      <c r="O571" s="4"/>
      <c r="P571" s="4"/>
      <c r="Q571" s="4"/>
      <c r="R571" s="5"/>
      <c r="S571" s="5"/>
      <c r="T571" s="5"/>
      <c r="U571" s="5"/>
      <c r="V571" s="5"/>
      <c r="W571" s="5"/>
      <c r="X571" s="5"/>
      <c r="Y571" s="5"/>
      <c r="Z571" s="5"/>
      <c r="AA571" s="5"/>
      <c r="AB571" s="6"/>
      <c r="AC571" s="5"/>
      <c r="AD571" s="5"/>
      <c r="AE571" s="5"/>
      <c r="AF571" s="5"/>
      <c r="AG571" s="6"/>
      <c r="AH571" s="6"/>
      <c r="AI571" s="7"/>
      <c r="AJ571" s="7"/>
      <c r="AK571" s="7"/>
      <c r="AL571" s="7"/>
      <c r="AM571" s="7"/>
      <c r="AN571" s="6"/>
      <c r="AO571" s="6"/>
      <c r="AP571" s="6"/>
      <c r="AQ571" s="6"/>
    </row>
    <row r="572" spans="1:43" ht="15.75" customHeight="1">
      <c r="A572" s="6"/>
      <c r="B572" s="4"/>
      <c r="C572" s="6"/>
      <c r="D572" s="6"/>
      <c r="E572" s="6"/>
      <c r="F572" s="4"/>
      <c r="G572" s="6"/>
      <c r="H572" s="4"/>
      <c r="I572" s="4"/>
      <c r="J572" s="4"/>
      <c r="K572" s="4"/>
      <c r="L572" s="4"/>
      <c r="M572" s="4"/>
      <c r="N572" s="4"/>
      <c r="O572" s="4"/>
      <c r="P572" s="4"/>
      <c r="Q572" s="4"/>
      <c r="R572" s="5"/>
      <c r="S572" s="5"/>
      <c r="T572" s="5"/>
      <c r="U572" s="5"/>
      <c r="V572" s="5"/>
      <c r="W572" s="5"/>
      <c r="X572" s="5"/>
      <c r="Y572" s="5"/>
      <c r="Z572" s="5"/>
      <c r="AA572" s="5"/>
      <c r="AB572" s="6"/>
      <c r="AC572" s="5"/>
      <c r="AD572" s="5"/>
      <c r="AE572" s="5"/>
      <c r="AF572" s="5"/>
      <c r="AG572" s="6"/>
      <c r="AH572" s="6"/>
      <c r="AI572" s="7"/>
      <c r="AJ572" s="7"/>
      <c r="AK572" s="7"/>
      <c r="AL572" s="7"/>
      <c r="AM572" s="7"/>
      <c r="AN572" s="6"/>
      <c r="AO572" s="6"/>
      <c r="AP572" s="6"/>
      <c r="AQ572" s="6"/>
    </row>
    <row r="573" spans="1:43" ht="15.75" customHeight="1">
      <c r="A573" s="6"/>
      <c r="B573" s="4"/>
      <c r="C573" s="6"/>
      <c r="D573" s="6"/>
      <c r="E573" s="6"/>
      <c r="F573" s="4"/>
      <c r="G573" s="6"/>
      <c r="H573" s="4"/>
      <c r="I573" s="4"/>
      <c r="J573" s="4"/>
      <c r="K573" s="4"/>
      <c r="L573" s="4"/>
      <c r="M573" s="4"/>
      <c r="N573" s="4"/>
      <c r="O573" s="4"/>
      <c r="P573" s="4"/>
      <c r="Q573" s="4"/>
      <c r="R573" s="5"/>
      <c r="S573" s="5"/>
      <c r="T573" s="5"/>
      <c r="U573" s="5"/>
      <c r="V573" s="5"/>
      <c r="W573" s="5"/>
      <c r="X573" s="5"/>
      <c r="Y573" s="5"/>
      <c r="Z573" s="5"/>
      <c r="AA573" s="5"/>
      <c r="AB573" s="6"/>
      <c r="AC573" s="5"/>
      <c r="AD573" s="5"/>
      <c r="AE573" s="5"/>
      <c r="AF573" s="5"/>
      <c r="AG573" s="6"/>
      <c r="AH573" s="6"/>
      <c r="AI573" s="7"/>
      <c r="AJ573" s="7"/>
      <c r="AK573" s="7"/>
      <c r="AL573" s="7"/>
      <c r="AM573" s="7"/>
      <c r="AN573" s="6"/>
      <c r="AO573" s="6"/>
      <c r="AP573" s="6"/>
      <c r="AQ573" s="6"/>
    </row>
    <row r="574" spans="1:43" ht="15.75" customHeight="1">
      <c r="A574" s="6"/>
      <c r="B574" s="4"/>
      <c r="C574" s="6"/>
      <c r="D574" s="6"/>
      <c r="E574" s="6"/>
      <c r="F574" s="4"/>
      <c r="G574" s="6"/>
      <c r="H574" s="4"/>
      <c r="I574" s="4"/>
      <c r="J574" s="4"/>
      <c r="K574" s="4"/>
      <c r="L574" s="4"/>
      <c r="M574" s="4"/>
      <c r="N574" s="4"/>
      <c r="O574" s="4"/>
      <c r="P574" s="4"/>
      <c r="Q574" s="4"/>
      <c r="R574" s="5"/>
      <c r="S574" s="5"/>
      <c r="T574" s="5"/>
      <c r="U574" s="5"/>
      <c r="V574" s="5"/>
      <c r="W574" s="5"/>
      <c r="X574" s="5"/>
      <c r="Y574" s="5"/>
      <c r="Z574" s="5"/>
      <c r="AA574" s="5"/>
      <c r="AB574" s="6"/>
      <c r="AC574" s="5"/>
      <c r="AD574" s="5"/>
      <c r="AE574" s="5"/>
      <c r="AF574" s="5"/>
      <c r="AG574" s="6"/>
      <c r="AH574" s="6"/>
      <c r="AI574" s="7"/>
      <c r="AJ574" s="7"/>
      <c r="AK574" s="7"/>
      <c r="AL574" s="7"/>
      <c r="AM574" s="7"/>
      <c r="AN574" s="6"/>
      <c r="AO574" s="6"/>
      <c r="AP574" s="6"/>
      <c r="AQ574" s="6"/>
    </row>
    <row r="575" spans="1:43" ht="15.75" customHeight="1">
      <c r="A575" s="6"/>
      <c r="B575" s="4"/>
      <c r="C575" s="6"/>
      <c r="D575" s="6"/>
      <c r="E575" s="6"/>
      <c r="F575" s="4"/>
      <c r="G575" s="6"/>
      <c r="H575" s="4"/>
      <c r="I575" s="4"/>
      <c r="J575" s="4"/>
      <c r="K575" s="4"/>
      <c r="L575" s="4"/>
      <c r="M575" s="4"/>
      <c r="N575" s="4"/>
      <c r="O575" s="4"/>
      <c r="P575" s="4"/>
      <c r="Q575" s="4"/>
      <c r="R575" s="5"/>
      <c r="S575" s="5"/>
      <c r="T575" s="5"/>
      <c r="U575" s="5"/>
      <c r="V575" s="5"/>
      <c r="W575" s="5"/>
      <c r="X575" s="5"/>
      <c r="Y575" s="5"/>
      <c r="Z575" s="5"/>
      <c r="AA575" s="5"/>
      <c r="AB575" s="6"/>
      <c r="AC575" s="5"/>
      <c r="AD575" s="5"/>
      <c r="AE575" s="5"/>
      <c r="AF575" s="5"/>
      <c r="AG575" s="6"/>
      <c r="AH575" s="6"/>
      <c r="AI575" s="7"/>
      <c r="AJ575" s="7"/>
      <c r="AK575" s="7"/>
      <c r="AL575" s="7"/>
      <c r="AM575" s="7"/>
      <c r="AN575" s="6"/>
      <c r="AO575" s="6"/>
      <c r="AP575" s="6"/>
      <c r="AQ575" s="6"/>
    </row>
    <row r="576" spans="1:43" ht="15.75" customHeight="1">
      <c r="A576" s="6"/>
      <c r="B576" s="4"/>
      <c r="C576" s="6"/>
      <c r="D576" s="6"/>
      <c r="E576" s="6"/>
      <c r="F576" s="4"/>
      <c r="G576" s="6"/>
      <c r="H576" s="4"/>
      <c r="I576" s="4"/>
      <c r="J576" s="4"/>
      <c r="K576" s="4"/>
      <c r="L576" s="4"/>
      <c r="M576" s="4"/>
      <c r="N576" s="4"/>
      <c r="O576" s="4"/>
      <c r="P576" s="4"/>
      <c r="Q576" s="4"/>
      <c r="R576" s="5"/>
      <c r="S576" s="5"/>
      <c r="T576" s="5"/>
      <c r="U576" s="5"/>
      <c r="V576" s="5"/>
      <c r="W576" s="5"/>
      <c r="X576" s="5"/>
      <c r="Y576" s="5"/>
      <c r="Z576" s="5"/>
      <c r="AA576" s="5"/>
      <c r="AB576" s="6"/>
      <c r="AC576" s="5"/>
      <c r="AD576" s="5"/>
      <c r="AE576" s="5"/>
      <c r="AF576" s="5"/>
      <c r="AG576" s="6"/>
      <c r="AH576" s="6"/>
      <c r="AI576" s="7"/>
      <c r="AJ576" s="7"/>
      <c r="AK576" s="7"/>
      <c r="AL576" s="7"/>
      <c r="AM576" s="7"/>
      <c r="AN576" s="6"/>
      <c r="AO576" s="6"/>
      <c r="AP576" s="6"/>
      <c r="AQ576" s="6"/>
    </row>
    <row r="577" spans="1:43" ht="15.75" customHeight="1">
      <c r="A577" s="6"/>
      <c r="B577" s="4"/>
      <c r="C577" s="6"/>
      <c r="D577" s="6"/>
      <c r="E577" s="6"/>
      <c r="F577" s="4"/>
      <c r="G577" s="6"/>
      <c r="H577" s="4"/>
      <c r="I577" s="4"/>
      <c r="J577" s="4"/>
      <c r="K577" s="4"/>
      <c r="L577" s="4"/>
      <c r="M577" s="4"/>
      <c r="N577" s="4"/>
      <c r="O577" s="4"/>
      <c r="P577" s="4"/>
      <c r="Q577" s="4"/>
      <c r="R577" s="5"/>
      <c r="S577" s="5"/>
      <c r="T577" s="5"/>
      <c r="U577" s="5"/>
      <c r="V577" s="5"/>
      <c r="W577" s="5"/>
      <c r="X577" s="5"/>
      <c r="Y577" s="5"/>
      <c r="Z577" s="5"/>
      <c r="AA577" s="5"/>
      <c r="AB577" s="6"/>
      <c r="AC577" s="5"/>
      <c r="AD577" s="5"/>
      <c r="AE577" s="5"/>
      <c r="AF577" s="5"/>
      <c r="AG577" s="6"/>
      <c r="AH577" s="6"/>
      <c r="AI577" s="7"/>
      <c r="AJ577" s="7"/>
      <c r="AK577" s="7"/>
      <c r="AL577" s="7"/>
      <c r="AM577" s="7"/>
      <c r="AN577" s="6"/>
      <c r="AO577" s="6"/>
      <c r="AP577" s="6"/>
      <c r="AQ577" s="6"/>
    </row>
    <row r="578" spans="1:43" ht="15.75" customHeight="1">
      <c r="A578" s="6"/>
      <c r="B578" s="4"/>
      <c r="C578" s="6"/>
      <c r="D578" s="6"/>
      <c r="E578" s="6"/>
      <c r="F578" s="4"/>
      <c r="G578" s="6"/>
      <c r="H578" s="4"/>
      <c r="I578" s="4"/>
      <c r="J578" s="4"/>
      <c r="K578" s="4"/>
      <c r="L578" s="4"/>
      <c r="M578" s="4"/>
      <c r="N578" s="4"/>
      <c r="O578" s="4"/>
      <c r="P578" s="4"/>
      <c r="Q578" s="4"/>
      <c r="R578" s="5"/>
      <c r="S578" s="5"/>
      <c r="T578" s="5"/>
      <c r="U578" s="5"/>
      <c r="V578" s="5"/>
      <c r="W578" s="5"/>
      <c r="X578" s="5"/>
      <c r="Y578" s="5"/>
      <c r="Z578" s="5"/>
      <c r="AA578" s="5"/>
      <c r="AB578" s="6"/>
      <c r="AC578" s="5"/>
      <c r="AD578" s="5"/>
      <c r="AE578" s="5"/>
      <c r="AF578" s="5"/>
      <c r="AG578" s="6"/>
      <c r="AH578" s="6"/>
      <c r="AI578" s="7"/>
      <c r="AJ578" s="7"/>
      <c r="AK578" s="7"/>
      <c r="AL578" s="7"/>
      <c r="AM578" s="7"/>
      <c r="AN578" s="6"/>
      <c r="AO578" s="6"/>
      <c r="AP578" s="6"/>
      <c r="AQ578" s="6"/>
    </row>
    <row r="579" spans="1:43" ht="15.75" customHeight="1">
      <c r="A579" s="6"/>
      <c r="B579" s="4"/>
      <c r="C579" s="6"/>
      <c r="D579" s="6"/>
      <c r="E579" s="6"/>
      <c r="F579" s="4"/>
      <c r="G579" s="6"/>
      <c r="H579" s="4"/>
      <c r="I579" s="4"/>
      <c r="J579" s="4"/>
      <c r="K579" s="4"/>
      <c r="L579" s="4"/>
      <c r="M579" s="4"/>
      <c r="N579" s="4"/>
      <c r="O579" s="4"/>
      <c r="P579" s="4"/>
      <c r="Q579" s="4"/>
      <c r="R579" s="5"/>
      <c r="S579" s="5"/>
      <c r="T579" s="5"/>
      <c r="U579" s="5"/>
      <c r="V579" s="5"/>
      <c r="W579" s="5"/>
      <c r="X579" s="5"/>
      <c r="Y579" s="5"/>
      <c r="Z579" s="5"/>
      <c r="AA579" s="5"/>
      <c r="AB579" s="6"/>
      <c r="AC579" s="5"/>
      <c r="AD579" s="5"/>
      <c r="AE579" s="5"/>
      <c r="AF579" s="5"/>
      <c r="AG579" s="6"/>
      <c r="AH579" s="6"/>
      <c r="AI579" s="7"/>
      <c r="AJ579" s="7"/>
      <c r="AK579" s="7"/>
      <c r="AL579" s="7"/>
      <c r="AM579" s="7"/>
      <c r="AN579" s="6"/>
      <c r="AO579" s="6"/>
      <c r="AP579" s="6"/>
      <c r="AQ579" s="6"/>
    </row>
    <row r="580" spans="1:43" ht="15.75" customHeight="1">
      <c r="A580" s="6"/>
      <c r="B580" s="4"/>
      <c r="C580" s="6"/>
      <c r="D580" s="6"/>
      <c r="E580" s="6"/>
      <c r="F580" s="4"/>
      <c r="G580" s="6"/>
      <c r="H580" s="4"/>
      <c r="I580" s="4"/>
      <c r="J580" s="4"/>
      <c r="K580" s="4"/>
      <c r="L580" s="4"/>
      <c r="M580" s="4"/>
      <c r="N580" s="4"/>
      <c r="O580" s="4"/>
      <c r="P580" s="4"/>
      <c r="Q580" s="4"/>
      <c r="R580" s="5"/>
      <c r="S580" s="5"/>
      <c r="T580" s="5"/>
      <c r="U580" s="5"/>
      <c r="V580" s="5"/>
      <c r="W580" s="5"/>
      <c r="X580" s="5"/>
      <c r="Y580" s="5"/>
      <c r="Z580" s="5"/>
      <c r="AA580" s="5"/>
      <c r="AB580" s="6"/>
      <c r="AC580" s="5"/>
      <c r="AD580" s="5"/>
      <c r="AE580" s="5"/>
      <c r="AF580" s="5"/>
      <c r="AG580" s="6"/>
      <c r="AH580" s="6"/>
      <c r="AI580" s="7"/>
      <c r="AJ580" s="7"/>
      <c r="AK580" s="7"/>
      <c r="AL580" s="7"/>
      <c r="AM580" s="7"/>
      <c r="AN580" s="6"/>
      <c r="AO580" s="6"/>
      <c r="AP580" s="6"/>
      <c r="AQ580" s="6"/>
    </row>
    <row r="581" spans="1:43" ht="15.75" customHeight="1">
      <c r="A581" s="6"/>
      <c r="B581" s="4"/>
      <c r="C581" s="6"/>
      <c r="D581" s="6"/>
      <c r="E581" s="6"/>
      <c r="F581" s="4"/>
      <c r="G581" s="6"/>
      <c r="H581" s="4"/>
      <c r="I581" s="4"/>
      <c r="J581" s="4"/>
      <c r="K581" s="4"/>
      <c r="L581" s="4"/>
      <c r="M581" s="4"/>
      <c r="N581" s="4"/>
      <c r="O581" s="4"/>
      <c r="P581" s="4"/>
      <c r="Q581" s="4"/>
      <c r="R581" s="5"/>
      <c r="S581" s="5"/>
      <c r="T581" s="5"/>
      <c r="U581" s="5"/>
      <c r="V581" s="5"/>
      <c r="W581" s="5"/>
      <c r="X581" s="5"/>
      <c r="Y581" s="5"/>
      <c r="Z581" s="5"/>
      <c r="AA581" s="5"/>
      <c r="AB581" s="6"/>
      <c r="AC581" s="5"/>
      <c r="AD581" s="5"/>
      <c r="AE581" s="5"/>
      <c r="AF581" s="5"/>
      <c r="AG581" s="6"/>
      <c r="AH581" s="6"/>
      <c r="AI581" s="7"/>
      <c r="AJ581" s="7"/>
      <c r="AK581" s="7"/>
      <c r="AL581" s="7"/>
      <c r="AM581" s="7"/>
      <c r="AN581" s="6"/>
      <c r="AO581" s="6"/>
      <c r="AP581" s="6"/>
      <c r="AQ581" s="6"/>
    </row>
    <row r="582" spans="1:43" ht="15.75" customHeight="1">
      <c r="A582" s="6"/>
      <c r="B582" s="4"/>
      <c r="C582" s="6"/>
      <c r="D582" s="6"/>
      <c r="E582" s="6"/>
      <c r="F582" s="4"/>
      <c r="G582" s="6"/>
      <c r="H582" s="4"/>
      <c r="I582" s="4"/>
      <c r="J582" s="4"/>
      <c r="K582" s="4"/>
      <c r="L582" s="4"/>
      <c r="M582" s="4"/>
      <c r="N582" s="4"/>
      <c r="O582" s="4"/>
      <c r="P582" s="4"/>
      <c r="Q582" s="4"/>
      <c r="R582" s="5"/>
      <c r="S582" s="5"/>
      <c r="T582" s="5"/>
      <c r="U582" s="5"/>
      <c r="V582" s="5"/>
      <c r="W582" s="5"/>
      <c r="X582" s="5"/>
      <c r="Y582" s="5"/>
      <c r="Z582" s="5"/>
      <c r="AA582" s="5"/>
      <c r="AB582" s="6"/>
      <c r="AC582" s="5"/>
      <c r="AD582" s="5"/>
      <c r="AE582" s="5"/>
      <c r="AF582" s="5"/>
      <c r="AG582" s="6"/>
      <c r="AH582" s="6"/>
      <c r="AI582" s="7"/>
      <c r="AJ582" s="7"/>
      <c r="AK582" s="7"/>
      <c r="AL582" s="7"/>
      <c r="AM582" s="7"/>
      <c r="AN582" s="6"/>
      <c r="AO582" s="6"/>
      <c r="AP582" s="6"/>
      <c r="AQ582" s="6"/>
    </row>
    <row r="583" spans="1:43" ht="15.75" customHeight="1">
      <c r="A583" s="6"/>
      <c r="B583" s="4"/>
      <c r="C583" s="6"/>
      <c r="D583" s="6"/>
      <c r="E583" s="6"/>
      <c r="F583" s="4"/>
      <c r="G583" s="6"/>
      <c r="H583" s="4"/>
      <c r="I583" s="4"/>
      <c r="J583" s="4"/>
      <c r="K583" s="4"/>
      <c r="L583" s="4"/>
      <c r="M583" s="4"/>
      <c r="N583" s="4"/>
      <c r="O583" s="4"/>
      <c r="P583" s="4"/>
      <c r="Q583" s="4"/>
      <c r="R583" s="5"/>
      <c r="S583" s="5"/>
      <c r="T583" s="5"/>
      <c r="U583" s="5"/>
      <c r="V583" s="5"/>
      <c r="W583" s="5"/>
      <c r="X583" s="5"/>
      <c r="Y583" s="5"/>
      <c r="Z583" s="5"/>
      <c r="AA583" s="5"/>
      <c r="AB583" s="6"/>
      <c r="AC583" s="5"/>
      <c r="AD583" s="5"/>
      <c r="AE583" s="5"/>
      <c r="AF583" s="5"/>
      <c r="AG583" s="6"/>
      <c r="AH583" s="6"/>
      <c r="AI583" s="7"/>
      <c r="AJ583" s="7"/>
      <c r="AK583" s="7"/>
      <c r="AL583" s="7"/>
      <c r="AM583" s="7"/>
      <c r="AN583" s="6"/>
      <c r="AO583" s="6"/>
      <c r="AP583" s="6"/>
      <c r="AQ583" s="6"/>
    </row>
    <row r="584" spans="1:43" ht="15.75" customHeight="1">
      <c r="A584" s="6"/>
      <c r="B584" s="4"/>
      <c r="C584" s="6"/>
      <c r="D584" s="6"/>
      <c r="E584" s="6"/>
      <c r="F584" s="4"/>
      <c r="G584" s="6"/>
      <c r="H584" s="4"/>
      <c r="I584" s="4"/>
      <c r="J584" s="4"/>
      <c r="K584" s="4"/>
      <c r="L584" s="4"/>
      <c r="M584" s="4"/>
      <c r="N584" s="4"/>
      <c r="O584" s="4"/>
      <c r="P584" s="4"/>
      <c r="Q584" s="4"/>
      <c r="R584" s="5"/>
      <c r="S584" s="5"/>
      <c r="T584" s="5"/>
      <c r="U584" s="5"/>
      <c r="V584" s="5"/>
      <c r="W584" s="5"/>
      <c r="X584" s="5"/>
      <c r="Y584" s="5"/>
      <c r="Z584" s="5"/>
      <c r="AA584" s="5"/>
      <c r="AB584" s="6"/>
      <c r="AC584" s="5"/>
      <c r="AD584" s="5"/>
      <c r="AE584" s="5"/>
      <c r="AF584" s="5"/>
      <c r="AG584" s="6"/>
      <c r="AH584" s="6"/>
      <c r="AI584" s="7"/>
      <c r="AJ584" s="7"/>
      <c r="AK584" s="7"/>
      <c r="AL584" s="7"/>
      <c r="AM584" s="7"/>
      <c r="AN584" s="6"/>
      <c r="AO584" s="6"/>
      <c r="AP584" s="6"/>
      <c r="AQ584" s="6"/>
    </row>
    <row r="585" spans="1:43" ht="15.75" customHeight="1">
      <c r="A585" s="6"/>
      <c r="B585" s="4"/>
      <c r="C585" s="6"/>
      <c r="D585" s="6"/>
      <c r="E585" s="6"/>
      <c r="F585" s="4"/>
      <c r="G585" s="6"/>
      <c r="H585" s="4"/>
      <c r="I585" s="4"/>
      <c r="J585" s="4"/>
      <c r="K585" s="4"/>
      <c r="L585" s="4"/>
      <c r="M585" s="4"/>
      <c r="N585" s="4"/>
      <c r="O585" s="4"/>
      <c r="P585" s="4"/>
      <c r="Q585" s="4"/>
      <c r="R585" s="5"/>
      <c r="S585" s="5"/>
      <c r="T585" s="5"/>
      <c r="U585" s="5"/>
      <c r="V585" s="5"/>
      <c r="W585" s="5"/>
      <c r="X585" s="5"/>
      <c r="Y585" s="5"/>
      <c r="Z585" s="5"/>
      <c r="AA585" s="5"/>
      <c r="AB585" s="6"/>
      <c r="AC585" s="5"/>
      <c r="AD585" s="5"/>
      <c r="AE585" s="5"/>
      <c r="AF585" s="5"/>
      <c r="AG585" s="6"/>
      <c r="AH585" s="6"/>
      <c r="AI585" s="7"/>
      <c r="AJ585" s="7"/>
      <c r="AK585" s="7"/>
      <c r="AL585" s="7"/>
      <c r="AM585" s="7"/>
      <c r="AN585" s="6"/>
      <c r="AO585" s="6"/>
      <c r="AP585" s="6"/>
      <c r="AQ585" s="6"/>
    </row>
    <row r="586" spans="1:43" ht="15.75" customHeight="1">
      <c r="A586" s="6"/>
      <c r="B586" s="4"/>
      <c r="C586" s="6"/>
      <c r="D586" s="6"/>
      <c r="E586" s="6"/>
      <c r="F586" s="4"/>
      <c r="G586" s="6"/>
      <c r="H586" s="4"/>
      <c r="I586" s="4"/>
      <c r="J586" s="4"/>
      <c r="K586" s="4"/>
      <c r="L586" s="4"/>
      <c r="M586" s="4"/>
      <c r="N586" s="4"/>
      <c r="O586" s="4"/>
      <c r="P586" s="4"/>
      <c r="Q586" s="4"/>
      <c r="R586" s="5"/>
      <c r="S586" s="5"/>
      <c r="T586" s="5"/>
      <c r="U586" s="5"/>
      <c r="V586" s="5"/>
      <c r="W586" s="5"/>
      <c r="X586" s="5"/>
      <c r="Y586" s="5"/>
      <c r="Z586" s="5"/>
      <c r="AA586" s="5"/>
      <c r="AB586" s="6"/>
      <c r="AC586" s="5"/>
      <c r="AD586" s="5"/>
      <c r="AE586" s="5"/>
      <c r="AF586" s="5"/>
      <c r="AG586" s="6"/>
      <c r="AH586" s="6"/>
      <c r="AI586" s="7"/>
      <c r="AJ586" s="7"/>
      <c r="AK586" s="7"/>
      <c r="AL586" s="7"/>
      <c r="AM586" s="7"/>
      <c r="AN586" s="6"/>
      <c r="AO586" s="6"/>
      <c r="AP586" s="6"/>
      <c r="AQ586" s="6"/>
    </row>
    <row r="587" spans="1:43" ht="15.75" customHeight="1">
      <c r="A587" s="6"/>
      <c r="B587" s="4"/>
      <c r="C587" s="6"/>
      <c r="D587" s="6"/>
      <c r="E587" s="6"/>
      <c r="F587" s="4"/>
      <c r="G587" s="6"/>
      <c r="H587" s="4"/>
      <c r="I587" s="4"/>
      <c r="J587" s="4"/>
      <c r="K587" s="4"/>
      <c r="L587" s="4"/>
      <c r="M587" s="4"/>
      <c r="N587" s="4"/>
      <c r="O587" s="4"/>
      <c r="P587" s="4"/>
      <c r="Q587" s="4"/>
      <c r="R587" s="5"/>
      <c r="S587" s="5"/>
      <c r="T587" s="5"/>
      <c r="U587" s="5"/>
      <c r="V587" s="5"/>
      <c r="W587" s="5"/>
      <c r="X587" s="5"/>
      <c r="Y587" s="5"/>
      <c r="Z587" s="5"/>
      <c r="AA587" s="5"/>
      <c r="AB587" s="6"/>
      <c r="AC587" s="5"/>
      <c r="AD587" s="5"/>
      <c r="AE587" s="5"/>
      <c r="AF587" s="5"/>
      <c r="AG587" s="6"/>
      <c r="AH587" s="6"/>
      <c r="AI587" s="7"/>
      <c r="AJ587" s="7"/>
      <c r="AK587" s="7"/>
      <c r="AL587" s="7"/>
      <c r="AM587" s="7"/>
      <c r="AN587" s="6"/>
      <c r="AO587" s="6"/>
      <c r="AP587" s="6"/>
      <c r="AQ587" s="6"/>
    </row>
    <row r="588" spans="1:43" ht="15.75" customHeight="1">
      <c r="A588" s="6"/>
      <c r="B588" s="4"/>
      <c r="C588" s="6"/>
      <c r="D588" s="6"/>
      <c r="E588" s="6"/>
      <c r="F588" s="4"/>
      <c r="G588" s="6"/>
      <c r="H588" s="4"/>
      <c r="I588" s="4"/>
      <c r="J588" s="4"/>
      <c r="K588" s="4"/>
      <c r="L588" s="4"/>
      <c r="M588" s="4"/>
      <c r="N588" s="4"/>
      <c r="O588" s="4"/>
      <c r="P588" s="4"/>
      <c r="Q588" s="4"/>
      <c r="R588" s="5"/>
      <c r="S588" s="5"/>
      <c r="T588" s="5"/>
      <c r="U588" s="5"/>
      <c r="V588" s="5"/>
      <c r="W588" s="5"/>
      <c r="X588" s="5"/>
      <c r="Y588" s="5"/>
      <c r="Z588" s="5"/>
      <c r="AA588" s="5"/>
      <c r="AB588" s="6"/>
      <c r="AC588" s="5"/>
      <c r="AD588" s="5"/>
      <c r="AE588" s="5"/>
      <c r="AF588" s="5"/>
      <c r="AG588" s="6"/>
      <c r="AH588" s="6"/>
      <c r="AI588" s="7"/>
      <c r="AJ588" s="7"/>
      <c r="AK588" s="7"/>
      <c r="AL588" s="7"/>
      <c r="AM588" s="7"/>
      <c r="AN588" s="6"/>
      <c r="AO588" s="6"/>
      <c r="AP588" s="6"/>
      <c r="AQ588" s="6"/>
    </row>
    <row r="589" spans="1:43" ht="15.75" customHeight="1">
      <c r="A589" s="6"/>
      <c r="B589" s="4"/>
      <c r="C589" s="6"/>
      <c r="D589" s="6"/>
      <c r="E589" s="6"/>
      <c r="F589" s="4"/>
      <c r="G589" s="6"/>
      <c r="H589" s="4"/>
      <c r="I589" s="4"/>
      <c r="J589" s="4"/>
      <c r="K589" s="4"/>
      <c r="L589" s="4"/>
      <c r="M589" s="4"/>
      <c r="N589" s="4"/>
      <c r="O589" s="4"/>
      <c r="P589" s="4"/>
      <c r="Q589" s="4"/>
      <c r="R589" s="5"/>
      <c r="S589" s="5"/>
      <c r="T589" s="5"/>
      <c r="U589" s="5"/>
      <c r="V589" s="5"/>
      <c r="W589" s="5"/>
      <c r="X589" s="5"/>
      <c r="Y589" s="5"/>
      <c r="Z589" s="5"/>
      <c r="AA589" s="5"/>
      <c r="AB589" s="6"/>
      <c r="AC589" s="5"/>
      <c r="AD589" s="5"/>
      <c r="AE589" s="5"/>
      <c r="AF589" s="5"/>
      <c r="AG589" s="6"/>
      <c r="AH589" s="6"/>
      <c r="AI589" s="7"/>
      <c r="AJ589" s="7"/>
      <c r="AK589" s="7"/>
      <c r="AL589" s="7"/>
      <c r="AM589" s="7"/>
      <c r="AN589" s="6"/>
      <c r="AO589" s="6"/>
      <c r="AP589" s="6"/>
      <c r="AQ589" s="6"/>
    </row>
    <row r="590" spans="1:43" ht="15.75" customHeight="1">
      <c r="A590" s="6"/>
      <c r="B590" s="4"/>
      <c r="C590" s="6"/>
      <c r="D590" s="6"/>
      <c r="E590" s="6"/>
      <c r="F590" s="4"/>
      <c r="G590" s="6"/>
      <c r="H590" s="4"/>
      <c r="I590" s="4"/>
      <c r="J590" s="4"/>
      <c r="K590" s="4"/>
      <c r="L590" s="4"/>
      <c r="M590" s="4"/>
      <c r="N590" s="4"/>
      <c r="O590" s="4"/>
      <c r="P590" s="4"/>
      <c r="Q590" s="4"/>
      <c r="R590" s="5"/>
      <c r="S590" s="5"/>
      <c r="T590" s="5"/>
      <c r="U590" s="5"/>
      <c r="V590" s="5"/>
      <c r="W590" s="5"/>
      <c r="X590" s="5"/>
      <c r="Y590" s="5"/>
      <c r="Z590" s="5"/>
      <c r="AA590" s="5"/>
      <c r="AB590" s="6"/>
      <c r="AC590" s="5"/>
      <c r="AD590" s="5"/>
      <c r="AE590" s="5"/>
      <c r="AF590" s="5"/>
      <c r="AG590" s="6"/>
      <c r="AH590" s="6"/>
      <c r="AI590" s="7"/>
      <c r="AJ590" s="7"/>
      <c r="AK590" s="7"/>
      <c r="AL590" s="7"/>
      <c r="AM590" s="7"/>
      <c r="AN590" s="6"/>
      <c r="AO590" s="6"/>
      <c r="AP590" s="6"/>
      <c r="AQ590" s="6"/>
    </row>
    <row r="591" spans="1:43" ht="15.75" customHeight="1">
      <c r="A591" s="6"/>
      <c r="B591" s="4"/>
      <c r="C591" s="6"/>
      <c r="D591" s="6"/>
      <c r="E591" s="6"/>
      <c r="F591" s="4"/>
      <c r="G591" s="6"/>
      <c r="H591" s="4"/>
      <c r="I591" s="4"/>
      <c r="J591" s="4"/>
      <c r="K591" s="4"/>
      <c r="L591" s="4"/>
      <c r="M591" s="4"/>
      <c r="N591" s="4"/>
      <c r="O591" s="4"/>
      <c r="P591" s="4"/>
      <c r="Q591" s="4"/>
      <c r="R591" s="5"/>
      <c r="S591" s="5"/>
      <c r="T591" s="5"/>
      <c r="U591" s="5"/>
      <c r="V591" s="5"/>
      <c r="W591" s="5"/>
      <c r="X591" s="5"/>
      <c r="Y591" s="5"/>
      <c r="Z591" s="5"/>
      <c r="AA591" s="5"/>
      <c r="AB591" s="6"/>
      <c r="AC591" s="5"/>
      <c r="AD591" s="5"/>
      <c r="AE591" s="5"/>
      <c r="AF591" s="5"/>
      <c r="AG591" s="6"/>
      <c r="AH591" s="6"/>
      <c r="AI591" s="7"/>
      <c r="AJ591" s="7"/>
      <c r="AK591" s="7"/>
      <c r="AL591" s="7"/>
      <c r="AM591" s="7"/>
      <c r="AN591" s="6"/>
      <c r="AO591" s="6"/>
      <c r="AP591" s="6"/>
      <c r="AQ591" s="6"/>
    </row>
    <row r="592" spans="1:43" ht="15.75" customHeight="1">
      <c r="A592" s="6"/>
      <c r="B592" s="4"/>
      <c r="C592" s="6"/>
      <c r="D592" s="6"/>
      <c r="E592" s="6"/>
      <c r="F592" s="4"/>
      <c r="G592" s="6"/>
      <c r="H592" s="4"/>
      <c r="I592" s="4"/>
      <c r="J592" s="4"/>
      <c r="K592" s="4"/>
      <c r="L592" s="4"/>
      <c r="M592" s="4"/>
      <c r="N592" s="4"/>
      <c r="O592" s="4"/>
      <c r="P592" s="4"/>
      <c r="Q592" s="4"/>
      <c r="R592" s="5"/>
      <c r="S592" s="5"/>
      <c r="T592" s="5"/>
      <c r="U592" s="5"/>
      <c r="V592" s="5"/>
      <c r="W592" s="5"/>
      <c r="X592" s="5"/>
      <c r="Y592" s="5"/>
      <c r="Z592" s="5"/>
      <c r="AA592" s="5"/>
      <c r="AB592" s="6"/>
      <c r="AC592" s="5"/>
      <c r="AD592" s="5"/>
      <c r="AE592" s="5"/>
      <c r="AF592" s="5"/>
      <c r="AG592" s="6"/>
      <c r="AH592" s="6"/>
      <c r="AI592" s="7"/>
      <c r="AJ592" s="7"/>
      <c r="AK592" s="7"/>
      <c r="AL592" s="7"/>
      <c r="AM592" s="7"/>
      <c r="AN592" s="6"/>
      <c r="AO592" s="6"/>
      <c r="AP592" s="6"/>
      <c r="AQ592" s="6"/>
    </row>
    <row r="593" spans="1:43" ht="15.75" customHeight="1">
      <c r="A593" s="6"/>
      <c r="B593" s="4"/>
      <c r="C593" s="6"/>
      <c r="D593" s="6"/>
      <c r="E593" s="6"/>
      <c r="F593" s="4"/>
      <c r="G593" s="6"/>
      <c r="H593" s="4"/>
      <c r="I593" s="4"/>
      <c r="J593" s="4"/>
      <c r="K593" s="4"/>
      <c r="L593" s="4"/>
      <c r="M593" s="4"/>
      <c r="N593" s="4"/>
      <c r="O593" s="4"/>
      <c r="P593" s="4"/>
      <c r="Q593" s="4"/>
      <c r="R593" s="5"/>
      <c r="S593" s="5"/>
      <c r="T593" s="5"/>
      <c r="U593" s="5"/>
      <c r="V593" s="5"/>
      <c r="W593" s="5"/>
      <c r="X593" s="5"/>
      <c r="Y593" s="5"/>
      <c r="Z593" s="5"/>
      <c r="AA593" s="5"/>
      <c r="AB593" s="6"/>
      <c r="AC593" s="5"/>
      <c r="AD593" s="5"/>
      <c r="AE593" s="5"/>
      <c r="AF593" s="5"/>
      <c r="AG593" s="6"/>
      <c r="AH593" s="6"/>
      <c r="AI593" s="7"/>
      <c r="AJ593" s="7"/>
      <c r="AK593" s="7"/>
      <c r="AL593" s="7"/>
      <c r="AM593" s="7"/>
      <c r="AN593" s="6"/>
      <c r="AO593" s="6"/>
      <c r="AP593" s="6"/>
      <c r="AQ593" s="6"/>
    </row>
    <row r="594" spans="1:43" ht="15.75" customHeight="1">
      <c r="A594" s="6"/>
      <c r="B594" s="4"/>
      <c r="C594" s="6"/>
      <c r="D594" s="6"/>
      <c r="E594" s="6"/>
      <c r="F594" s="4"/>
      <c r="G594" s="6"/>
      <c r="H594" s="4"/>
      <c r="I594" s="4"/>
      <c r="J594" s="4"/>
      <c r="K594" s="4"/>
      <c r="L594" s="4"/>
      <c r="M594" s="4"/>
      <c r="N594" s="4"/>
      <c r="O594" s="4"/>
      <c r="P594" s="4"/>
      <c r="Q594" s="4"/>
      <c r="R594" s="5"/>
      <c r="S594" s="5"/>
      <c r="T594" s="5"/>
      <c r="U594" s="5"/>
      <c r="V594" s="5"/>
      <c r="W594" s="5"/>
      <c r="X594" s="5"/>
      <c r="Y594" s="5"/>
      <c r="Z594" s="5"/>
      <c r="AA594" s="5"/>
      <c r="AB594" s="6"/>
      <c r="AC594" s="5"/>
      <c r="AD594" s="5"/>
      <c r="AE594" s="5"/>
      <c r="AF594" s="5"/>
      <c r="AG594" s="6"/>
      <c r="AH594" s="6"/>
      <c r="AI594" s="7"/>
      <c r="AJ594" s="7"/>
      <c r="AK594" s="7"/>
      <c r="AL594" s="7"/>
      <c r="AM594" s="7"/>
      <c r="AN594" s="6"/>
      <c r="AO594" s="6"/>
      <c r="AP594" s="6"/>
      <c r="AQ594" s="6"/>
    </row>
    <row r="595" spans="1:43" ht="15.75" customHeight="1">
      <c r="A595" s="6"/>
      <c r="B595" s="4"/>
      <c r="C595" s="6"/>
      <c r="D595" s="6"/>
      <c r="E595" s="6"/>
      <c r="F595" s="4"/>
      <c r="G595" s="6"/>
      <c r="H595" s="4"/>
      <c r="I595" s="4"/>
      <c r="J595" s="4"/>
      <c r="K595" s="4"/>
      <c r="L595" s="4"/>
      <c r="M595" s="4"/>
      <c r="N595" s="4"/>
      <c r="O595" s="4"/>
      <c r="P595" s="4"/>
      <c r="Q595" s="4"/>
      <c r="R595" s="5"/>
      <c r="S595" s="5"/>
      <c r="T595" s="5"/>
      <c r="U595" s="5"/>
      <c r="V595" s="5"/>
      <c r="W595" s="5"/>
      <c r="X595" s="5"/>
      <c r="Y595" s="5"/>
      <c r="Z595" s="5"/>
      <c r="AA595" s="5"/>
      <c r="AB595" s="6"/>
      <c r="AC595" s="5"/>
      <c r="AD595" s="5"/>
      <c r="AE595" s="5"/>
      <c r="AF595" s="5"/>
      <c r="AG595" s="6"/>
      <c r="AH595" s="6"/>
      <c r="AI595" s="7"/>
      <c r="AJ595" s="7"/>
      <c r="AK595" s="7"/>
      <c r="AL595" s="7"/>
      <c r="AM595" s="7"/>
      <c r="AN595" s="6"/>
      <c r="AO595" s="6"/>
      <c r="AP595" s="6"/>
      <c r="AQ595" s="6"/>
    </row>
    <row r="596" spans="1:43" ht="15.75" customHeight="1">
      <c r="A596" s="6"/>
      <c r="B596" s="4"/>
      <c r="C596" s="6"/>
      <c r="D596" s="6"/>
      <c r="E596" s="6"/>
      <c r="F596" s="4"/>
      <c r="G596" s="6"/>
      <c r="H596" s="4"/>
      <c r="I596" s="4"/>
      <c r="J596" s="4"/>
      <c r="K596" s="4"/>
      <c r="L596" s="4"/>
      <c r="M596" s="4"/>
      <c r="N596" s="4"/>
      <c r="O596" s="4"/>
      <c r="P596" s="4"/>
      <c r="Q596" s="4"/>
      <c r="R596" s="5"/>
      <c r="S596" s="5"/>
      <c r="T596" s="5"/>
      <c r="U596" s="5"/>
      <c r="V596" s="5"/>
      <c r="W596" s="5"/>
      <c r="X596" s="5"/>
      <c r="Y596" s="5"/>
      <c r="Z596" s="5"/>
      <c r="AA596" s="5"/>
      <c r="AB596" s="6"/>
      <c r="AC596" s="5"/>
      <c r="AD596" s="5"/>
      <c r="AE596" s="5"/>
      <c r="AF596" s="5"/>
      <c r="AG596" s="6"/>
      <c r="AH596" s="6"/>
      <c r="AI596" s="7"/>
      <c r="AJ596" s="7"/>
      <c r="AK596" s="7"/>
      <c r="AL596" s="7"/>
      <c r="AM596" s="7"/>
      <c r="AN596" s="6"/>
      <c r="AO596" s="6"/>
      <c r="AP596" s="6"/>
      <c r="AQ596" s="6"/>
    </row>
    <row r="597" spans="1:43" ht="15.75" customHeight="1">
      <c r="A597" s="6"/>
      <c r="B597" s="4"/>
      <c r="C597" s="6"/>
      <c r="D597" s="6"/>
      <c r="E597" s="6"/>
      <c r="F597" s="4"/>
      <c r="G597" s="6"/>
      <c r="H597" s="4"/>
      <c r="I597" s="4"/>
      <c r="J597" s="4"/>
      <c r="K597" s="4"/>
      <c r="L597" s="4"/>
      <c r="M597" s="4"/>
      <c r="N597" s="4"/>
      <c r="O597" s="4"/>
      <c r="P597" s="4"/>
      <c r="Q597" s="4"/>
      <c r="R597" s="5"/>
      <c r="S597" s="5"/>
      <c r="T597" s="5"/>
      <c r="U597" s="5"/>
      <c r="V597" s="5"/>
      <c r="W597" s="5"/>
      <c r="X597" s="5"/>
      <c r="Y597" s="5"/>
      <c r="Z597" s="5"/>
      <c r="AA597" s="5"/>
      <c r="AB597" s="6"/>
      <c r="AC597" s="5"/>
      <c r="AD597" s="5"/>
      <c r="AE597" s="5"/>
      <c r="AF597" s="5"/>
      <c r="AG597" s="6"/>
      <c r="AH597" s="6"/>
      <c r="AI597" s="7"/>
      <c r="AJ597" s="7"/>
      <c r="AK597" s="7"/>
      <c r="AL597" s="7"/>
      <c r="AM597" s="7"/>
      <c r="AN597" s="6"/>
      <c r="AO597" s="6"/>
      <c r="AP597" s="6"/>
      <c r="AQ597" s="6"/>
    </row>
    <row r="598" spans="1:43" ht="15.75" customHeight="1">
      <c r="A598" s="6"/>
      <c r="B598" s="4"/>
      <c r="C598" s="6"/>
      <c r="D598" s="6"/>
      <c r="E598" s="6"/>
      <c r="F598" s="4"/>
      <c r="G598" s="6"/>
      <c r="H598" s="4"/>
      <c r="I598" s="4"/>
      <c r="J598" s="4"/>
      <c r="K598" s="4"/>
      <c r="L598" s="4"/>
      <c r="M598" s="4"/>
      <c r="N598" s="4"/>
      <c r="O598" s="4"/>
      <c r="P598" s="4"/>
      <c r="Q598" s="4"/>
      <c r="R598" s="5"/>
      <c r="S598" s="5"/>
      <c r="T598" s="5"/>
      <c r="U598" s="5"/>
      <c r="V598" s="5"/>
      <c r="W598" s="5"/>
      <c r="X598" s="5"/>
      <c r="Y598" s="5"/>
      <c r="Z598" s="5"/>
      <c r="AA598" s="5"/>
      <c r="AB598" s="6"/>
      <c r="AC598" s="5"/>
      <c r="AD598" s="5"/>
      <c r="AE598" s="5"/>
      <c r="AF598" s="5"/>
      <c r="AG598" s="6"/>
      <c r="AH598" s="6"/>
      <c r="AI598" s="7"/>
      <c r="AJ598" s="7"/>
      <c r="AK598" s="7"/>
      <c r="AL598" s="7"/>
      <c r="AM598" s="7"/>
      <c r="AN598" s="6"/>
      <c r="AO598" s="6"/>
      <c r="AP598" s="6"/>
      <c r="AQ598" s="6"/>
    </row>
    <row r="599" spans="1:43" ht="15.75" customHeight="1">
      <c r="A599" s="6"/>
      <c r="B599" s="4"/>
      <c r="C599" s="6"/>
      <c r="D599" s="6"/>
      <c r="E599" s="6"/>
      <c r="F599" s="4"/>
      <c r="G599" s="6"/>
      <c r="H599" s="4"/>
      <c r="I599" s="4"/>
      <c r="J599" s="4"/>
      <c r="K599" s="4"/>
      <c r="L599" s="4"/>
      <c r="M599" s="4"/>
      <c r="N599" s="4"/>
      <c r="O599" s="4"/>
      <c r="P599" s="4"/>
      <c r="Q599" s="4"/>
      <c r="R599" s="5"/>
      <c r="S599" s="5"/>
      <c r="T599" s="5"/>
      <c r="U599" s="5"/>
      <c r="V599" s="5"/>
      <c r="W599" s="5"/>
      <c r="X599" s="5"/>
      <c r="Y599" s="5"/>
      <c r="Z599" s="5"/>
      <c r="AA599" s="5"/>
      <c r="AB599" s="6"/>
      <c r="AC599" s="5"/>
      <c r="AD599" s="5"/>
      <c r="AE599" s="5"/>
      <c r="AF599" s="5"/>
      <c r="AG599" s="6"/>
      <c r="AH599" s="6"/>
      <c r="AI599" s="7"/>
      <c r="AJ599" s="7"/>
      <c r="AK599" s="7"/>
      <c r="AL599" s="7"/>
      <c r="AM599" s="7"/>
      <c r="AN599" s="6"/>
      <c r="AO599" s="6"/>
      <c r="AP599" s="6"/>
      <c r="AQ599" s="6"/>
    </row>
    <row r="600" spans="1:43" ht="15.75" customHeight="1">
      <c r="A600" s="6"/>
      <c r="B600" s="4"/>
      <c r="C600" s="6"/>
      <c r="D600" s="6"/>
      <c r="E600" s="6"/>
      <c r="F600" s="4"/>
      <c r="G600" s="6"/>
      <c r="H600" s="4"/>
      <c r="I600" s="4"/>
      <c r="J600" s="4"/>
      <c r="K600" s="4"/>
      <c r="L600" s="4"/>
      <c r="M600" s="4"/>
      <c r="N600" s="4"/>
      <c r="O600" s="4"/>
      <c r="P600" s="4"/>
      <c r="Q600" s="4"/>
      <c r="R600" s="5"/>
      <c r="S600" s="5"/>
      <c r="T600" s="5"/>
      <c r="U600" s="5"/>
      <c r="V600" s="5"/>
      <c r="W600" s="5"/>
      <c r="X600" s="5"/>
      <c r="Y600" s="5"/>
      <c r="Z600" s="5"/>
      <c r="AA600" s="5"/>
      <c r="AB600" s="6"/>
      <c r="AC600" s="5"/>
      <c r="AD600" s="5"/>
      <c r="AE600" s="5"/>
      <c r="AF600" s="5"/>
      <c r="AG600" s="6"/>
      <c r="AH600" s="6"/>
      <c r="AI600" s="7"/>
      <c r="AJ600" s="7"/>
      <c r="AK600" s="7"/>
      <c r="AL600" s="7"/>
      <c r="AM600" s="7"/>
      <c r="AN600" s="6"/>
      <c r="AO600" s="6"/>
      <c r="AP600" s="6"/>
      <c r="AQ600" s="6"/>
    </row>
    <row r="601" spans="1:43" ht="15.75" customHeight="1">
      <c r="A601" s="6"/>
      <c r="B601" s="4"/>
      <c r="C601" s="6"/>
      <c r="D601" s="6"/>
      <c r="E601" s="6"/>
      <c r="F601" s="4"/>
      <c r="G601" s="6"/>
      <c r="H601" s="4"/>
      <c r="I601" s="4"/>
      <c r="J601" s="4"/>
      <c r="K601" s="4"/>
      <c r="L601" s="4"/>
      <c r="M601" s="4"/>
      <c r="N601" s="4"/>
      <c r="O601" s="4"/>
      <c r="P601" s="4"/>
      <c r="Q601" s="4"/>
      <c r="R601" s="5"/>
      <c r="S601" s="5"/>
      <c r="T601" s="5"/>
      <c r="U601" s="5"/>
      <c r="V601" s="5"/>
      <c r="W601" s="5"/>
      <c r="X601" s="5"/>
      <c r="Y601" s="5"/>
      <c r="Z601" s="5"/>
      <c r="AA601" s="5"/>
      <c r="AB601" s="6"/>
      <c r="AC601" s="5"/>
      <c r="AD601" s="5"/>
      <c r="AE601" s="5"/>
      <c r="AF601" s="5"/>
      <c r="AG601" s="6"/>
      <c r="AH601" s="6"/>
      <c r="AI601" s="7"/>
      <c r="AJ601" s="7"/>
      <c r="AK601" s="7"/>
      <c r="AL601" s="7"/>
      <c r="AM601" s="7"/>
      <c r="AN601" s="6"/>
      <c r="AO601" s="6"/>
      <c r="AP601" s="6"/>
      <c r="AQ601" s="6"/>
    </row>
    <row r="602" spans="1:43" ht="15.75" customHeight="1">
      <c r="A602" s="6"/>
      <c r="B602" s="4"/>
      <c r="C602" s="6"/>
      <c r="D602" s="6"/>
      <c r="E602" s="6"/>
      <c r="F602" s="4"/>
      <c r="G602" s="6"/>
      <c r="H602" s="4"/>
      <c r="I602" s="4"/>
      <c r="J602" s="4"/>
      <c r="K602" s="4"/>
      <c r="L602" s="4"/>
      <c r="M602" s="4"/>
      <c r="N602" s="4"/>
      <c r="O602" s="4"/>
      <c r="P602" s="4"/>
      <c r="Q602" s="4"/>
      <c r="R602" s="5"/>
      <c r="S602" s="5"/>
      <c r="T602" s="5"/>
      <c r="U602" s="5"/>
      <c r="V602" s="5"/>
      <c r="W602" s="5"/>
      <c r="X602" s="5"/>
      <c r="Y602" s="5"/>
      <c r="Z602" s="5"/>
      <c r="AA602" s="5"/>
      <c r="AB602" s="6"/>
      <c r="AC602" s="5"/>
      <c r="AD602" s="5"/>
      <c r="AE602" s="5"/>
      <c r="AF602" s="5"/>
      <c r="AG602" s="6"/>
      <c r="AH602" s="6"/>
      <c r="AI602" s="7"/>
      <c r="AJ602" s="7"/>
      <c r="AK602" s="7"/>
      <c r="AL602" s="7"/>
      <c r="AM602" s="7"/>
      <c r="AN602" s="6"/>
      <c r="AO602" s="6"/>
      <c r="AP602" s="6"/>
      <c r="AQ602" s="6"/>
    </row>
    <row r="603" spans="1:43" ht="15.75" customHeight="1">
      <c r="A603" s="6"/>
      <c r="B603" s="4"/>
      <c r="C603" s="6"/>
      <c r="D603" s="6"/>
      <c r="E603" s="6"/>
      <c r="F603" s="4"/>
      <c r="G603" s="6"/>
      <c r="H603" s="4"/>
      <c r="I603" s="4"/>
      <c r="J603" s="4"/>
      <c r="K603" s="4"/>
      <c r="L603" s="4"/>
      <c r="M603" s="4"/>
      <c r="N603" s="4"/>
      <c r="O603" s="4"/>
      <c r="P603" s="4"/>
      <c r="Q603" s="4"/>
      <c r="R603" s="5"/>
      <c r="S603" s="5"/>
      <c r="T603" s="5"/>
      <c r="U603" s="5"/>
      <c r="V603" s="5"/>
      <c r="W603" s="5"/>
      <c r="X603" s="5"/>
      <c r="Y603" s="5"/>
      <c r="Z603" s="5"/>
      <c r="AA603" s="5"/>
      <c r="AB603" s="6"/>
      <c r="AC603" s="5"/>
      <c r="AD603" s="5"/>
      <c r="AE603" s="5"/>
      <c r="AF603" s="5"/>
      <c r="AG603" s="6"/>
      <c r="AH603" s="6"/>
      <c r="AI603" s="7"/>
      <c r="AJ603" s="7"/>
      <c r="AK603" s="7"/>
      <c r="AL603" s="7"/>
      <c r="AM603" s="7"/>
      <c r="AN603" s="6"/>
      <c r="AO603" s="6"/>
      <c r="AP603" s="6"/>
      <c r="AQ603" s="6"/>
    </row>
    <row r="604" spans="1:43" ht="15.75" customHeight="1">
      <c r="A604" s="6"/>
      <c r="B604" s="4"/>
      <c r="C604" s="6"/>
      <c r="D604" s="6"/>
      <c r="E604" s="6"/>
      <c r="F604" s="4"/>
      <c r="G604" s="6"/>
      <c r="H604" s="4"/>
      <c r="I604" s="4"/>
      <c r="J604" s="4"/>
      <c r="K604" s="4"/>
      <c r="L604" s="4"/>
      <c r="M604" s="4"/>
      <c r="N604" s="4"/>
      <c r="O604" s="4"/>
      <c r="P604" s="4"/>
      <c r="Q604" s="4"/>
      <c r="R604" s="5"/>
      <c r="S604" s="5"/>
      <c r="T604" s="5"/>
      <c r="U604" s="5"/>
      <c r="V604" s="5"/>
      <c r="W604" s="5"/>
      <c r="X604" s="5"/>
      <c r="Y604" s="5"/>
      <c r="Z604" s="5"/>
      <c r="AA604" s="5"/>
      <c r="AB604" s="6"/>
      <c r="AC604" s="5"/>
      <c r="AD604" s="5"/>
      <c r="AE604" s="5"/>
      <c r="AF604" s="5"/>
      <c r="AG604" s="6"/>
      <c r="AH604" s="6"/>
      <c r="AI604" s="7"/>
      <c r="AJ604" s="7"/>
      <c r="AK604" s="7"/>
      <c r="AL604" s="7"/>
      <c r="AM604" s="7"/>
      <c r="AN604" s="6"/>
      <c r="AO604" s="6"/>
      <c r="AP604" s="6"/>
      <c r="AQ604" s="6"/>
    </row>
    <row r="605" spans="1:43" ht="15.75" customHeight="1">
      <c r="A605" s="6"/>
      <c r="B605" s="4"/>
      <c r="C605" s="6"/>
      <c r="D605" s="6"/>
      <c r="E605" s="6"/>
      <c r="F605" s="4"/>
      <c r="G605" s="6"/>
      <c r="H605" s="4"/>
      <c r="I605" s="4"/>
      <c r="J605" s="4"/>
      <c r="K605" s="4"/>
      <c r="L605" s="4"/>
      <c r="M605" s="4"/>
      <c r="N605" s="4"/>
      <c r="O605" s="4"/>
      <c r="P605" s="4"/>
      <c r="Q605" s="4"/>
      <c r="R605" s="5"/>
      <c r="S605" s="5"/>
      <c r="T605" s="5"/>
      <c r="U605" s="5"/>
      <c r="V605" s="5"/>
      <c r="W605" s="5"/>
      <c r="X605" s="5"/>
      <c r="Y605" s="5"/>
      <c r="Z605" s="5"/>
      <c r="AA605" s="5"/>
      <c r="AB605" s="6"/>
      <c r="AC605" s="5"/>
      <c r="AD605" s="5"/>
      <c r="AE605" s="5"/>
      <c r="AF605" s="5"/>
      <c r="AG605" s="6"/>
      <c r="AH605" s="6"/>
      <c r="AI605" s="7"/>
      <c r="AJ605" s="7"/>
      <c r="AK605" s="7"/>
      <c r="AL605" s="7"/>
      <c r="AM605" s="7"/>
      <c r="AN605" s="6"/>
      <c r="AO605" s="6"/>
      <c r="AP605" s="6"/>
      <c r="AQ605" s="6"/>
    </row>
    <row r="606" spans="1:43" ht="15.75" customHeight="1">
      <c r="A606" s="6"/>
      <c r="B606" s="4"/>
      <c r="C606" s="6"/>
      <c r="D606" s="6"/>
      <c r="E606" s="6"/>
      <c r="F606" s="4"/>
      <c r="G606" s="6"/>
      <c r="H606" s="4"/>
      <c r="I606" s="4"/>
      <c r="J606" s="4"/>
      <c r="K606" s="4"/>
      <c r="L606" s="4"/>
      <c r="M606" s="4"/>
      <c r="N606" s="4"/>
      <c r="O606" s="4"/>
      <c r="P606" s="4"/>
      <c r="Q606" s="4"/>
      <c r="R606" s="5"/>
      <c r="S606" s="5"/>
      <c r="T606" s="5"/>
      <c r="U606" s="5"/>
      <c r="V606" s="5"/>
      <c r="W606" s="5"/>
      <c r="X606" s="5"/>
      <c r="Y606" s="5"/>
      <c r="Z606" s="5"/>
      <c r="AA606" s="5"/>
      <c r="AB606" s="6"/>
      <c r="AC606" s="5"/>
      <c r="AD606" s="5"/>
      <c r="AE606" s="5"/>
      <c r="AF606" s="5"/>
      <c r="AG606" s="6"/>
      <c r="AH606" s="6"/>
      <c r="AI606" s="7"/>
      <c r="AJ606" s="7"/>
      <c r="AK606" s="7"/>
      <c r="AL606" s="7"/>
      <c r="AM606" s="7"/>
      <c r="AN606" s="6"/>
      <c r="AO606" s="6"/>
      <c r="AP606" s="6"/>
      <c r="AQ606" s="6"/>
    </row>
    <row r="607" spans="1:43" ht="15.75" customHeight="1">
      <c r="A607" s="6"/>
      <c r="B607" s="4"/>
      <c r="C607" s="6"/>
      <c r="D607" s="6"/>
      <c r="E607" s="6"/>
      <c r="F607" s="4"/>
      <c r="G607" s="6"/>
      <c r="H607" s="4"/>
      <c r="I607" s="4"/>
      <c r="J607" s="4"/>
      <c r="K607" s="4"/>
      <c r="L607" s="4"/>
      <c r="M607" s="4"/>
      <c r="N607" s="4"/>
      <c r="O607" s="4"/>
      <c r="P607" s="4"/>
      <c r="Q607" s="4"/>
      <c r="R607" s="5"/>
      <c r="S607" s="5"/>
      <c r="T607" s="5"/>
      <c r="U607" s="5"/>
      <c r="V607" s="5"/>
      <c r="W607" s="5"/>
      <c r="X607" s="5"/>
      <c r="Y607" s="5"/>
      <c r="Z607" s="5"/>
      <c r="AA607" s="5"/>
      <c r="AB607" s="6"/>
      <c r="AC607" s="5"/>
      <c r="AD607" s="5"/>
      <c r="AE607" s="5"/>
      <c r="AF607" s="5"/>
      <c r="AG607" s="6"/>
      <c r="AH607" s="6"/>
      <c r="AI607" s="7"/>
      <c r="AJ607" s="7"/>
      <c r="AK607" s="7"/>
      <c r="AL607" s="7"/>
      <c r="AM607" s="7"/>
      <c r="AN607" s="6"/>
      <c r="AO607" s="6"/>
      <c r="AP607" s="6"/>
      <c r="AQ607" s="6"/>
    </row>
    <row r="608" spans="1:43" ht="15.75" customHeight="1">
      <c r="A608" s="6"/>
      <c r="B608" s="4"/>
      <c r="C608" s="6"/>
      <c r="D608" s="6"/>
      <c r="E608" s="6"/>
      <c r="F608" s="4"/>
      <c r="G608" s="6"/>
      <c r="H608" s="4"/>
      <c r="I608" s="4"/>
      <c r="J608" s="4"/>
      <c r="K608" s="4"/>
      <c r="L608" s="4"/>
      <c r="M608" s="4"/>
      <c r="N608" s="4"/>
      <c r="O608" s="4"/>
      <c r="P608" s="4"/>
      <c r="Q608" s="4"/>
      <c r="R608" s="5"/>
      <c r="S608" s="5"/>
      <c r="T608" s="5"/>
      <c r="U608" s="5"/>
      <c r="V608" s="5"/>
      <c r="W608" s="5"/>
      <c r="X608" s="5"/>
      <c r="Y608" s="5"/>
      <c r="Z608" s="5"/>
      <c r="AA608" s="5"/>
      <c r="AB608" s="6"/>
      <c r="AC608" s="5"/>
      <c r="AD608" s="5"/>
      <c r="AE608" s="5"/>
      <c r="AF608" s="5"/>
      <c r="AG608" s="6"/>
      <c r="AH608" s="6"/>
      <c r="AI608" s="7"/>
      <c r="AJ608" s="7"/>
      <c r="AK608" s="7"/>
      <c r="AL608" s="7"/>
      <c r="AM608" s="7"/>
      <c r="AN608" s="6"/>
      <c r="AO608" s="6"/>
      <c r="AP608" s="6"/>
      <c r="AQ608" s="6"/>
    </row>
    <row r="609" spans="1:43" ht="15.75" customHeight="1">
      <c r="A609" s="6"/>
      <c r="B609" s="4"/>
      <c r="C609" s="6"/>
      <c r="D609" s="6"/>
      <c r="E609" s="6"/>
      <c r="F609" s="4"/>
      <c r="G609" s="6"/>
      <c r="H609" s="4"/>
      <c r="I609" s="4"/>
      <c r="J609" s="4"/>
      <c r="K609" s="4"/>
      <c r="L609" s="4"/>
      <c r="M609" s="4"/>
      <c r="N609" s="4"/>
      <c r="O609" s="4"/>
      <c r="P609" s="4"/>
      <c r="Q609" s="4"/>
      <c r="R609" s="5"/>
      <c r="S609" s="5"/>
      <c r="T609" s="5"/>
      <c r="U609" s="5"/>
      <c r="V609" s="5"/>
      <c r="W609" s="5"/>
      <c r="X609" s="5"/>
      <c r="Y609" s="5"/>
      <c r="Z609" s="5"/>
      <c r="AA609" s="5"/>
      <c r="AB609" s="6"/>
      <c r="AC609" s="5"/>
      <c r="AD609" s="5"/>
      <c r="AE609" s="5"/>
      <c r="AF609" s="5"/>
      <c r="AG609" s="6"/>
      <c r="AH609" s="6"/>
      <c r="AI609" s="7"/>
      <c r="AJ609" s="7"/>
      <c r="AK609" s="7"/>
      <c r="AL609" s="7"/>
      <c r="AM609" s="7"/>
      <c r="AN609" s="6"/>
      <c r="AO609" s="6"/>
      <c r="AP609" s="6"/>
      <c r="AQ609" s="6"/>
    </row>
    <row r="610" spans="1:43" ht="15.75" customHeight="1">
      <c r="A610" s="6"/>
      <c r="B610" s="4"/>
      <c r="C610" s="6"/>
      <c r="D610" s="6"/>
      <c r="E610" s="6"/>
      <c r="F610" s="4"/>
      <c r="G610" s="6"/>
      <c r="H610" s="4"/>
      <c r="I610" s="4"/>
      <c r="J610" s="4"/>
      <c r="K610" s="4"/>
      <c r="L610" s="4"/>
      <c r="M610" s="4"/>
      <c r="N610" s="4"/>
      <c r="O610" s="4"/>
      <c r="P610" s="4"/>
      <c r="Q610" s="4"/>
      <c r="R610" s="5"/>
      <c r="S610" s="5"/>
      <c r="T610" s="5"/>
      <c r="U610" s="5"/>
      <c r="V610" s="5"/>
      <c r="W610" s="5"/>
      <c r="X610" s="5"/>
      <c r="Y610" s="5"/>
      <c r="Z610" s="5"/>
      <c r="AA610" s="5"/>
      <c r="AB610" s="6"/>
      <c r="AC610" s="5"/>
      <c r="AD610" s="5"/>
      <c r="AE610" s="5"/>
      <c r="AF610" s="5"/>
      <c r="AG610" s="6"/>
      <c r="AH610" s="6"/>
      <c r="AI610" s="7"/>
      <c r="AJ610" s="7"/>
      <c r="AK610" s="7"/>
      <c r="AL610" s="7"/>
      <c r="AM610" s="7"/>
      <c r="AN610" s="6"/>
      <c r="AO610" s="6"/>
      <c r="AP610" s="6"/>
      <c r="AQ610" s="6"/>
    </row>
    <row r="611" spans="1:43" ht="15.75" customHeight="1">
      <c r="A611" s="6"/>
      <c r="B611" s="4"/>
      <c r="C611" s="6"/>
      <c r="D611" s="6"/>
      <c r="E611" s="6"/>
      <c r="F611" s="4"/>
      <c r="G611" s="6"/>
      <c r="H611" s="4"/>
      <c r="I611" s="4"/>
      <c r="J611" s="4"/>
      <c r="K611" s="4"/>
      <c r="L611" s="4"/>
      <c r="M611" s="4"/>
      <c r="N611" s="4"/>
      <c r="O611" s="4"/>
      <c r="P611" s="4"/>
      <c r="Q611" s="4"/>
      <c r="R611" s="5"/>
      <c r="S611" s="5"/>
      <c r="T611" s="5"/>
      <c r="U611" s="5"/>
      <c r="V611" s="5"/>
      <c r="W611" s="5"/>
      <c r="X611" s="5"/>
      <c r="Y611" s="5"/>
      <c r="Z611" s="5"/>
      <c r="AA611" s="5"/>
      <c r="AB611" s="6"/>
      <c r="AC611" s="5"/>
      <c r="AD611" s="5"/>
      <c r="AE611" s="5"/>
      <c r="AF611" s="5"/>
      <c r="AG611" s="6"/>
      <c r="AH611" s="6"/>
      <c r="AI611" s="7"/>
      <c r="AJ611" s="7"/>
      <c r="AK611" s="7"/>
      <c r="AL611" s="7"/>
      <c r="AM611" s="7"/>
      <c r="AN611" s="6"/>
      <c r="AO611" s="6"/>
      <c r="AP611" s="6"/>
      <c r="AQ611" s="6"/>
    </row>
    <row r="612" spans="1:43" ht="15.75" customHeight="1">
      <c r="A612" s="6"/>
      <c r="B612" s="4"/>
      <c r="C612" s="6"/>
      <c r="D612" s="6"/>
      <c r="E612" s="6"/>
      <c r="F612" s="4"/>
      <c r="G612" s="6"/>
      <c r="H612" s="4"/>
      <c r="I612" s="4"/>
      <c r="J612" s="4"/>
      <c r="K612" s="4"/>
      <c r="L612" s="4"/>
      <c r="M612" s="4"/>
      <c r="N612" s="4"/>
      <c r="O612" s="4"/>
      <c r="P612" s="4"/>
      <c r="Q612" s="4"/>
      <c r="R612" s="5"/>
      <c r="S612" s="5"/>
      <c r="T612" s="5"/>
      <c r="U612" s="5"/>
      <c r="V612" s="5"/>
      <c r="W612" s="5"/>
      <c r="X612" s="5"/>
      <c r="Y612" s="5"/>
      <c r="Z612" s="5"/>
      <c r="AA612" s="5"/>
      <c r="AB612" s="6"/>
      <c r="AC612" s="5"/>
      <c r="AD612" s="5"/>
      <c r="AE612" s="5"/>
      <c r="AF612" s="5"/>
      <c r="AG612" s="6"/>
      <c r="AH612" s="6"/>
      <c r="AI612" s="7"/>
      <c r="AJ612" s="7"/>
      <c r="AK612" s="7"/>
      <c r="AL612" s="7"/>
      <c r="AM612" s="7"/>
      <c r="AN612" s="6"/>
      <c r="AO612" s="6"/>
      <c r="AP612" s="6"/>
      <c r="AQ612" s="6"/>
    </row>
    <row r="613" spans="1:43" ht="15.75" customHeight="1">
      <c r="A613" s="6"/>
      <c r="B613" s="4"/>
      <c r="C613" s="6"/>
      <c r="D613" s="6"/>
      <c r="E613" s="6"/>
      <c r="F613" s="4"/>
      <c r="G613" s="6"/>
      <c r="H613" s="4"/>
      <c r="I613" s="4"/>
      <c r="J613" s="4"/>
      <c r="K613" s="4"/>
      <c r="L613" s="4"/>
      <c r="M613" s="4"/>
      <c r="N613" s="4"/>
      <c r="O613" s="4"/>
      <c r="P613" s="4"/>
      <c r="Q613" s="4"/>
      <c r="R613" s="5"/>
      <c r="S613" s="5"/>
      <c r="T613" s="5"/>
      <c r="U613" s="5"/>
      <c r="V613" s="5"/>
      <c r="W613" s="5"/>
      <c r="X613" s="5"/>
      <c r="Y613" s="5"/>
      <c r="Z613" s="5"/>
      <c r="AA613" s="5"/>
      <c r="AB613" s="6"/>
      <c r="AC613" s="5"/>
      <c r="AD613" s="5"/>
      <c r="AE613" s="5"/>
      <c r="AF613" s="5"/>
      <c r="AG613" s="6"/>
      <c r="AH613" s="6"/>
      <c r="AI613" s="7"/>
      <c r="AJ613" s="7"/>
      <c r="AK613" s="7"/>
      <c r="AL613" s="7"/>
      <c r="AM613" s="7"/>
      <c r="AN613" s="6"/>
      <c r="AO613" s="6"/>
      <c r="AP613" s="6"/>
      <c r="AQ613" s="6"/>
    </row>
    <row r="614" spans="1:43" ht="15.75" customHeight="1">
      <c r="A614" s="6"/>
      <c r="B614" s="4"/>
      <c r="C614" s="6"/>
      <c r="D614" s="6"/>
      <c r="E614" s="6"/>
      <c r="F614" s="4"/>
      <c r="G614" s="6"/>
      <c r="H614" s="4"/>
      <c r="I614" s="4"/>
      <c r="J614" s="4"/>
      <c r="K614" s="4"/>
      <c r="L614" s="4"/>
      <c r="M614" s="4"/>
      <c r="N614" s="4"/>
      <c r="O614" s="4"/>
      <c r="P614" s="4"/>
      <c r="Q614" s="4"/>
      <c r="R614" s="5"/>
      <c r="S614" s="5"/>
      <c r="T614" s="5"/>
      <c r="U614" s="5"/>
      <c r="V614" s="5"/>
      <c r="W614" s="5"/>
      <c r="X614" s="5"/>
      <c r="Y614" s="5"/>
      <c r="Z614" s="5"/>
      <c r="AA614" s="5"/>
      <c r="AB614" s="6"/>
      <c r="AC614" s="5"/>
      <c r="AD614" s="5"/>
      <c r="AE614" s="5"/>
      <c r="AF614" s="5"/>
      <c r="AG614" s="6"/>
      <c r="AH614" s="6"/>
      <c r="AI614" s="7"/>
      <c r="AJ614" s="7"/>
      <c r="AK614" s="7"/>
      <c r="AL614" s="7"/>
      <c r="AM614" s="7"/>
      <c r="AN614" s="6"/>
      <c r="AO614" s="6"/>
      <c r="AP614" s="6"/>
      <c r="AQ614" s="6"/>
    </row>
    <row r="615" spans="1:43" ht="15.75" customHeight="1">
      <c r="A615" s="6"/>
      <c r="B615" s="4"/>
      <c r="C615" s="6"/>
      <c r="D615" s="6"/>
      <c r="E615" s="6"/>
      <c r="F615" s="4"/>
      <c r="G615" s="6"/>
      <c r="H615" s="4"/>
      <c r="I615" s="4"/>
      <c r="J615" s="4"/>
      <c r="K615" s="4"/>
      <c r="L615" s="4"/>
      <c r="M615" s="4"/>
      <c r="N615" s="4"/>
      <c r="O615" s="4"/>
      <c r="P615" s="4"/>
      <c r="Q615" s="4"/>
      <c r="R615" s="5"/>
      <c r="S615" s="5"/>
      <c r="T615" s="5"/>
      <c r="U615" s="5"/>
      <c r="V615" s="5"/>
      <c r="W615" s="5"/>
      <c r="X615" s="5"/>
      <c r="Y615" s="5"/>
      <c r="Z615" s="5"/>
      <c r="AA615" s="5"/>
      <c r="AB615" s="6"/>
      <c r="AC615" s="5"/>
      <c r="AD615" s="5"/>
      <c r="AE615" s="5"/>
      <c r="AF615" s="5"/>
      <c r="AG615" s="6"/>
      <c r="AH615" s="6"/>
      <c r="AI615" s="7"/>
      <c r="AJ615" s="7"/>
      <c r="AK615" s="7"/>
      <c r="AL615" s="7"/>
      <c r="AM615" s="7"/>
      <c r="AN615" s="6"/>
      <c r="AO615" s="6"/>
      <c r="AP615" s="6"/>
      <c r="AQ615" s="6"/>
    </row>
    <row r="616" spans="1:43" ht="15.75" customHeight="1">
      <c r="A616" s="6"/>
      <c r="B616" s="4"/>
      <c r="C616" s="6"/>
      <c r="D616" s="6"/>
      <c r="E616" s="6"/>
      <c r="F616" s="4"/>
      <c r="G616" s="6"/>
      <c r="H616" s="4"/>
      <c r="I616" s="4"/>
      <c r="J616" s="4"/>
      <c r="K616" s="4"/>
      <c r="L616" s="4"/>
      <c r="M616" s="4"/>
      <c r="N616" s="4"/>
      <c r="O616" s="4"/>
      <c r="P616" s="4"/>
      <c r="Q616" s="4"/>
      <c r="R616" s="5"/>
      <c r="S616" s="5"/>
      <c r="T616" s="5"/>
      <c r="U616" s="5"/>
      <c r="V616" s="5"/>
      <c r="W616" s="5"/>
      <c r="X616" s="5"/>
      <c r="Y616" s="5"/>
      <c r="Z616" s="5"/>
      <c r="AA616" s="5"/>
      <c r="AB616" s="6"/>
      <c r="AC616" s="5"/>
      <c r="AD616" s="5"/>
      <c r="AE616" s="5"/>
      <c r="AF616" s="5"/>
      <c r="AG616" s="6"/>
      <c r="AH616" s="6"/>
      <c r="AI616" s="7"/>
      <c r="AJ616" s="7"/>
      <c r="AK616" s="7"/>
      <c r="AL616" s="7"/>
      <c r="AM616" s="7"/>
      <c r="AN616" s="6"/>
      <c r="AO616" s="6"/>
      <c r="AP616" s="6"/>
      <c r="AQ616" s="6"/>
    </row>
    <row r="617" spans="1:43" ht="15.75" customHeight="1">
      <c r="A617" s="6"/>
      <c r="B617" s="4"/>
      <c r="C617" s="6"/>
      <c r="D617" s="6"/>
      <c r="E617" s="6"/>
      <c r="F617" s="4"/>
      <c r="G617" s="6"/>
      <c r="H617" s="4"/>
      <c r="I617" s="4"/>
      <c r="J617" s="4"/>
      <c r="K617" s="4"/>
      <c r="L617" s="4"/>
      <c r="M617" s="4"/>
      <c r="N617" s="4"/>
      <c r="O617" s="4"/>
      <c r="P617" s="4"/>
      <c r="Q617" s="4"/>
      <c r="R617" s="5"/>
      <c r="S617" s="5"/>
      <c r="T617" s="5"/>
      <c r="U617" s="5"/>
      <c r="V617" s="5"/>
      <c r="W617" s="5"/>
      <c r="X617" s="5"/>
      <c r="Y617" s="5"/>
      <c r="Z617" s="5"/>
      <c r="AA617" s="5"/>
      <c r="AB617" s="6"/>
      <c r="AC617" s="5"/>
      <c r="AD617" s="5"/>
      <c r="AE617" s="5"/>
      <c r="AF617" s="5"/>
      <c r="AG617" s="6"/>
      <c r="AH617" s="6"/>
      <c r="AI617" s="7"/>
      <c r="AJ617" s="7"/>
      <c r="AK617" s="7"/>
      <c r="AL617" s="7"/>
      <c r="AM617" s="7"/>
      <c r="AN617" s="6"/>
      <c r="AO617" s="6"/>
      <c r="AP617" s="6"/>
      <c r="AQ617" s="6"/>
    </row>
    <row r="618" spans="1:43" ht="15.75" customHeight="1">
      <c r="A618" s="6"/>
      <c r="B618" s="4"/>
      <c r="C618" s="6"/>
      <c r="D618" s="6"/>
      <c r="E618" s="6"/>
      <c r="F618" s="4"/>
      <c r="G618" s="6"/>
      <c r="H618" s="4"/>
      <c r="I618" s="4"/>
      <c r="J618" s="4"/>
      <c r="K618" s="4"/>
      <c r="L618" s="4"/>
      <c r="M618" s="4"/>
      <c r="N618" s="4"/>
      <c r="O618" s="4"/>
      <c r="P618" s="4"/>
      <c r="Q618" s="4"/>
      <c r="R618" s="5"/>
      <c r="S618" s="5"/>
      <c r="T618" s="5"/>
      <c r="U618" s="5"/>
      <c r="V618" s="5"/>
      <c r="W618" s="5"/>
      <c r="X618" s="5"/>
      <c r="Y618" s="5"/>
      <c r="Z618" s="5"/>
      <c r="AA618" s="5"/>
      <c r="AB618" s="6"/>
      <c r="AC618" s="5"/>
      <c r="AD618" s="5"/>
      <c r="AE618" s="5"/>
      <c r="AF618" s="5"/>
      <c r="AG618" s="6"/>
      <c r="AH618" s="6"/>
      <c r="AI618" s="7"/>
      <c r="AJ618" s="7"/>
      <c r="AK618" s="7"/>
      <c r="AL618" s="7"/>
      <c r="AM618" s="7"/>
      <c r="AN618" s="6"/>
      <c r="AO618" s="6"/>
      <c r="AP618" s="6"/>
      <c r="AQ618" s="6"/>
    </row>
    <row r="619" spans="1:43" ht="15.75" customHeight="1">
      <c r="A619" s="6"/>
      <c r="B619" s="4"/>
      <c r="C619" s="6"/>
      <c r="D619" s="6"/>
      <c r="E619" s="6"/>
      <c r="F619" s="4"/>
      <c r="G619" s="6"/>
      <c r="H619" s="4"/>
      <c r="I619" s="4"/>
      <c r="J619" s="4"/>
      <c r="K619" s="4"/>
      <c r="L619" s="4"/>
      <c r="M619" s="4"/>
      <c r="N619" s="4"/>
      <c r="O619" s="4"/>
      <c r="P619" s="4"/>
      <c r="Q619" s="4"/>
      <c r="R619" s="5"/>
      <c r="S619" s="5"/>
      <c r="T619" s="5"/>
      <c r="U619" s="5"/>
      <c r="V619" s="5"/>
      <c r="W619" s="5"/>
      <c r="X619" s="5"/>
      <c r="Y619" s="5"/>
      <c r="Z619" s="5"/>
      <c r="AA619" s="5"/>
      <c r="AB619" s="6"/>
      <c r="AC619" s="5"/>
      <c r="AD619" s="5"/>
      <c r="AE619" s="5"/>
      <c r="AF619" s="5"/>
      <c r="AG619" s="6"/>
      <c r="AH619" s="6"/>
      <c r="AI619" s="7"/>
      <c r="AJ619" s="7"/>
      <c r="AK619" s="7"/>
      <c r="AL619" s="7"/>
      <c r="AM619" s="7"/>
      <c r="AN619" s="6"/>
      <c r="AO619" s="6"/>
      <c r="AP619" s="6"/>
      <c r="AQ619" s="6"/>
    </row>
    <row r="620" spans="1:43" ht="15.75" customHeight="1">
      <c r="A620" s="6"/>
      <c r="B620" s="4"/>
      <c r="C620" s="6"/>
      <c r="D620" s="6"/>
      <c r="E620" s="6"/>
      <c r="F620" s="4"/>
      <c r="G620" s="6"/>
      <c r="H620" s="4"/>
      <c r="I620" s="4"/>
      <c r="J620" s="4"/>
      <c r="K620" s="4"/>
      <c r="L620" s="4"/>
      <c r="M620" s="4"/>
      <c r="N620" s="4"/>
      <c r="O620" s="4"/>
      <c r="P620" s="4"/>
      <c r="Q620" s="4"/>
      <c r="R620" s="5"/>
      <c r="S620" s="5"/>
      <c r="T620" s="5"/>
      <c r="U620" s="5"/>
      <c r="V620" s="5"/>
      <c r="W620" s="5"/>
      <c r="X620" s="5"/>
      <c r="Y620" s="5"/>
      <c r="Z620" s="5"/>
      <c r="AA620" s="5"/>
      <c r="AB620" s="6"/>
      <c r="AC620" s="5"/>
      <c r="AD620" s="5"/>
      <c r="AE620" s="5"/>
      <c r="AF620" s="5"/>
      <c r="AG620" s="6"/>
      <c r="AH620" s="6"/>
      <c r="AI620" s="7"/>
      <c r="AJ620" s="7"/>
      <c r="AK620" s="7"/>
      <c r="AL620" s="7"/>
      <c r="AM620" s="7"/>
      <c r="AN620" s="6"/>
      <c r="AO620" s="6"/>
      <c r="AP620" s="6"/>
      <c r="AQ620" s="6"/>
    </row>
    <row r="621" spans="1:43" ht="15.75" customHeight="1">
      <c r="A621" s="6"/>
      <c r="B621" s="4"/>
      <c r="C621" s="6"/>
      <c r="D621" s="6"/>
      <c r="E621" s="6"/>
      <c r="F621" s="4"/>
      <c r="G621" s="6"/>
      <c r="H621" s="4"/>
      <c r="I621" s="4"/>
      <c r="J621" s="4"/>
      <c r="K621" s="4"/>
      <c r="L621" s="4"/>
      <c r="M621" s="4"/>
      <c r="N621" s="4"/>
      <c r="O621" s="4"/>
      <c r="P621" s="4"/>
      <c r="Q621" s="4"/>
      <c r="R621" s="5"/>
      <c r="S621" s="5"/>
      <c r="T621" s="5"/>
      <c r="U621" s="5"/>
      <c r="V621" s="5"/>
      <c r="W621" s="5"/>
      <c r="X621" s="5"/>
      <c r="Y621" s="5"/>
      <c r="Z621" s="5"/>
      <c r="AA621" s="5"/>
      <c r="AB621" s="6"/>
      <c r="AC621" s="5"/>
      <c r="AD621" s="5"/>
      <c r="AE621" s="5"/>
      <c r="AF621" s="5"/>
      <c r="AG621" s="6"/>
      <c r="AH621" s="6"/>
      <c r="AI621" s="7"/>
      <c r="AJ621" s="7"/>
      <c r="AK621" s="7"/>
      <c r="AL621" s="7"/>
      <c r="AM621" s="7"/>
      <c r="AN621" s="6"/>
      <c r="AO621" s="6"/>
      <c r="AP621" s="6"/>
      <c r="AQ621" s="6"/>
    </row>
    <row r="622" spans="1:43" ht="15.75" customHeight="1">
      <c r="A622" s="6"/>
      <c r="B622" s="4"/>
      <c r="C622" s="6"/>
      <c r="D622" s="6"/>
      <c r="E622" s="6"/>
      <c r="F622" s="4"/>
      <c r="G622" s="6"/>
      <c r="H622" s="4"/>
      <c r="I622" s="4"/>
      <c r="J622" s="4"/>
      <c r="K622" s="4"/>
      <c r="L622" s="4"/>
      <c r="M622" s="4"/>
      <c r="N622" s="4"/>
      <c r="O622" s="4"/>
      <c r="P622" s="4"/>
      <c r="Q622" s="4"/>
      <c r="R622" s="5"/>
      <c r="S622" s="5"/>
      <c r="T622" s="5"/>
      <c r="U622" s="5"/>
      <c r="V622" s="5"/>
      <c r="W622" s="5"/>
      <c r="X622" s="5"/>
      <c r="Y622" s="5"/>
      <c r="Z622" s="5"/>
      <c r="AA622" s="5"/>
      <c r="AB622" s="6"/>
      <c r="AC622" s="5"/>
      <c r="AD622" s="5"/>
      <c r="AE622" s="5"/>
      <c r="AF622" s="5"/>
      <c r="AG622" s="6"/>
      <c r="AH622" s="6"/>
      <c r="AI622" s="7"/>
      <c r="AJ622" s="7"/>
      <c r="AK622" s="7"/>
      <c r="AL622" s="7"/>
      <c r="AM622" s="7"/>
      <c r="AN622" s="6"/>
      <c r="AO622" s="6"/>
      <c r="AP622" s="6"/>
      <c r="AQ622" s="6"/>
    </row>
    <row r="623" spans="1:43" ht="15.75" customHeight="1">
      <c r="A623" s="6"/>
      <c r="B623" s="4"/>
      <c r="C623" s="6"/>
      <c r="D623" s="6"/>
      <c r="E623" s="6"/>
      <c r="F623" s="4"/>
      <c r="G623" s="6"/>
      <c r="H623" s="4"/>
      <c r="I623" s="4"/>
      <c r="J623" s="4"/>
      <c r="K623" s="4"/>
      <c r="L623" s="4"/>
      <c r="M623" s="4"/>
      <c r="N623" s="4"/>
      <c r="O623" s="4"/>
      <c r="P623" s="4"/>
      <c r="Q623" s="4"/>
      <c r="R623" s="5"/>
      <c r="S623" s="5"/>
      <c r="T623" s="5"/>
      <c r="U623" s="5"/>
      <c r="V623" s="5"/>
      <c r="W623" s="5"/>
      <c r="X623" s="5"/>
      <c r="Y623" s="5"/>
      <c r="Z623" s="5"/>
      <c r="AA623" s="5"/>
      <c r="AB623" s="6"/>
      <c r="AC623" s="5"/>
      <c r="AD623" s="5"/>
      <c r="AE623" s="5"/>
      <c r="AF623" s="5"/>
      <c r="AG623" s="6"/>
      <c r="AH623" s="6"/>
      <c r="AI623" s="7"/>
      <c r="AJ623" s="7"/>
      <c r="AK623" s="7"/>
      <c r="AL623" s="7"/>
      <c r="AM623" s="7"/>
      <c r="AN623" s="6"/>
      <c r="AO623" s="6"/>
      <c r="AP623" s="6"/>
      <c r="AQ623" s="6"/>
    </row>
    <row r="624" spans="1:43" ht="15.75" customHeight="1">
      <c r="A624" s="6"/>
      <c r="B624" s="4"/>
      <c r="C624" s="6"/>
      <c r="D624" s="6"/>
      <c r="E624" s="6"/>
      <c r="F624" s="4"/>
      <c r="G624" s="6"/>
      <c r="H624" s="4"/>
      <c r="I624" s="4"/>
      <c r="J624" s="4"/>
      <c r="K624" s="4"/>
      <c r="L624" s="4"/>
      <c r="M624" s="4"/>
      <c r="N624" s="4"/>
      <c r="O624" s="4"/>
      <c r="P624" s="4"/>
      <c r="Q624" s="4"/>
      <c r="R624" s="5"/>
      <c r="S624" s="5"/>
      <c r="T624" s="5"/>
      <c r="U624" s="5"/>
      <c r="V624" s="5"/>
      <c r="W624" s="5"/>
      <c r="X624" s="5"/>
      <c r="Y624" s="5"/>
      <c r="Z624" s="5"/>
      <c r="AA624" s="5"/>
      <c r="AB624" s="6"/>
      <c r="AC624" s="5"/>
      <c r="AD624" s="5"/>
      <c r="AE624" s="5"/>
      <c r="AF624" s="5"/>
      <c r="AG624" s="6"/>
      <c r="AH624" s="6"/>
      <c r="AI624" s="7"/>
      <c r="AJ624" s="7"/>
      <c r="AK624" s="7"/>
      <c r="AL624" s="7"/>
      <c r="AM624" s="7"/>
      <c r="AN624" s="6"/>
      <c r="AO624" s="6"/>
      <c r="AP624" s="6"/>
      <c r="AQ624" s="6"/>
    </row>
    <row r="625" spans="1:43" ht="15.75" customHeight="1">
      <c r="A625" s="6"/>
      <c r="B625" s="4"/>
      <c r="C625" s="6"/>
      <c r="D625" s="6"/>
      <c r="E625" s="6"/>
      <c r="F625" s="4"/>
      <c r="G625" s="6"/>
      <c r="H625" s="4"/>
      <c r="I625" s="4"/>
      <c r="J625" s="4"/>
      <c r="K625" s="4"/>
      <c r="L625" s="4"/>
      <c r="M625" s="4"/>
      <c r="N625" s="4"/>
      <c r="O625" s="4"/>
      <c r="P625" s="4"/>
      <c r="Q625" s="4"/>
      <c r="R625" s="5"/>
      <c r="S625" s="5"/>
      <c r="T625" s="5"/>
      <c r="U625" s="5"/>
      <c r="V625" s="5"/>
      <c r="W625" s="5"/>
      <c r="X625" s="5"/>
      <c r="Y625" s="5"/>
      <c r="Z625" s="5"/>
      <c r="AA625" s="5"/>
      <c r="AB625" s="6"/>
      <c r="AC625" s="5"/>
      <c r="AD625" s="5"/>
      <c r="AE625" s="5"/>
      <c r="AF625" s="5"/>
      <c r="AG625" s="6"/>
      <c r="AH625" s="6"/>
      <c r="AI625" s="7"/>
      <c r="AJ625" s="7"/>
      <c r="AK625" s="7"/>
      <c r="AL625" s="7"/>
      <c r="AM625" s="7"/>
      <c r="AN625" s="6"/>
      <c r="AO625" s="6"/>
      <c r="AP625" s="6"/>
      <c r="AQ625" s="6"/>
    </row>
    <row r="626" spans="1:43" ht="15.75" customHeight="1">
      <c r="A626" s="6"/>
      <c r="B626" s="4"/>
      <c r="C626" s="6"/>
      <c r="D626" s="6"/>
      <c r="E626" s="6"/>
      <c r="F626" s="4"/>
      <c r="G626" s="6"/>
      <c r="H626" s="4"/>
      <c r="I626" s="4"/>
      <c r="J626" s="4"/>
      <c r="K626" s="4"/>
      <c r="L626" s="4"/>
      <c r="M626" s="4"/>
      <c r="N626" s="4"/>
      <c r="O626" s="4"/>
      <c r="P626" s="4"/>
      <c r="Q626" s="4"/>
      <c r="R626" s="5"/>
      <c r="S626" s="5"/>
      <c r="T626" s="5"/>
      <c r="U626" s="5"/>
      <c r="V626" s="5"/>
      <c r="W626" s="5"/>
      <c r="X626" s="5"/>
      <c r="Y626" s="5"/>
      <c r="Z626" s="5"/>
      <c r="AA626" s="5"/>
      <c r="AB626" s="6"/>
      <c r="AC626" s="5"/>
      <c r="AD626" s="5"/>
      <c r="AE626" s="5"/>
      <c r="AF626" s="5"/>
      <c r="AG626" s="6"/>
      <c r="AH626" s="6"/>
      <c r="AI626" s="7"/>
      <c r="AJ626" s="7"/>
      <c r="AK626" s="7"/>
      <c r="AL626" s="7"/>
      <c r="AM626" s="7"/>
      <c r="AN626" s="6"/>
      <c r="AO626" s="6"/>
      <c r="AP626" s="6"/>
      <c r="AQ626" s="6"/>
    </row>
    <row r="627" spans="1:43" ht="15.75" customHeight="1">
      <c r="A627" s="6"/>
      <c r="B627" s="4"/>
      <c r="C627" s="6"/>
      <c r="D627" s="6"/>
      <c r="E627" s="6"/>
      <c r="F627" s="4"/>
      <c r="G627" s="6"/>
      <c r="H627" s="4"/>
      <c r="I627" s="4"/>
      <c r="J627" s="4"/>
      <c r="K627" s="4"/>
      <c r="L627" s="4"/>
      <c r="M627" s="4"/>
      <c r="N627" s="4"/>
      <c r="O627" s="4"/>
      <c r="P627" s="4"/>
      <c r="Q627" s="4"/>
      <c r="R627" s="5"/>
      <c r="S627" s="5"/>
      <c r="T627" s="5"/>
      <c r="U627" s="5"/>
      <c r="V627" s="5"/>
      <c r="W627" s="5"/>
      <c r="X627" s="5"/>
      <c r="Y627" s="5"/>
      <c r="Z627" s="5"/>
      <c r="AA627" s="5"/>
      <c r="AB627" s="6"/>
      <c r="AC627" s="5"/>
      <c r="AD627" s="5"/>
      <c r="AE627" s="5"/>
      <c r="AF627" s="5"/>
      <c r="AG627" s="6"/>
      <c r="AH627" s="6"/>
      <c r="AI627" s="7"/>
      <c r="AJ627" s="7"/>
      <c r="AK627" s="7"/>
      <c r="AL627" s="7"/>
      <c r="AM627" s="7"/>
      <c r="AN627" s="6"/>
      <c r="AO627" s="6"/>
      <c r="AP627" s="6"/>
      <c r="AQ627" s="6"/>
    </row>
    <row r="628" spans="1:43" ht="15.75" customHeight="1">
      <c r="A628" s="6"/>
      <c r="B628" s="4"/>
      <c r="C628" s="6"/>
      <c r="D628" s="6"/>
      <c r="E628" s="6"/>
      <c r="F628" s="4"/>
      <c r="G628" s="6"/>
      <c r="H628" s="4"/>
      <c r="I628" s="4"/>
      <c r="J628" s="4"/>
      <c r="K628" s="4"/>
      <c r="L628" s="4"/>
      <c r="M628" s="4"/>
      <c r="N628" s="4"/>
      <c r="O628" s="4"/>
      <c r="P628" s="4"/>
      <c r="Q628" s="4"/>
      <c r="R628" s="5"/>
      <c r="S628" s="5"/>
      <c r="T628" s="5"/>
      <c r="U628" s="5"/>
      <c r="V628" s="5"/>
      <c r="W628" s="5"/>
      <c r="X628" s="5"/>
      <c r="Y628" s="5"/>
      <c r="Z628" s="5"/>
      <c r="AA628" s="5"/>
      <c r="AB628" s="6"/>
      <c r="AC628" s="5"/>
      <c r="AD628" s="5"/>
      <c r="AE628" s="5"/>
      <c r="AF628" s="5"/>
      <c r="AG628" s="6"/>
      <c r="AH628" s="6"/>
      <c r="AI628" s="7"/>
      <c r="AJ628" s="7"/>
      <c r="AK628" s="7"/>
      <c r="AL628" s="7"/>
      <c r="AM628" s="7"/>
      <c r="AN628" s="6"/>
      <c r="AO628" s="6"/>
      <c r="AP628" s="6"/>
      <c r="AQ628" s="6"/>
    </row>
    <row r="629" spans="1:43" ht="15.75" customHeight="1">
      <c r="A629" s="6"/>
      <c r="B629" s="4"/>
      <c r="C629" s="6"/>
      <c r="D629" s="6"/>
      <c r="E629" s="6"/>
      <c r="F629" s="4"/>
      <c r="G629" s="6"/>
      <c r="H629" s="4"/>
      <c r="I629" s="4"/>
      <c r="J629" s="4"/>
      <c r="K629" s="4"/>
      <c r="L629" s="4"/>
      <c r="M629" s="4"/>
      <c r="N629" s="4"/>
      <c r="O629" s="4"/>
      <c r="P629" s="4"/>
      <c r="Q629" s="4"/>
      <c r="R629" s="5"/>
      <c r="S629" s="5"/>
      <c r="T629" s="5"/>
      <c r="U629" s="5"/>
      <c r="V629" s="5"/>
      <c r="W629" s="5"/>
      <c r="X629" s="5"/>
      <c r="Y629" s="5"/>
      <c r="Z629" s="5"/>
      <c r="AA629" s="5"/>
      <c r="AB629" s="6"/>
      <c r="AC629" s="5"/>
      <c r="AD629" s="5"/>
      <c r="AE629" s="5"/>
      <c r="AF629" s="5"/>
      <c r="AG629" s="6"/>
      <c r="AH629" s="6"/>
      <c r="AI629" s="7"/>
      <c r="AJ629" s="7"/>
      <c r="AK629" s="7"/>
      <c r="AL629" s="7"/>
      <c r="AM629" s="7"/>
      <c r="AN629" s="6"/>
      <c r="AO629" s="6"/>
      <c r="AP629" s="6"/>
      <c r="AQ629" s="6"/>
    </row>
    <row r="630" spans="1:43" ht="15.75" customHeight="1">
      <c r="A630" s="6"/>
      <c r="B630" s="4"/>
      <c r="C630" s="6"/>
      <c r="D630" s="6"/>
      <c r="E630" s="6"/>
      <c r="F630" s="4"/>
      <c r="G630" s="6"/>
      <c r="H630" s="4"/>
      <c r="I630" s="4"/>
      <c r="J630" s="4"/>
      <c r="K630" s="4"/>
      <c r="L630" s="4"/>
      <c r="M630" s="4"/>
      <c r="N630" s="4"/>
      <c r="O630" s="4"/>
      <c r="P630" s="4"/>
      <c r="Q630" s="4"/>
      <c r="R630" s="5"/>
      <c r="S630" s="5"/>
      <c r="T630" s="5"/>
      <c r="U630" s="5"/>
      <c r="V630" s="5"/>
      <c r="W630" s="5"/>
      <c r="X630" s="5"/>
      <c r="Y630" s="5"/>
      <c r="Z630" s="5"/>
      <c r="AA630" s="5"/>
      <c r="AB630" s="6"/>
      <c r="AC630" s="5"/>
      <c r="AD630" s="5"/>
      <c r="AE630" s="5"/>
      <c r="AF630" s="5"/>
      <c r="AG630" s="6"/>
      <c r="AH630" s="6"/>
      <c r="AI630" s="7"/>
      <c r="AJ630" s="7"/>
      <c r="AK630" s="7"/>
      <c r="AL630" s="7"/>
      <c r="AM630" s="7"/>
      <c r="AN630" s="6"/>
      <c r="AO630" s="6"/>
      <c r="AP630" s="6"/>
      <c r="AQ630" s="6"/>
    </row>
    <row r="631" spans="1:43" ht="15.75" customHeight="1">
      <c r="A631" s="6"/>
      <c r="B631" s="4"/>
      <c r="C631" s="6"/>
      <c r="D631" s="6"/>
      <c r="E631" s="6"/>
      <c r="F631" s="4"/>
      <c r="G631" s="6"/>
      <c r="H631" s="4"/>
      <c r="I631" s="4"/>
      <c r="J631" s="4"/>
      <c r="K631" s="4"/>
      <c r="L631" s="4"/>
      <c r="M631" s="4"/>
      <c r="N631" s="4"/>
      <c r="O631" s="4"/>
      <c r="P631" s="4"/>
      <c r="Q631" s="4"/>
      <c r="R631" s="5"/>
      <c r="S631" s="5"/>
      <c r="T631" s="5"/>
      <c r="U631" s="5"/>
      <c r="V631" s="5"/>
      <c r="W631" s="5"/>
      <c r="X631" s="5"/>
      <c r="Y631" s="5"/>
      <c r="Z631" s="5"/>
      <c r="AA631" s="5"/>
      <c r="AB631" s="6"/>
      <c r="AC631" s="5"/>
      <c r="AD631" s="5"/>
      <c r="AE631" s="5"/>
      <c r="AF631" s="5"/>
      <c r="AG631" s="6"/>
      <c r="AH631" s="6"/>
      <c r="AI631" s="7"/>
      <c r="AJ631" s="7"/>
      <c r="AK631" s="7"/>
      <c r="AL631" s="7"/>
      <c r="AM631" s="7"/>
      <c r="AN631" s="6"/>
      <c r="AO631" s="6"/>
      <c r="AP631" s="6"/>
      <c r="AQ631" s="6"/>
    </row>
    <row r="632" spans="1:43" ht="15.75" customHeight="1">
      <c r="A632" s="6"/>
      <c r="B632" s="4"/>
      <c r="C632" s="6"/>
      <c r="D632" s="6"/>
      <c r="E632" s="6"/>
      <c r="F632" s="4"/>
      <c r="G632" s="6"/>
      <c r="H632" s="4"/>
      <c r="I632" s="4"/>
      <c r="J632" s="4"/>
      <c r="K632" s="4"/>
      <c r="L632" s="4"/>
      <c r="M632" s="4"/>
      <c r="N632" s="4"/>
      <c r="O632" s="4"/>
      <c r="P632" s="4"/>
      <c r="Q632" s="4"/>
      <c r="R632" s="5"/>
      <c r="S632" s="5"/>
      <c r="T632" s="5"/>
      <c r="U632" s="5"/>
      <c r="V632" s="5"/>
      <c r="W632" s="5"/>
      <c r="X632" s="5"/>
      <c r="Y632" s="5"/>
      <c r="Z632" s="5"/>
      <c r="AA632" s="5"/>
      <c r="AB632" s="6"/>
      <c r="AC632" s="5"/>
      <c r="AD632" s="5"/>
      <c r="AE632" s="5"/>
      <c r="AF632" s="5"/>
      <c r="AG632" s="6"/>
      <c r="AH632" s="6"/>
      <c r="AI632" s="7"/>
      <c r="AJ632" s="7"/>
      <c r="AK632" s="7"/>
      <c r="AL632" s="7"/>
      <c r="AM632" s="7"/>
      <c r="AN632" s="6"/>
      <c r="AO632" s="6"/>
      <c r="AP632" s="6"/>
      <c r="AQ632" s="6"/>
    </row>
    <row r="633" spans="1:43" ht="15.75" customHeight="1">
      <c r="A633" s="6"/>
      <c r="B633" s="4"/>
      <c r="C633" s="6"/>
      <c r="D633" s="6"/>
      <c r="E633" s="6"/>
      <c r="F633" s="4"/>
      <c r="G633" s="6"/>
      <c r="H633" s="4"/>
      <c r="I633" s="4"/>
      <c r="J633" s="4"/>
      <c r="K633" s="4"/>
      <c r="L633" s="4"/>
      <c r="M633" s="4"/>
      <c r="N633" s="4"/>
      <c r="O633" s="4"/>
      <c r="P633" s="4"/>
      <c r="Q633" s="4"/>
      <c r="R633" s="5"/>
      <c r="S633" s="5"/>
      <c r="T633" s="5"/>
      <c r="U633" s="5"/>
      <c r="V633" s="5"/>
      <c r="W633" s="5"/>
      <c r="X633" s="5"/>
      <c r="Y633" s="5"/>
      <c r="Z633" s="5"/>
      <c r="AA633" s="5"/>
      <c r="AB633" s="6"/>
      <c r="AC633" s="5"/>
      <c r="AD633" s="5"/>
      <c r="AE633" s="5"/>
      <c r="AF633" s="5"/>
      <c r="AG633" s="6"/>
      <c r="AH633" s="6"/>
      <c r="AI633" s="7"/>
      <c r="AJ633" s="7"/>
      <c r="AK633" s="7"/>
      <c r="AL633" s="7"/>
      <c r="AM633" s="7"/>
      <c r="AN633" s="6"/>
      <c r="AO633" s="6"/>
      <c r="AP633" s="6"/>
      <c r="AQ633" s="6"/>
    </row>
    <row r="634" spans="1:43" ht="15.75" customHeight="1">
      <c r="A634" s="6"/>
      <c r="B634" s="4"/>
      <c r="C634" s="6"/>
      <c r="D634" s="6"/>
      <c r="E634" s="6"/>
      <c r="F634" s="4"/>
      <c r="G634" s="6"/>
      <c r="H634" s="4"/>
      <c r="I634" s="4"/>
      <c r="J634" s="4"/>
      <c r="K634" s="4"/>
      <c r="L634" s="4"/>
      <c r="M634" s="4"/>
      <c r="N634" s="4"/>
      <c r="O634" s="4"/>
      <c r="P634" s="4"/>
      <c r="Q634" s="4"/>
      <c r="R634" s="5"/>
      <c r="S634" s="5"/>
      <c r="T634" s="5"/>
      <c r="U634" s="5"/>
      <c r="V634" s="5"/>
      <c r="W634" s="5"/>
      <c r="X634" s="5"/>
      <c r="Y634" s="5"/>
      <c r="Z634" s="5"/>
      <c r="AA634" s="5"/>
      <c r="AB634" s="6"/>
      <c r="AC634" s="5"/>
      <c r="AD634" s="5"/>
      <c r="AE634" s="5"/>
      <c r="AF634" s="5"/>
      <c r="AG634" s="6"/>
      <c r="AH634" s="6"/>
      <c r="AI634" s="7"/>
      <c r="AJ634" s="7"/>
      <c r="AK634" s="7"/>
      <c r="AL634" s="7"/>
      <c r="AM634" s="7"/>
      <c r="AN634" s="6"/>
      <c r="AO634" s="6"/>
      <c r="AP634" s="6"/>
      <c r="AQ634" s="6"/>
    </row>
    <row r="635" spans="1:43" ht="15.75" customHeight="1">
      <c r="A635" s="6"/>
      <c r="B635" s="4"/>
      <c r="C635" s="6"/>
      <c r="D635" s="6"/>
      <c r="E635" s="6"/>
      <c r="F635" s="4"/>
      <c r="G635" s="6"/>
      <c r="H635" s="4"/>
      <c r="I635" s="4"/>
      <c r="J635" s="4"/>
      <c r="K635" s="4"/>
      <c r="L635" s="4"/>
      <c r="M635" s="4"/>
      <c r="N635" s="4"/>
      <c r="O635" s="4"/>
      <c r="P635" s="4"/>
      <c r="Q635" s="4"/>
      <c r="R635" s="5"/>
      <c r="S635" s="5"/>
      <c r="T635" s="5"/>
      <c r="U635" s="5"/>
      <c r="V635" s="5"/>
      <c r="W635" s="5"/>
      <c r="X635" s="5"/>
      <c r="Y635" s="5"/>
      <c r="Z635" s="5"/>
      <c r="AA635" s="5"/>
      <c r="AB635" s="6"/>
      <c r="AC635" s="5"/>
      <c r="AD635" s="5"/>
      <c r="AE635" s="5"/>
      <c r="AF635" s="5"/>
      <c r="AG635" s="6"/>
      <c r="AH635" s="6"/>
      <c r="AI635" s="7"/>
      <c r="AJ635" s="7"/>
      <c r="AK635" s="7"/>
      <c r="AL635" s="7"/>
      <c r="AM635" s="7"/>
      <c r="AN635" s="6"/>
      <c r="AO635" s="6"/>
      <c r="AP635" s="6"/>
      <c r="AQ635" s="6"/>
    </row>
    <row r="636" spans="1:43" ht="15.75" customHeight="1">
      <c r="A636" s="6"/>
      <c r="B636" s="4"/>
      <c r="C636" s="6"/>
      <c r="D636" s="6"/>
      <c r="E636" s="6"/>
      <c r="F636" s="4"/>
      <c r="G636" s="6"/>
      <c r="H636" s="4"/>
      <c r="I636" s="4"/>
      <c r="J636" s="4"/>
      <c r="K636" s="4"/>
      <c r="L636" s="4"/>
      <c r="M636" s="4"/>
      <c r="N636" s="4"/>
      <c r="O636" s="4"/>
      <c r="P636" s="4"/>
      <c r="Q636" s="4"/>
      <c r="R636" s="5"/>
      <c r="S636" s="5"/>
      <c r="T636" s="5"/>
      <c r="U636" s="5"/>
      <c r="V636" s="5"/>
      <c r="W636" s="5"/>
      <c r="X636" s="5"/>
      <c r="Y636" s="5"/>
      <c r="Z636" s="5"/>
      <c r="AA636" s="5"/>
      <c r="AB636" s="6"/>
      <c r="AC636" s="5"/>
      <c r="AD636" s="5"/>
      <c r="AE636" s="5"/>
      <c r="AF636" s="5"/>
      <c r="AG636" s="6"/>
      <c r="AH636" s="6"/>
      <c r="AI636" s="7"/>
      <c r="AJ636" s="7"/>
      <c r="AK636" s="7"/>
      <c r="AL636" s="7"/>
      <c r="AM636" s="7"/>
      <c r="AN636" s="6"/>
      <c r="AO636" s="6"/>
      <c r="AP636" s="6"/>
      <c r="AQ636" s="6"/>
    </row>
    <row r="637" spans="1:43" ht="15.75" customHeight="1">
      <c r="A637" s="6"/>
      <c r="B637" s="4"/>
      <c r="C637" s="6"/>
      <c r="D637" s="6"/>
      <c r="E637" s="6"/>
      <c r="F637" s="4"/>
      <c r="G637" s="6"/>
      <c r="H637" s="4"/>
      <c r="I637" s="4"/>
      <c r="J637" s="4"/>
      <c r="K637" s="4"/>
      <c r="L637" s="4"/>
      <c r="M637" s="4"/>
      <c r="N637" s="4"/>
      <c r="O637" s="4"/>
      <c r="P637" s="4"/>
      <c r="Q637" s="4"/>
      <c r="R637" s="5"/>
      <c r="S637" s="5"/>
      <c r="T637" s="5"/>
      <c r="U637" s="5"/>
      <c r="V637" s="5"/>
      <c r="W637" s="5"/>
      <c r="X637" s="5"/>
      <c r="Y637" s="5"/>
      <c r="Z637" s="5"/>
      <c r="AA637" s="5"/>
      <c r="AB637" s="6"/>
      <c r="AC637" s="5"/>
      <c r="AD637" s="5"/>
      <c r="AE637" s="5"/>
      <c r="AF637" s="5"/>
      <c r="AG637" s="6"/>
      <c r="AH637" s="6"/>
      <c r="AI637" s="7"/>
      <c r="AJ637" s="7"/>
      <c r="AK637" s="7"/>
      <c r="AL637" s="7"/>
      <c r="AM637" s="7"/>
      <c r="AN637" s="6"/>
      <c r="AO637" s="6"/>
      <c r="AP637" s="6"/>
      <c r="AQ637" s="6"/>
    </row>
    <row r="638" spans="1:43" ht="15.75" customHeight="1">
      <c r="A638" s="6"/>
      <c r="B638" s="4"/>
      <c r="C638" s="6"/>
      <c r="D638" s="6"/>
      <c r="E638" s="6"/>
      <c r="F638" s="4"/>
      <c r="G638" s="6"/>
      <c r="H638" s="4"/>
      <c r="I638" s="4"/>
      <c r="J638" s="4"/>
      <c r="K638" s="4"/>
      <c r="L638" s="4"/>
      <c r="M638" s="4"/>
      <c r="N638" s="4"/>
      <c r="O638" s="4"/>
      <c r="P638" s="4"/>
      <c r="Q638" s="4"/>
      <c r="R638" s="5"/>
      <c r="S638" s="5"/>
      <c r="T638" s="5"/>
      <c r="U638" s="5"/>
      <c r="V638" s="5"/>
      <c r="W638" s="5"/>
      <c r="X638" s="5"/>
      <c r="Y638" s="5"/>
      <c r="Z638" s="5"/>
      <c r="AA638" s="5"/>
      <c r="AB638" s="6"/>
      <c r="AC638" s="5"/>
      <c r="AD638" s="5"/>
      <c r="AE638" s="5"/>
      <c r="AF638" s="5"/>
      <c r="AG638" s="6"/>
      <c r="AH638" s="6"/>
      <c r="AI638" s="7"/>
      <c r="AJ638" s="7"/>
      <c r="AK638" s="7"/>
      <c r="AL638" s="7"/>
      <c r="AM638" s="7"/>
      <c r="AN638" s="6"/>
      <c r="AO638" s="6"/>
      <c r="AP638" s="6"/>
      <c r="AQ638" s="6"/>
    </row>
    <row r="639" spans="1:43" ht="15.75" customHeight="1">
      <c r="A639" s="6"/>
      <c r="B639" s="4"/>
      <c r="C639" s="6"/>
      <c r="D639" s="6"/>
      <c r="E639" s="6"/>
      <c r="F639" s="4"/>
      <c r="G639" s="6"/>
      <c r="H639" s="4"/>
      <c r="I639" s="4"/>
      <c r="J639" s="4"/>
      <c r="K639" s="4"/>
      <c r="L639" s="4"/>
      <c r="M639" s="4"/>
      <c r="N639" s="4"/>
      <c r="O639" s="4"/>
      <c r="P639" s="4"/>
      <c r="Q639" s="4"/>
      <c r="R639" s="5"/>
      <c r="S639" s="5"/>
      <c r="T639" s="5"/>
      <c r="U639" s="5"/>
      <c r="V639" s="5"/>
      <c r="W639" s="5"/>
      <c r="X639" s="5"/>
      <c r="Y639" s="5"/>
      <c r="Z639" s="5"/>
      <c r="AA639" s="5"/>
      <c r="AB639" s="6"/>
      <c r="AC639" s="5"/>
      <c r="AD639" s="5"/>
      <c r="AE639" s="5"/>
      <c r="AF639" s="5"/>
      <c r="AG639" s="6"/>
      <c r="AH639" s="6"/>
      <c r="AI639" s="7"/>
      <c r="AJ639" s="7"/>
      <c r="AK639" s="7"/>
      <c r="AL639" s="7"/>
      <c r="AM639" s="7"/>
      <c r="AN639" s="6"/>
      <c r="AO639" s="6"/>
      <c r="AP639" s="6"/>
      <c r="AQ639" s="6"/>
    </row>
    <row r="640" spans="1:43" ht="15.75" customHeight="1">
      <c r="A640" s="6"/>
      <c r="B640" s="4"/>
      <c r="C640" s="6"/>
      <c r="D640" s="6"/>
      <c r="E640" s="6"/>
      <c r="F640" s="4"/>
      <c r="G640" s="6"/>
      <c r="H640" s="4"/>
      <c r="I640" s="4"/>
      <c r="J640" s="4"/>
      <c r="K640" s="4"/>
      <c r="L640" s="4"/>
      <c r="M640" s="4"/>
      <c r="N640" s="4"/>
      <c r="O640" s="4"/>
      <c r="P640" s="4"/>
      <c r="Q640" s="4"/>
      <c r="R640" s="5"/>
      <c r="S640" s="5"/>
      <c r="T640" s="5"/>
      <c r="U640" s="5"/>
      <c r="V640" s="5"/>
      <c r="W640" s="5"/>
      <c r="X640" s="5"/>
      <c r="Y640" s="5"/>
      <c r="Z640" s="5"/>
      <c r="AA640" s="5"/>
      <c r="AB640" s="6"/>
      <c r="AC640" s="5"/>
      <c r="AD640" s="5"/>
      <c r="AE640" s="5"/>
      <c r="AF640" s="5"/>
      <c r="AG640" s="6"/>
      <c r="AH640" s="6"/>
      <c r="AI640" s="7"/>
      <c r="AJ640" s="7"/>
      <c r="AK640" s="7"/>
      <c r="AL640" s="7"/>
      <c r="AM640" s="7"/>
      <c r="AN640" s="6"/>
      <c r="AO640" s="6"/>
      <c r="AP640" s="6"/>
      <c r="AQ640" s="6"/>
    </row>
    <row r="641" spans="1:43" ht="15.75" customHeight="1">
      <c r="A641" s="6"/>
      <c r="B641" s="4"/>
      <c r="C641" s="6"/>
      <c r="D641" s="6"/>
      <c r="E641" s="6"/>
      <c r="F641" s="4"/>
      <c r="G641" s="6"/>
      <c r="H641" s="4"/>
      <c r="I641" s="4"/>
      <c r="J641" s="4"/>
      <c r="K641" s="4"/>
      <c r="L641" s="4"/>
      <c r="M641" s="4"/>
      <c r="N641" s="4"/>
      <c r="O641" s="4"/>
      <c r="P641" s="4"/>
      <c r="Q641" s="4"/>
      <c r="R641" s="5"/>
      <c r="S641" s="5"/>
      <c r="T641" s="5"/>
      <c r="U641" s="5"/>
      <c r="V641" s="5"/>
      <c r="W641" s="5"/>
      <c r="X641" s="5"/>
      <c r="Y641" s="5"/>
      <c r="Z641" s="5"/>
      <c r="AA641" s="5"/>
      <c r="AB641" s="6"/>
      <c r="AC641" s="5"/>
      <c r="AD641" s="5"/>
      <c r="AE641" s="5"/>
      <c r="AF641" s="5"/>
      <c r="AG641" s="6"/>
      <c r="AH641" s="6"/>
      <c r="AI641" s="7"/>
      <c r="AJ641" s="7"/>
      <c r="AK641" s="7"/>
      <c r="AL641" s="7"/>
      <c r="AM641" s="7"/>
      <c r="AN641" s="6"/>
      <c r="AO641" s="6"/>
      <c r="AP641" s="6"/>
      <c r="AQ641" s="6"/>
    </row>
    <row r="642" spans="1:43" ht="15.75" customHeight="1">
      <c r="A642" s="6"/>
      <c r="B642" s="4"/>
      <c r="C642" s="6"/>
      <c r="D642" s="6"/>
      <c r="E642" s="6"/>
      <c r="F642" s="4"/>
      <c r="G642" s="6"/>
      <c r="H642" s="4"/>
      <c r="I642" s="4"/>
      <c r="J642" s="4"/>
      <c r="K642" s="4"/>
      <c r="L642" s="4"/>
      <c r="M642" s="4"/>
      <c r="N642" s="4"/>
      <c r="O642" s="4"/>
      <c r="P642" s="4"/>
      <c r="Q642" s="4"/>
      <c r="R642" s="5"/>
      <c r="S642" s="5"/>
      <c r="T642" s="5"/>
      <c r="U642" s="5"/>
      <c r="V642" s="5"/>
      <c r="W642" s="5"/>
      <c r="X642" s="5"/>
      <c r="Y642" s="5"/>
      <c r="Z642" s="5"/>
      <c r="AA642" s="5"/>
      <c r="AB642" s="6"/>
      <c r="AC642" s="5"/>
      <c r="AD642" s="5"/>
      <c r="AE642" s="5"/>
      <c r="AF642" s="5"/>
      <c r="AG642" s="6"/>
      <c r="AH642" s="6"/>
      <c r="AI642" s="7"/>
      <c r="AJ642" s="7"/>
      <c r="AK642" s="7"/>
      <c r="AL642" s="7"/>
      <c r="AM642" s="7"/>
      <c r="AN642" s="6"/>
      <c r="AO642" s="6"/>
      <c r="AP642" s="6"/>
      <c r="AQ642" s="6"/>
    </row>
    <row r="643" spans="1:43" ht="15.75" customHeight="1">
      <c r="A643" s="6"/>
      <c r="B643" s="4"/>
      <c r="C643" s="6"/>
      <c r="D643" s="6"/>
      <c r="E643" s="6"/>
      <c r="F643" s="4"/>
      <c r="G643" s="6"/>
      <c r="H643" s="4"/>
      <c r="I643" s="4"/>
      <c r="J643" s="4"/>
      <c r="K643" s="4"/>
      <c r="L643" s="4"/>
      <c r="M643" s="4"/>
      <c r="N643" s="4"/>
      <c r="O643" s="4"/>
      <c r="P643" s="4"/>
      <c r="Q643" s="4"/>
      <c r="R643" s="5"/>
      <c r="S643" s="5"/>
      <c r="T643" s="5"/>
      <c r="U643" s="5"/>
      <c r="V643" s="5"/>
      <c r="W643" s="5"/>
      <c r="X643" s="5"/>
      <c r="Y643" s="5"/>
      <c r="Z643" s="5"/>
      <c r="AA643" s="5"/>
      <c r="AB643" s="6"/>
      <c r="AC643" s="5"/>
      <c r="AD643" s="5"/>
      <c r="AE643" s="5"/>
      <c r="AF643" s="5"/>
      <c r="AG643" s="6"/>
      <c r="AH643" s="6"/>
      <c r="AI643" s="7"/>
      <c r="AJ643" s="7"/>
      <c r="AK643" s="7"/>
      <c r="AL643" s="7"/>
      <c r="AM643" s="7"/>
      <c r="AN643" s="6"/>
      <c r="AO643" s="6"/>
      <c r="AP643" s="6"/>
      <c r="AQ643" s="6"/>
    </row>
    <row r="644" spans="1:43" ht="15.75" customHeight="1">
      <c r="A644" s="6"/>
      <c r="B644" s="4"/>
      <c r="C644" s="6"/>
      <c r="D644" s="6"/>
      <c r="E644" s="6"/>
      <c r="F644" s="4"/>
      <c r="G644" s="6"/>
      <c r="H644" s="4"/>
      <c r="I644" s="4"/>
      <c r="J644" s="4"/>
      <c r="K644" s="4"/>
      <c r="L644" s="4"/>
      <c r="M644" s="4"/>
      <c r="N644" s="4"/>
      <c r="O644" s="4"/>
      <c r="P644" s="4"/>
      <c r="Q644" s="4"/>
      <c r="R644" s="5"/>
      <c r="S644" s="5"/>
      <c r="T644" s="5"/>
      <c r="U644" s="5"/>
      <c r="V644" s="5"/>
      <c r="W644" s="5"/>
      <c r="X644" s="5"/>
      <c r="Y644" s="5"/>
      <c r="Z644" s="5"/>
      <c r="AA644" s="5"/>
      <c r="AB644" s="6"/>
      <c r="AC644" s="5"/>
      <c r="AD644" s="5"/>
      <c r="AE644" s="5"/>
      <c r="AF644" s="5"/>
      <c r="AG644" s="6"/>
      <c r="AH644" s="6"/>
      <c r="AI644" s="7"/>
      <c r="AJ644" s="7"/>
      <c r="AK644" s="7"/>
      <c r="AL644" s="7"/>
      <c r="AM644" s="7"/>
      <c r="AN644" s="6"/>
      <c r="AO644" s="6"/>
      <c r="AP644" s="6"/>
      <c r="AQ644" s="6"/>
    </row>
    <row r="645" spans="1:43" ht="15.75" customHeight="1">
      <c r="A645" s="6"/>
      <c r="B645" s="4"/>
      <c r="C645" s="6"/>
      <c r="D645" s="6"/>
      <c r="E645" s="6"/>
      <c r="F645" s="4"/>
      <c r="G645" s="6"/>
      <c r="H645" s="4"/>
      <c r="I645" s="4"/>
      <c r="J645" s="4"/>
      <c r="K645" s="4"/>
      <c r="L645" s="4"/>
      <c r="M645" s="4"/>
      <c r="N645" s="4"/>
      <c r="O645" s="4"/>
      <c r="P645" s="4"/>
      <c r="Q645" s="4"/>
      <c r="R645" s="5"/>
      <c r="S645" s="5"/>
      <c r="T645" s="5"/>
      <c r="U645" s="5"/>
      <c r="V645" s="5"/>
      <c r="W645" s="5"/>
      <c r="X645" s="5"/>
      <c r="Y645" s="5"/>
      <c r="Z645" s="5"/>
      <c r="AA645" s="5"/>
      <c r="AB645" s="6"/>
      <c r="AC645" s="5"/>
      <c r="AD645" s="5"/>
      <c r="AE645" s="5"/>
      <c r="AF645" s="5"/>
      <c r="AG645" s="6"/>
      <c r="AH645" s="6"/>
      <c r="AI645" s="7"/>
      <c r="AJ645" s="7"/>
      <c r="AK645" s="7"/>
      <c r="AL645" s="7"/>
      <c r="AM645" s="7"/>
      <c r="AN645" s="6"/>
      <c r="AO645" s="6"/>
      <c r="AP645" s="6"/>
      <c r="AQ645" s="6"/>
    </row>
    <row r="646" spans="1:43" ht="15.75" customHeight="1">
      <c r="A646" s="6"/>
      <c r="B646" s="4"/>
      <c r="C646" s="6"/>
      <c r="D646" s="6"/>
      <c r="E646" s="6"/>
      <c r="F646" s="4"/>
      <c r="G646" s="6"/>
      <c r="H646" s="4"/>
      <c r="I646" s="4"/>
      <c r="J646" s="4"/>
      <c r="K646" s="4"/>
      <c r="L646" s="4"/>
      <c r="M646" s="4"/>
      <c r="N646" s="4"/>
      <c r="O646" s="4"/>
      <c r="P646" s="4"/>
      <c r="Q646" s="4"/>
      <c r="R646" s="5"/>
      <c r="S646" s="5"/>
      <c r="T646" s="5"/>
      <c r="U646" s="5"/>
      <c r="V646" s="5"/>
      <c r="W646" s="5"/>
      <c r="X646" s="5"/>
      <c r="Y646" s="5"/>
      <c r="Z646" s="5"/>
      <c r="AA646" s="5"/>
      <c r="AB646" s="6"/>
      <c r="AC646" s="5"/>
      <c r="AD646" s="5"/>
      <c r="AE646" s="5"/>
      <c r="AF646" s="5"/>
      <c r="AG646" s="6"/>
      <c r="AH646" s="6"/>
      <c r="AI646" s="7"/>
      <c r="AJ646" s="7"/>
      <c r="AK646" s="7"/>
      <c r="AL646" s="7"/>
      <c r="AM646" s="7"/>
      <c r="AN646" s="6"/>
      <c r="AO646" s="6"/>
      <c r="AP646" s="6"/>
      <c r="AQ646" s="6"/>
    </row>
    <row r="647" spans="1:43" ht="15.75" customHeight="1">
      <c r="A647" s="6"/>
      <c r="B647" s="4"/>
      <c r="C647" s="6"/>
      <c r="D647" s="6"/>
      <c r="E647" s="6"/>
      <c r="F647" s="4"/>
      <c r="G647" s="6"/>
      <c r="H647" s="4"/>
      <c r="I647" s="4"/>
      <c r="J647" s="4"/>
      <c r="K647" s="4"/>
      <c r="L647" s="4"/>
      <c r="M647" s="4"/>
      <c r="N647" s="4"/>
      <c r="O647" s="4"/>
      <c r="P647" s="4"/>
      <c r="Q647" s="4"/>
      <c r="R647" s="5"/>
      <c r="S647" s="5"/>
      <c r="T647" s="5"/>
      <c r="U647" s="5"/>
      <c r="V647" s="5"/>
      <c r="W647" s="5"/>
      <c r="X647" s="5"/>
      <c r="Y647" s="5"/>
      <c r="Z647" s="5"/>
      <c r="AA647" s="5"/>
      <c r="AB647" s="6"/>
      <c r="AC647" s="5"/>
      <c r="AD647" s="5"/>
      <c r="AE647" s="5"/>
      <c r="AF647" s="5"/>
      <c r="AG647" s="6"/>
      <c r="AH647" s="6"/>
      <c r="AI647" s="7"/>
      <c r="AJ647" s="7"/>
      <c r="AK647" s="7"/>
      <c r="AL647" s="7"/>
      <c r="AM647" s="7"/>
      <c r="AN647" s="6"/>
      <c r="AO647" s="6"/>
      <c r="AP647" s="6"/>
      <c r="AQ647" s="6"/>
    </row>
    <row r="648" spans="1:43" ht="15.75" customHeight="1">
      <c r="A648" s="6"/>
      <c r="B648" s="4"/>
      <c r="C648" s="6"/>
      <c r="D648" s="6"/>
      <c r="E648" s="6"/>
      <c r="F648" s="4"/>
      <c r="G648" s="6"/>
      <c r="H648" s="4"/>
      <c r="I648" s="4"/>
      <c r="J648" s="4"/>
      <c r="K648" s="4"/>
      <c r="L648" s="4"/>
      <c r="M648" s="4"/>
      <c r="N648" s="4"/>
      <c r="O648" s="4"/>
      <c r="P648" s="4"/>
      <c r="Q648" s="4"/>
      <c r="R648" s="5"/>
      <c r="S648" s="5"/>
      <c r="T648" s="5"/>
      <c r="U648" s="5"/>
      <c r="V648" s="5"/>
      <c r="W648" s="5"/>
      <c r="X648" s="5"/>
      <c r="Y648" s="5"/>
      <c r="Z648" s="5"/>
      <c r="AA648" s="5"/>
      <c r="AB648" s="6"/>
      <c r="AC648" s="5"/>
      <c r="AD648" s="5"/>
      <c r="AE648" s="5"/>
      <c r="AF648" s="5"/>
      <c r="AG648" s="6"/>
      <c r="AH648" s="6"/>
      <c r="AI648" s="7"/>
      <c r="AJ648" s="7"/>
      <c r="AK648" s="7"/>
      <c r="AL648" s="7"/>
      <c r="AM648" s="7"/>
      <c r="AN648" s="6"/>
      <c r="AO648" s="6"/>
      <c r="AP648" s="6"/>
      <c r="AQ648" s="6"/>
    </row>
    <row r="649" spans="1:43" ht="15.75" customHeight="1">
      <c r="A649" s="6"/>
      <c r="B649" s="4"/>
      <c r="C649" s="6"/>
      <c r="D649" s="6"/>
      <c r="E649" s="6"/>
      <c r="F649" s="4"/>
      <c r="G649" s="6"/>
      <c r="H649" s="4"/>
      <c r="I649" s="4"/>
      <c r="J649" s="4"/>
      <c r="K649" s="4"/>
      <c r="L649" s="4"/>
      <c r="M649" s="4"/>
      <c r="N649" s="4"/>
      <c r="O649" s="4"/>
      <c r="P649" s="4"/>
      <c r="Q649" s="4"/>
      <c r="R649" s="5"/>
      <c r="S649" s="5"/>
      <c r="T649" s="5"/>
      <c r="U649" s="5"/>
      <c r="V649" s="5"/>
      <c r="W649" s="5"/>
      <c r="X649" s="5"/>
      <c r="Y649" s="5"/>
      <c r="Z649" s="5"/>
      <c r="AA649" s="5"/>
      <c r="AB649" s="6"/>
      <c r="AC649" s="5"/>
      <c r="AD649" s="5"/>
      <c r="AE649" s="5"/>
      <c r="AF649" s="5"/>
      <c r="AG649" s="6"/>
      <c r="AH649" s="6"/>
      <c r="AI649" s="7"/>
      <c r="AJ649" s="7"/>
      <c r="AK649" s="7"/>
      <c r="AL649" s="7"/>
      <c r="AM649" s="7"/>
      <c r="AN649" s="6"/>
      <c r="AO649" s="6"/>
      <c r="AP649" s="6"/>
      <c r="AQ649" s="6"/>
    </row>
    <row r="650" spans="1:43" ht="15.75" customHeight="1">
      <c r="A650" s="6"/>
      <c r="B650" s="4"/>
      <c r="C650" s="6"/>
      <c r="D650" s="6"/>
      <c r="E650" s="6"/>
      <c r="F650" s="4"/>
      <c r="G650" s="6"/>
      <c r="H650" s="4"/>
      <c r="I650" s="4"/>
      <c r="J650" s="4"/>
      <c r="K650" s="4"/>
      <c r="L650" s="4"/>
      <c r="M650" s="4"/>
      <c r="N650" s="4"/>
      <c r="O650" s="4"/>
      <c r="P650" s="4"/>
      <c r="Q650" s="4"/>
      <c r="R650" s="5"/>
      <c r="S650" s="5"/>
      <c r="T650" s="5"/>
      <c r="U650" s="5"/>
      <c r="V650" s="5"/>
      <c r="W650" s="5"/>
      <c r="X650" s="5"/>
      <c r="Y650" s="5"/>
      <c r="Z650" s="5"/>
      <c r="AA650" s="5"/>
      <c r="AB650" s="6"/>
      <c r="AC650" s="5"/>
      <c r="AD650" s="5"/>
      <c r="AE650" s="5"/>
      <c r="AF650" s="5"/>
      <c r="AG650" s="6"/>
      <c r="AH650" s="6"/>
      <c r="AI650" s="7"/>
      <c r="AJ650" s="7"/>
      <c r="AK650" s="7"/>
      <c r="AL650" s="7"/>
      <c r="AM650" s="7"/>
      <c r="AN650" s="6"/>
      <c r="AO650" s="6"/>
      <c r="AP650" s="6"/>
      <c r="AQ650" s="6"/>
    </row>
    <row r="651" spans="1:43" ht="15.75" customHeight="1">
      <c r="A651" s="6"/>
      <c r="B651" s="4"/>
      <c r="C651" s="6"/>
      <c r="D651" s="6"/>
      <c r="E651" s="6"/>
      <c r="F651" s="4"/>
      <c r="G651" s="6"/>
      <c r="H651" s="4"/>
      <c r="I651" s="4"/>
      <c r="J651" s="4"/>
      <c r="K651" s="4"/>
      <c r="L651" s="4"/>
      <c r="M651" s="4"/>
      <c r="N651" s="4"/>
      <c r="O651" s="4"/>
      <c r="P651" s="4"/>
      <c r="Q651" s="4"/>
      <c r="R651" s="5"/>
      <c r="S651" s="5"/>
      <c r="T651" s="5"/>
      <c r="U651" s="5"/>
      <c r="V651" s="5"/>
      <c r="W651" s="5"/>
      <c r="X651" s="5"/>
      <c r="Y651" s="5"/>
      <c r="Z651" s="5"/>
      <c r="AA651" s="5"/>
      <c r="AB651" s="6"/>
      <c r="AC651" s="5"/>
      <c r="AD651" s="5"/>
      <c r="AE651" s="5"/>
      <c r="AF651" s="5"/>
      <c r="AG651" s="6"/>
      <c r="AH651" s="6"/>
      <c r="AI651" s="7"/>
      <c r="AJ651" s="7"/>
      <c r="AK651" s="7"/>
      <c r="AL651" s="7"/>
      <c r="AM651" s="7"/>
      <c r="AN651" s="6"/>
      <c r="AO651" s="6"/>
      <c r="AP651" s="6"/>
      <c r="AQ651" s="6"/>
    </row>
    <row r="652" spans="1:43" ht="15.75" customHeight="1">
      <c r="A652" s="6"/>
      <c r="B652" s="4"/>
      <c r="C652" s="6"/>
      <c r="D652" s="6"/>
      <c r="E652" s="6"/>
      <c r="F652" s="4"/>
      <c r="G652" s="6"/>
      <c r="H652" s="4"/>
      <c r="I652" s="4"/>
      <c r="J652" s="4"/>
      <c r="K652" s="4"/>
      <c r="L652" s="4"/>
      <c r="M652" s="4"/>
      <c r="N652" s="4"/>
      <c r="O652" s="4"/>
      <c r="P652" s="4"/>
      <c r="Q652" s="4"/>
      <c r="R652" s="5"/>
      <c r="S652" s="5"/>
      <c r="T652" s="5"/>
      <c r="U652" s="5"/>
      <c r="V652" s="5"/>
      <c r="W652" s="5"/>
      <c r="X652" s="5"/>
      <c r="Y652" s="5"/>
      <c r="Z652" s="5"/>
      <c r="AA652" s="5"/>
      <c r="AB652" s="6"/>
      <c r="AC652" s="5"/>
      <c r="AD652" s="5"/>
      <c r="AE652" s="5"/>
      <c r="AF652" s="5"/>
      <c r="AG652" s="6"/>
      <c r="AH652" s="6"/>
      <c r="AI652" s="7"/>
      <c r="AJ652" s="7"/>
      <c r="AK652" s="7"/>
      <c r="AL652" s="7"/>
      <c r="AM652" s="7"/>
      <c r="AN652" s="6"/>
      <c r="AO652" s="6"/>
      <c r="AP652" s="6"/>
      <c r="AQ652" s="6"/>
    </row>
    <row r="653" spans="1:43" ht="15.75" customHeight="1">
      <c r="A653" s="6"/>
      <c r="B653" s="4"/>
      <c r="C653" s="6"/>
      <c r="D653" s="6"/>
      <c r="E653" s="6"/>
      <c r="F653" s="4"/>
      <c r="G653" s="6"/>
      <c r="H653" s="4"/>
      <c r="I653" s="4"/>
      <c r="J653" s="4"/>
      <c r="K653" s="4"/>
      <c r="L653" s="4"/>
      <c r="M653" s="4"/>
      <c r="N653" s="4"/>
      <c r="O653" s="4"/>
      <c r="P653" s="4"/>
      <c r="Q653" s="4"/>
      <c r="R653" s="5"/>
      <c r="S653" s="5"/>
      <c r="T653" s="5"/>
      <c r="U653" s="5"/>
      <c r="V653" s="5"/>
      <c r="W653" s="5"/>
      <c r="X653" s="5"/>
      <c r="Y653" s="5"/>
      <c r="Z653" s="5"/>
      <c r="AA653" s="5"/>
      <c r="AB653" s="6"/>
      <c r="AC653" s="5"/>
      <c r="AD653" s="5"/>
      <c r="AE653" s="5"/>
      <c r="AF653" s="5"/>
      <c r="AG653" s="6"/>
      <c r="AH653" s="6"/>
      <c r="AI653" s="7"/>
      <c r="AJ653" s="7"/>
      <c r="AK653" s="7"/>
      <c r="AL653" s="7"/>
      <c r="AM653" s="7"/>
      <c r="AN653" s="6"/>
      <c r="AO653" s="6"/>
      <c r="AP653" s="6"/>
      <c r="AQ653" s="6"/>
    </row>
    <row r="654" spans="1:43" ht="15.75" customHeight="1">
      <c r="A654" s="6"/>
      <c r="B654" s="4"/>
      <c r="C654" s="6"/>
      <c r="D654" s="6"/>
      <c r="E654" s="6"/>
      <c r="F654" s="4"/>
      <c r="G654" s="6"/>
      <c r="H654" s="4"/>
      <c r="I654" s="4"/>
      <c r="J654" s="4"/>
      <c r="K654" s="4"/>
      <c r="L654" s="4"/>
      <c r="M654" s="4"/>
      <c r="N654" s="4"/>
      <c r="O654" s="4"/>
      <c r="P654" s="4"/>
      <c r="Q654" s="4"/>
      <c r="R654" s="5"/>
      <c r="S654" s="5"/>
      <c r="T654" s="5"/>
      <c r="U654" s="5"/>
      <c r="V654" s="5"/>
      <c r="W654" s="5"/>
      <c r="X654" s="5"/>
      <c r="Y654" s="5"/>
      <c r="Z654" s="5"/>
      <c r="AA654" s="5"/>
      <c r="AB654" s="6"/>
      <c r="AC654" s="5"/>
      <c r="AD654" s="5"/>
      <c r="AE654" s="5"/>
      <c r="AF654" s="5"/>
      <c r="AG654" s="6"/>
      <c r="AH654" s="6"/>
      <c r="AI654" s="7"/>
      <c r="AJ654" s="7"/>
      <c r="AK654" s="7"/>
      <c r="AL654" s="7"/>
      <c r="AM654" s="7"/>
      <c r="AN654" s="6"/>
      <c r="AO654" s="6"/>
      <c r="AP654" s="6"/>
      <c r="AQ654" s="6"/>
    </row>
    <row r="655" spans="1:43" ht="15.75" customHeight="1">
      <c r="A655" s="6"/>
      <c r="B655" s="4"/>
      <c r="C655" s="6"/>
      <c r="D655" s="6"/>
      <c r="E655" s="6"/>
      <c r="F655" s="4"/>
      <c r="G655" s="6"/>
      <c r="H655" s="4"/>
      <c r="I655" s="4"/>
      <c r="J655" s="4"/>
      <c r="K655" s="4"/>
      <c r="L655" s="4"/>
      <c r="M655" s="4"/>
      <c r="N655" s="4"/>
      <c r="O655" s="4"/>
      <c r="P655" s="4"/>
      <c r="Q655" s="4"/>
      <c r="R655" s="5"/>
      <c r="S655" s="5"/>
      <c r="T655" s="5"/>
      <c r="U655" s="5"/>
      <c r="V655" s="5"/>
      <c r="W655" s="5"/>
      <c r="X655" s="5"/>
      <c r="Y655" s="5"/>
      <c r="Z655" s="5"/>
      <c r="AA655" s="5"/>
      <c r="AB655" s="6"/>
      <c r="AC655" s="5"/>
      <c r="AD655" s="5"/>
      <c r="AE655" s="5"/>
      <c r="AF655" s="5"/>
      <c r="AG655" s="6"/>
      <c r="AH655" s="6"/>
      <c r="AI655" s="7"/>
      <c r="AJ655" s="7"/>
      <c r="AK655" s="7"/>
      <c r="AL655" s="7"/>
      <c r="AM655" s="7"/>
      <c r="AN655" s="6"/>
      <c r="AO655" s="6"/>
      <c r="AP655" s="6"/>
      <c r="AQ655" s="6"/>
    </row>
    <row r="656" spans="1:43" ht="15.75" customHeight="1">
      <c r="A656" s="6"/>
      <c r="B656" s="4"/>
      <c r="C656" s="6"/>
      <c r="D656" s="6"/>
      <c r="E656" s="6"/>
      <c r="F656" s="4"/>
      <c r="G656" s="6"/>
      <c r="H656" s="4"/>
      <c r="I656" s="4"/>
      <c r="J656" s="4"/>
      <c r="K656" s="4"/>
      <c r="L656" s="4"/>
      <c r="M656" s="4"/>
      <c r="N656" s="4"/>
      <c r="O656" s="4"/>
      <c r="P656" s="4"/>
      <c r="Q656" s="4"/>
      <c r="R656" s="5"/>
      <c r="S656" s="5"/>
      <c r="T656" s="5"/>
      <c r="U656" s="5"/>
      <c r="V656" s="5"/>
      <c r="W656" s="5"/>
      <c r="X656" s="5"/>
      <c r="Y656" s="5"/>
      <c r="Z656" s="5"/>
      <c r="AA656" s="5"/>
      <c r="AB656" s="6"/>
      <c r="AC656" s="5"/>
      <c r="AD656" s="5"/>
      <c r="AE656" s="5"/>
      <c r="AF656" s="5"/>
      <c r="AG656" s="6"/>
      <c r="AH656" s="6"/>
      <c r="AI656" s="7"/>
      <c r="AJ656" s="7"/>
      <c r="AK656" s="7"/>
      <c r="AL656" s="7"/>
      <c r="AM656" s="7"/>
      <c r="AN656" s="6"/>
      <c r="AO656" s="6"/>
      <c r="AP656" s="6"/>
      <c r="AQ656" s="6"/>
    </row>
    <row r="657" spans="1:43" ht="15.75" customHeight="1">
      <c r="A657" s="6"/>
      <c r="B657" s="4"/>
      <c r="C657" s="6"/>
      <c r="D657" s="6"/>
      <c r="E657" s="6"/>
      <c r="F657" s="4"/>
      <c r="G657" s="6"/>
      <c r="H657" s="4"/>
      <c r="I657" s="4"/>
      <c r="J657" s="4"/>
      <c r="K657" s="4"/>
      <c r="L657" s="4"/>
      <c r="M657" s="4"/>
      <c r="N657" s="4"/>
      <c r="O657" s="4"/>
      <c r="P657" s="4"/>
      <c r="Q657" s="4"/>
      <c r="R657" s="5"/>
      <c r="S657" s="5"/>
      <c r="T657" s="5"/>
      <c r="U657" s="5"/>
      <c r="V657" s="5"/>
      <c r="W657" s="5"/>
      <c r="X657" s="5"/>
      <c r="Y657" s="5"/>
      <c r="Z657" s="5"/>
      <c r="AA657" s="5"/>
      <c r="AB657" s="6"/>
      <c r="AC657" s="5"/>
      <c r="AD657" s="5"/>
      <c r="AE657" s="5"/>
      <c r="AF657" s="5"/>
      <c r="AG657" s="6"/>
      <c r="AH657" s="6"/>
      <c r="AI657" s="7"/>
      <c r="AJ657" s="7"/>
      <c r="AK657" s="7"/>
      <c r="AL657" s="7"/>
      <c r="AM657" s="7"/>
      <c r="AN657" s="6"/>
      <c r="AO657" s="6"/>
      <c r="AP657" s="6"/>
      <c r="AQ657" s="6"/>
    </row>
    <row r="658" spans="1:43" ht="15.75" customHeight="1">
      <c r="A658" s="6"/>
      <c r="B658" s="4"/>
      <c r="C658" s="6"/>
      <c r="D658" s="6"/>
      <c r="E658" s="6"/>
      <c r="F658" s="4"/>
      <c r="G658" s="6"/>
      <c r="H658" s="4"/>
      <c r="I658" s="4"/>
      <c r="J658" s="4"/>
      <c r="K658" s="4"/>
      <c r="L658" s="4"/>
      <c r="M658" s="4"/>
      <c r="N658" s="4"/>
      <c r="O658" s="4"/>
      <c r="P658" s="4"/>
      <c r="Q658" s="4"/>
      <c r="R658" s="5"/>
      <c r="S658" s="5"/>
      <c r="T658" s="5"/>
      <c r="U658" s="5"/>
      <c r="V658" s="5"/>
      <c r="W658" s="5"/>
      <c r="X658" s="5"/>
      <c r="Y658" s="5"/>
      <c r="Z658" s="5"/>
      <c r="AA658" s="5"/>
      <c r="AB658" s="6"/>
      <c r="AC658" s="5"/>
      <c r="AD658" s="5"/>
      <c r="AE658" s="5"/>
      <c r="AF658" s="5"/>
      <c r="AG658" s="6"/>
      <c r="AH658" s="6"/>
      <c r="AI658" s="7"/>
      <c r="AJ658" s="7"/>
      <c r="AK658" s="7"/>
      <c r="AL658" s="7"/>
      <c r="AM658" s="7"/>
      <c r="AN658" s="6"/>
      <c r="AO658" s="6"/>
      <c r="AP658" s="6"/>
      <c r="AQ658" s="6"/>
    </row>
    <row r="659" spans="1:43" ht="15.75" customHeight="1">
      <c r="A659" s="6"/>
      <c r="B659" s="4"/>
      <c r="C659" s="6"/>
      <c r="D659" s="6"/>
      <c r="E659" s="6"/>
      <c r="F659" s="4"/>
      <c r="G659" s="6"/>
      <c r="H659" s="4"/>
      <c r="I659" s="4"/>
      <c r="J659" s="4"/>
      <c r="K659" s="4"/>
      <c r="L659" s="4"/>
      <c r="M659" s="4"/>
      <c r="N659" s="4"/>
      <c r="O659" s="4"/>
      <c r="P659" s="4"/>
      <c r="Q659" s="4"/>
      <c r="R659" s="5"/>
      <c r="S659" s="5"/>
      <c r="T659" s="5"/>
      <c r="U659" s="5"/>
      <c r="V659" s="5"/>
      <c r="W659" s="5"/>
      <c r="X659" s="5"/>
      <c r="Y659" s="5"/>
      <c r="Z659" s="5"/>
      <c r="AA659" s="5"/>
      <c r="AB659" s="6"/>
      <c r="AC659" s="5"/>
      <c r="AD659" s="5"/>
      <c r="AE659" s="5"/>
      <c r="AF659" s="5"/>
      <c r="AG659" s="6"/>
      <c r="AH659" s="6"/>
      <c r="AI659" s="7"/>
      <c r="AJ659" s="7"/>
      <c r="AK659" s="7"/>
      <c r="AL659" s="7"/>
      <c r="AM659" s="7"/>
      <c r="AN659" s="6"/>
      <c r="AO659" s="6"/>
      <c r="AP659" s="6"/>
      <c r="AQ659" s="6"/>
    </row>
    <row r="660" spans="1:43" ht="15.75" customHeight="1">
      <c r="A660" s="6"/>
      <c r="B660" s="4"/>
      <c r="C660" s="6"/>
      <c r="D660" s="6"/>
      <c r="E660" s="6"/>
      <c r="F660" s="4"/>
      <c r="G660" s="6"/>
      <c r="H660" s="4"/>
      <c r="I660" s="4"/>
      <c r="J660" s="4"/>
      <c r="K660" s="4"/>
      <c r="L660" s="4"/>
      <c r="M660" s="4"/>
      <c r="N660" s="4"/>
      <c r="O660" s="4"/>
      <c r="P660" s="4"/>
      <c r="Q660" s="4"/>
      <c r="R660" s="5"/>
      <c r="S660" s="5"/>
      <c r="T660" s="5"/>
      <c r="U660" s="5"/>
      <c r="V660" s="5"/>
      <c r="W660" s="5"/>
      <c r="X660" s="5"/>
      <c r="Y660" s="5"/>
      <c r="Z660" s="5"/>
      <c r="AA660" s="5"/>
      <c r="AB660" s="6"/>
      <c r="AC660" s="5"/>
      <c r="AD660" s="5"/>
      <c r="AE660" s="5"/>
      <c r="AF660" s="5"/>
      <c r="AG660" s="6"/>
      <c r="AH660" s="6"/>
      <c r="AI660" s="7"/>
      <c r="AJ660" s="7"/>
      <c r="AK660" s="7"/>
      <c r="AL660" s="7"/>
      <c r="AM660" s="7"/>
      <c r="AN660" s="6"/>
      <c r="AO660" s="6"/>
      <c r="AP660" s="6"/>
      <c r="AQ660" s="6"/>
    </row>
    <row r="661" spans="1:43" ht="15.75" customHeight="1">
      <c r="A661" s="6"/>
      <c r="B661" s="4"/>
      <c r="C661" s="6"/>
      <c r="D661" s="6"/>
      <c r="E661" s="6"/>
      <c r="F661" s="4"/>
      <c r="G661" s="6"/>
      <c r="H661" s="4"/>
      <c r="I661" s="4"/>
      <c r="J661" s="4"/>
      <c r="K661" s="4"/>
      <c r="L661" s="4"/>
      <c r="M661" s="4"/>
      <c r="N661" s="4"/>
      <c r="O661" s="4"/>
      <c r="P661" s="4"/>
      <c r="Q661" s="4"/>
      <c r="R661" s="5"/>
      <c r="S661" s="5"/>
      <c r="T661" s="5"/>
      <c r="U661" s="5"/>
      <c r="V661" s="5"/>
      <c r="W661" s="5"/>
      <c r="X661" s="5"/>
      <c r="Y661" s="5"/>
      <c r="Z661" s="5"/>
      <c r="AA661" s="5"/>
      <c r="AB661" s="6"/>
      <c r="AC661" s="5"/>
      <c r="AD661" s="5"/>
      <c r="AE661" s="5"/>
      <c r="AF661" s="5"/>
      <c r="AG661" s="6"/>
      <c r="AH661" s="6"/>
      <c r="AI661" s="7"/>
      <c r="AJ661" s="7"/>
      <c r="AK661" s="7"/>
      <c r="AL661" s="7"/>
      <c r="AM661" s="7"/>
      <c r="AN661" s="6"/>
      <c r="AO661" s="6"/>
      <c r="AP661" s="6"/>
      <c r="AQ661" s="6"/>
    </row>
    <row r="662" spans="1:43" ht="15.75" customHeight="1">
      <c r="A662" s="6"/>
      <c r="B662" s="4"/>
      <c r="C662" s="6"/>
      <c r="D662" s="6"/>
      <c r="E662" s="6"/>
      <c r="F662" s="4"/>
      <c r="G662" s="6"/>
      <c r="H662" s="4"/>
      <c r="I662" s="4"/>
      <c r="J662" s="4"/>
      <c r="K662" s="4"/>
      <c r="L662" s="4"/>
      <c r="M662" s="4"/>
      <c r="N662" s="4"/>
      <c r="O662" s="4"/>
      <c r="P662" s="4"/>
      <c r="Q662" s="4"/>
      <c r="R662" s="5"/>
      <c r="S662" s="5"/>
      <c r="T662" s="5"/>
      <c r="U662" s="5"/>
      <c r="V662" s="5"/>
      <c r="W662" s="5"/>
      <c r="X662" s="5"/>
      <c r="Y662" s="5"/>
      <c r="Z662" s="5"/>
      <c r="AA662" s="5"/>
      <c r="AB662" s="6"/>
      <c r="AC662" s="5"/>
      <c r="AD662" s="5"/>
      <c r="AE662" s="5"/>
      <c r="AF662" s="5"/>
      <c r="AG662" s="6"/>
      <c r="AH662" s="6"/>
      <c r="AI662" s="7"/>
      <c r="AJ662" s="7"/>
      <c r="AK662" s="7"/>
      <c r="AL662" s="7"/>
      <c r="AM662" s="7"/>
      <c r="AN662" s="6"/>
      <c r="AO662" s="6"/>
      <c r="AP662" s="6"/>
      <c r="AQ662" s="6"/>
    </row>
    <row r="663" spans="1:43" ht="15.75" customHeight="1">
      <c r="A663" s="6"/>
      <c r="B663" s="4"/>
      <c r="C663" s="6"/>
      <c r="D663" s="6"/>
      <c r="E663" s="6"/>
      <c r="F663" s="4"/>
      <c r="G663" s="6"/>
      <c r="H663" s="4"/>
      <c r="I663" s="4"/>
      <c r="J663" s="4"/>
      <c r="K663" s="4"/>
      <c r="L663" s="4"/>
      <c r="M663" s="4"/>
      <c r="N663" s="4"/>
      <c r="O663" s="4"/>
      <c r="P663" s="4"/>
      <c r="Q663" s="4"/>
      <c r="R663" s="5"/>
      <c r="S663" s="5"/>
      <c r="T663" s="5"/>
      <c r="U663" s="5"/>
      <c r="V663" s="5"/>
      <c r="W663" s="5"/>
      <c r="X663" s="5"/>
      <c r="Y663" s="5"/>
      <c r="Z663" s="5"/>
      <c r="AA663" s="5"/>
      <c r="AB663" s="6"/>
      <c r="AC663" s="5"/>
      <c r="AD663" s="5"/>
      <c r="AE663" s="5"/>
      <c r="AF663" s="5"/>
      <c r="AG663" s="6"/>
      <c r="AH663" s="6"/>
      <c r="AI663" s="7"/>
      <c r="AJ663" s="7"/>
      <c r="AK663" s="7"/>
      <c r="AL663" s="7"/>
      <c r="AM663" s="7"/>
      <c r="AN663" s="6"/>
      <c r="AO663" s="6"/>
      <c r="AP663" s="6"/>
      <c r="AQ663" s="6"/>
    </row>
    <row r="664" spans="1:43" ht="15.75" customHeight="1">
      <c r="A664" s="6"/>
      <c r="B664" s="4"/>
      <c r="C664" s="6"/>
      <c r="D664" s="6"/>
      <c r="E664" s="6"/>
      <c r="F664" s="4"/>
      <c r="G664" s="6"/>
      <c r="H664" s="4"/>
      <c r="I664" s="4"/>
      <c r="J664" s="4"/>
      <c r="K664" s="4"/>
      <c r="L664" s="4"/>
      <c r="M664" s="4"/>
      <c r="N664" s="4"/>
      <c r="O664" s="4"/>
      <c r="P664" s="4"/>
      <c r="Q664" s="4"/>
      <c r="R664" s="5"/>
      <c r="S664" s="5"/>
      <c r="T664" s="5"/>
      <c r="U664" s="5"/>
      <c r="V664" s="5"/>
      <c r="W664" s="5"/>
      <c r="X664" s="5"/>
      <c r="Y664" s="5"/>
      <c r="Z664" s="5"/>
      <c r="AA664" s="5"/>
      <c r="AB664" s="6"/>
      <c r="AC664" s="5"/>
      <c r="AD664" s="5"/>
      <c r="AE664" s="5"/>
      <c r="AF664" s="5"/>
      <c r="AG664" s="6"/>
      <c r="AH664" s="6"/>
      <c r="AI664" s="7"/>
      <c r="AJ664" s="7"/>
      <c r="AK664" s="7"/>
      <c r="AL664" s="7"/>
      <c r="AM664" s="7"/>
      <c r="AN664" s="6"/>
      <c r="AO664" s="6"/>
      <c r="AP664" s="6"/>
      <c r="AQ664" s="6"/>
    </row>
    <row r="665" spans="1:43" ht="15.75" customHeight="1">
      <c r="A665" s="6"/>
      <c r="B665" s="4"/>
      <c r="C665" s="6"/>
      <c r="D665" s="6"/>
      <c r="E665" s="6"/>
      <c r="F665" s="4"/>
      <c r="G665" s="6"/>
      <c r="H665" s="4"/>
      <c r="I665" s="4"/>
      <c r="J665" s="4"/>
      <c r="K665" s="4"/>
      <c r="L665" s="4"/>
      <c r="M665" s="4"/>
      <c r="N665" s="4"/>
      <c r="O665" s="4"/>
      <c r="P665" s="4"/>
      <c r="Q665" s="4"/>
      <c r="R665" s="5"/>
      <c r="S665" s="5"/>
      <c r="T665" s="5"/>
      <c r="U665" s="5"/>
      <c r="V665" s="5"/>
      <c r="W665" s="5"/>
      <c r="X665" s="5"/>
      <c r="Y665" s="5"/>
      <c r="Z665" s="5"/>
      <c r="AA665" s="5"/>
      <c r="AB665" s="6"/>
      <c r="AC665" s="5"/>
      <c r="AD665" s="5"/>
      <c r="AE665" s="5"/>
      <c r="AF665" s="5"/>
      <c r="AG665" s="6"/>
      <c r="AH665" s="6"/>
      <c r="AI665" s="7"/>
      <c r="AJ665" s="7"/>
      <c r="AK665" s="7"/>
      <c r="AL665" s="7"/>
      <c r="AM665" s="7"/>
      <c r="AN665" s="6"/>
      <c r="AO665" s="6"/>
      <c r="AP665" s="6"/>
      <c r="AQ665" s="6"/>
    </row>
    <row r="666" spans="1:43" ht="15.75" customHeight="1">
      <c r="A666" s="6"/>
      <c r="B666" s="4"/>
      <c r="C666" s="6"/>
      <c r="D666" s="6"/>
      <c r="E666" s="6"/>
      <c r="F666" s="4"/>
      <c r="G666" s="6"/>
      <c r="H666" s="4"/>
      <c r="I666" s="4"/>
      <c r="J666" s="4"/>
      <c r="K666" s="4"/>
      <c r="L666" s="4"/>
      <c r="M666" s="4"/>
      <c r="N666" s="4"/>
      <c r="O666" s="4"/>
      <c r="P666" s="4"/>
      <c r="Q666" s="4"/>
      <c r="R666" s="5"/>
      <c r="S666" s="5"/>
      <c r="T666" s="5"/>
      <c r="U666" s="5"/>
      <c r="V666" s="5"/>
      <c r="W666" s="5"/>
      <c r="X666" s="5"/>
      <c r="Y666" s="5"/>
      <c r="Z666" s="5"/>
      <c r="AA666" s="5"/>
      <c r="AB666" s="6"/>
      <c r="AC666" s="5"/>
      <c r="AD666" s="5"/>
      <c r="AE666" s="5"/>
      <c r="AF666" s="5"/>
      <c r="AG666" s="6"/>
      <c r="AH666" s="6"/>
      <c r="AI666" s="7"/>
      <c r="AJ666" s="7"/>
      <c r="AK666" s="7"/>
      <c r="AL666" s="7"/>
      <c r="AM666" s="7"/>
      <c r="AN666" s="6"/>
      <c r="AO666" s="6"/>
      <c r="AP666" s="6"/>
      <c r="AQ666" s="6"/>
    </row>
    <row r="667" spans="1:43" ht="15.75" customHeight="1">
      <c r="A667" s="6"/>
      <c r="B667" s="4"/>
      <c r="C667" s="6"/>
      <c r="D667" s="6"/>
      <c r="E667" s="6"/>
      <c r="F667" s="4"/>
      <c r="G667" s="6"/>
      <c r="H667" s="4"/>
      <c r="I667" s="4"/>
      <c r="J667" s="4"/>
      <c r="K667" s="4"/>
      <c r="L667" s="4"/>
      <c r="M667" s="4"/>
      <c r="N667" s="4"/>
      <c r="O667" s="4"/>
      <c r="P667" s="4"/>
      <c r="Q667" s="4"/>
      <c r="R667" s="5"/>
      <c r="S667" s="5"/>
      <c r="T667" s="5"/>
      <c r="U667" s="5"/>
      <c r="V667" s="5"/>
      <c r="W667" s="5"/>
      <c r="X667" s="5"/>
      <c r="Y667" s="5"/>
      <c r="Z667" s="5"/>
      <c r="AA667" s="5"/>
      <c r="AB667" s="6"/>
      <c r="AC667" s="5"/>
      <c r="AD667" s="5"/>
      <c r="AE667" s="5"/>
      <c r="AF667" s="5"/>
      <c r="AG667" s="6"/>
      <c r="AH667" s="6"/>
      <c r="AI667" s="7"/>
      <c r="AJ667" s="7"/>
      <c r="AK667" s="7"/>
      <c r="AL667" s="7"/>
      <c r="AM667" s="7"/>
      <c r="AN667" s="6"/>
      <c r="AO667" s="6"/>
      <c r="AP667" s="6"/>
      <c r="AQ667" s="6"/>
    </row>
    <row r="668" spans="1:43" ht="15.75" customHeight="1">
      <c r="A668" s="6"/>
      <c r="B668" s="4"/>
      <c r="C668" s="6"/>
      <c r="D668" s="6"/>
      <c r="E668" s="6"/>
      <c r="F668" s="4"/>
      <c r="G668" s="6"/>
      <c r="H668" s="4"/>
      <c r="I668" s="4"/>
      <c r="J668" s="4"/>
      <c r="K668" s="4"/>
      <c r="L668" s="4"/>
      <c r="M668" s="4"/>
      <c r="N668" s="4"/>
      <c r="O668" s="4"/>
      <c r="P668" s="4"/>
      <c r="Q668" s="4"/>
      <c r="R668" s="5"/>
      <c r="S668" s="5"/>
      <c r="T668" s="5"/>
      <c r="U668" s="5"/>
      <c r="V668" s="5"/>
      <c r="W668" s="5"/>
      <c r="X668" s="5"/>
      <c r="Y668" s="5"/>
      <c r="Z668" s="5"/>
      <c r="AA668" s="5"/>
      <c r="AB668" s="6"/>
      <c r="AC668" s="5"/>
      <c r="AD668" s="5"/>
      <c r="AE668" s="5"/>
      <c r="AF668" s="5"/>
      <c r="AG668" s="6"/>
      <c r="AH668" s="6"/>
      <c r="AI668" s="7"/>
      <c r="AJ668" s="7"/>
      <c r="AK668" s="7"/>
      <c r="AL668" s="7"/>
      <c r="AM668" s="7"/>
      <c r="AN668" s="6"/>
      <c r="AO668" s="6"/>
      <c r="AP668" s="6"/>
      <c r="AQ668" s="6"/>
    </row>
    <row r="669" spans="1:43" ht="15.75" customHeight="1">
      <c r="A669" s="6"/>
      <c r="B669" s="4"/>
      <c r="C669" s="6"/>
      <c r="D669" s="6"/>
      <c r="E669" s="6"/>
      <c r="F669" s="4"/>
      <c r="G669" s="6"/>
      <c r="H669" s="4"/>
      <c r="I669" s="4"/>
      <c r="J669" s="4"/>
      <c r="K669" s="4"/>
      <c r="L669" s="4"/>
      <c r="M669" s="4"/>
      <c r="N669" s="4"/>
      <c r="O669" s="4"/>
      <c r="P669" s="4"/>
      <c r="Q669" s="4"/>
      <c r="R669" s="5"/>
      <c r="S669" s="5"/>
      <c r="T669" s="5"/>
      <c r="U669" s="5"/>
      <c r="V669" s="5"/>
      <c r="W669" s="5"/>
      <c r="X669" s="5"/>
      <c r="Y669" s="5"/>
      <c r="Z669" s="5"/>
      <c r="AA669" s="5"/>
      <c r="AB669" s="6"/>
      <c r="AC669" s="5"/>
      <c r="AD669" s="5"/>
      <c r="AE669" s="5"/>
      <c r="AF669" s="5"/>
      <c r="AG669" s="6"/>
      <c r="AH669" s="6"/>
      <c r="AI669" s="7"/>
      <c r="AJ669" s="7"/>
      <c r="AK669" s="7"/>
      <c r="AL669" s="7"/>
      <c r="AM669" s="7"/>
      <c r="AN669" s="6"/>
      <c r="AO669" s="6"/>
      <c r="AP669" s="6"/>
      <c r="AQ669" s="6"/>
    </row>
    <row r="670" spans="1:43" ht="15.75" customHeight="1">
      <c r="A670" s="6"/>
      <c r="B670" s="4"/>
      <c r="C670" s="6"/>
      <c r="D670" s="6"/>
      <c r="E670" s="6"/>
      <c r="F670" s="4"/>
      <c r="G670" s="6"/>
      <c r="H670" s="4"/>
      <c r="I670" s="4"/>
      <c r="J670" s="4"/>
      <c r="K670" s="4"/>
      <c r="L670" s="4"/>
      <c r="M670" s="4"/>
      <c r="N670" s="4"/>
      <c r="O670" s="4"/>
      <c r="P670" s="4"/>
      <c r="Q670" s="4"/>
      <c r="R670" s="5"/>
      <c r="S670" s="5"/>
      <c r="T670" s="5"/>
      <c r="U670" s="5"/>
      <c r="V670" s="5"/>
      <c r="W670" s="5"/>
      <c r="X670" s="5"/>
      <c r="Y670" s="5"/>
      <c r="Z670" s="5"/>
      <c r="AA670" s="5"/>
      <c r="AB670" s="6"/>
      <c r="AC670" s="5"/>
      <c r="AD670" s="5"/>
      <c r="AE670" s="5"/>
      <c r="AF670" s="5"/>
      <c r="AG670" s="6"/>
      <c r="AH670" s="6"/>
      <c r="AI670" s="7"/>
      <c r="AJ670" s="7"/>
      <c r="AK670" s="7"/>
      <c r="AL670" s="7"/>
      <c r="AM670" s="7"/>
      <c r="AN670" s="6"/>
      <c r="AO670" s="6"/>
      <c r="AP670" s="6"/>
      <c r="AQ670" s="6"/>
    </row>
    <row r="671" spans="1:43" ht="15.75" customHeight="1">
      <c r="A671" s="6"/>
      <c r="B671" s="4"/>
      <c r="C671" s="6"/>
      <c r="D671" s="6"/>
      <c r="E671" s="6"/>
      <c r="F671" s="4"/>
      <c r="G671" s="6"/>
      <c r="H671" s="4"/>
      <c r="I671" s="4"/>
      <c r="J671" s="4"/>
      <c r="K671" s="4"/>
      <c r="L671" s="4"/>
      <c r="M671" s="4"/>
      <c r="N671" s="4"/>
      <c r="O671" s="4"/>
      <c r="P671" s="4"/>
      <c r="Q671" s="4"/>
      <c r="R671" s="5"/>
      <c r="S671" s="5"/>
      <c r="T671" s="5"/>
      <c r="U671" s="5"/>
      <c r="V671" s="5"/>
      <c r="W671" s="5"/>
      <c r="X671" s="5"/>
      <c r="Y671" s="5"/>
      <c r="Z671" s="5"/>
      <c r="AA671" s="5"/>
      <c r="AB671" s="6"/>
      <c r="AC671" s="5"/>
      <c r="AD671" s="5"/>
      <c r="AE671" s="5"/>
      <c r="AF671" s="5"/>
      <c r="AG671" s="6"/>
      <c r="AH671" s="6"/>
      <c r="AI671" s="7"/>
      <c r="AJ671" s="7"/>
      <c r="AK671" s="7"/>
      <c r="AL671" s="7"/>
      <c r="AM671" s="7"/>
      <c r="AN671" s="6"/>
      <c r="AO671" s="6"/>
      <c r="AP671" s="6"/>
      <c r="AQ671" s="6"/>
    </row>
    <row r="672" spans="1:43" ht="15.75" customHeight="1">
      <c r="A672" s="6"/>
      <c r="B672" s="4"/>
      <c r="C672" s="6"/>
      <c r="D672" s="6"/>
      <c r="E672" s="6"/>
      <c r="F672" s="4"/>
      <c r="G672" s="6"/>
      <c r="H672" s="4"/>
      <c r="I672" s="4"/>
      <c r="J672" s="4"/>
      <c r="K672" s="4"/>
      <c r="L672" s="4"/>
      <c r="M672" s="4"/>
      <c r="N672" s="4"/>
      <c r="O672" s="4"/>
      <c r="P672" s="4"/>
      <c r="Q672" s="4"/>
      <c r="R672" s="5"/>
      <c r="S672" s="5"/>
      <c r="T672" s="5"/>
      <c r="U672" s="5"/>
      <c r="V672" s="5"/>
      <c r="W672" s="5"/>
      <c r="X672" s="5"/>
      <c r="Y672" s="5"/>
      <c r="Z672" s="5"/>
      <c r="AA672" s="5"/>
      <c r="AB672" s="6"/>
      <c r="AC672" s="5"/>
      <c r="AD672" s="5"/>
      <c r="AE672" s="5"/>
      <c r="AF672" s="5"/>
      <c r="AG672" s="6"/>
      <c r="AH672" s="6"/>
      <c r="AI672" s="7"/>
      <c r="AJ672" s="7"/>
      <c r="AK672" s="7"/>
      <c r="AL672" s="7"/>
      <c r="AM672" s="7"/>
      <c r="AN672" s="6"/>
      <c r="AO672" s="6"/>
      <c r="AP672" s="6"/>
      <c r="AQ672" s="6"/>
    </row>
    <row r="673" spans="1:43" ht="15.75" customHeight="1">
      <c r="A673" s="6"/>
      <c r="B673" s="4"/>
      <c r="C673" s="6"/>
      <c r="D673" s="6"/>
      <c r="E673" s="6"/>
      <c r="F673" s="4"/>
      <c r="G673" s="6"/>
      <c r="H673" s="4"/>
      <c r="I673" s="4"/>
      <c r="J673" s="4"/>
      <c r="K673" s="4"/>
      <c r="L673" s="4"/>
      <c r="M673" s="4"/>
      <c r="N673" s="4"/>
      <c r="O673" s="4"/>
      <c r="P673" s="4"/>
      <c r="Q673" s="4"/>
      <c r="R673" s="5"/>
      <c r="S673" s="5"/>
      <c r="T673" s="5"/>
      <c r="U673" s="5"/>
      <c r="V673" s="5"/>
      <c r="W673" s="5"/>
      <c r="X673" s="5"/>
      <c r="Y673" s="5"/>
      <c r="Z673" s="5"/>
      <c r="AA673" s="5"/>
      <c r="AB673" s="6"/>
      <c r="AC673" s="5"/>
      <c r="AD673" s="5"/>
      <c r="AE673" s="5"/>
      <c r="AF673" s="5"/>
      <c r="AG673" s="6"/>
      <c r="AH673" s="6"/>
      <c r="AI673" s="7"/>
      <c r="AJ673" s="7"/>
      <c r="AK673" s="7"/>
      <c r="AL673" s="7"/>
      <c r="AM673" s="7"/>
      <c r="AN673" s="6"/>
      <c r="AO673" s="6"/>
      <c r="AP673" s="6"/>
      <c r="AQ673" s="6"/>
    </row>
    <row r="674" spans="1:43" ht="15.75" customHeight="1">
      <c r="A674" s="6"/>
      <c r="B674" s="4"/>
      <c r="C674" s="6"/>
      <c r="D674" s="6"/>
      <c r="E674" s="6"/>
      <c r="F674" s="4"/>
      <c r="G674" s="6"/>
      <c r="H674" s="4"/>
      <c r="I674" s="4"/>
      <c r="J674" s="4"/>
      <c r="K674" s="4"/>
      <c r="L674" s="4"/>
      <c r="M674" s="4"/>
      <c r="N674" s="4"/>
      <c r="O674" s="4"/>
      <c r="P674" s="4"/>
      <c r="Q674" s="4"/>
      <c r="R674" s="5"/>
      <c r="S674" s="5"/>
      <c r="T674" s="5"/>
      <c r="U674" s="5"/>
      <c r="V674" s="5"/>
      <c r="W674" s="5"/>
      <c r="X674" s="5"/>
      <c r="Y674" s="5"/>
      <c r="Z674" s="5"/>
      <c r="AA674" s="5"/>
      <c r="AB674" s="6"/>
      <c r="AC674" s="5"/>
      <c r="AD674" s="5"/>
      <c r="AE674" s="5"/>
      <c r="AF674" s="5"/>
      <c r="AG674" s="6"/>
      <c r="AH674" s="6"/>
      <c r="AI674" s="7"/>
      <c r="AJ674" s="7"/>
      <c r="AK674" s="7"/>
      <c r="AL674" s="7"/>
      <c r="AM674" s="7"/>
      <c r="AN674" s="6"/>
      <c r="AO674" s="6"/>
      <c r="AP674" s="6"/>
      <c r="AQ674" s="6"/>
    </row>
    <row r="675" spans="1:43" ht="15.75" customHeight="1">
      <c r="A675" s="6"/>
      <c r="B675" s="4"/>
      <c r="C675" s="6"/>
      <c r="D675" s="6"/>
      <c r="E675" s="6"/>
      <c r="F675" s="4"/>
      <c r="G675" s="6"/>
      <c r="H675" s="4"/>
      <c r="I675" s="4"/>
      <c r="J675" s="4"/>
      <c r="K675" s="4"/>
      <c r="L675" s="4"/>
      <c r="M675" s="4"/>
      <c r="N675" s="4"/>
      <c r="O675" s="4"/>
      <c r="P675" s="4"/>
      <c r="Q675" s="4"/>
      <c r="R675" s="5"/>
      <c r="S675" s="5"/>
      <c r="T675" s="5"/>
      <c r="U675" s="5"/>
      <c r="V675" s="5"/>
      <c r="W675" s="5"/>
      <c r="X675" s="5"/>
      <c r="Y675" s="5"/>
      <c r="Z675" s="5"/>
      <c r="AA675" s="5"/>
      <c r="AB675" s="6"/>
      <c r="AC675" s="5"/>
      <c r="AD675" s="5"/>
      <c r="AE675" s="5"/>
      <c r="AF675" s="5"/>
      <c r="AG675" s="6"/>
      <c r="AH675" s="6"/>
      <c r="AI675" s="7"/>
      <c r="AJ675" s="7"/>
      <c r="AK675" s="7"/>
      <c r="AL675" s="7"/>
      <c r="AM675" s="7"/>
      <c r="AN675" s="6"/>
      <c r="AO675" s="6"/>
      <c r="AP675" s="6"/>
      <c r="AQ675" s="6"/>
    </row>
    <row r="676" spans="1:43" ht="15.75" customHeight="1">
      <c r="A676" s="6"/>
      <c r="B676" s="4"/>
      <c r="C676" s="6"/>
      <c r="D676" s="6"/>
      <c r="E676" s="6"/>
      <c r="F676" s="4"/>
      <c r="G676" s="6"/>
      <c r="H676" s="4"/>
      <c r="I676" s="4"/>
      <c r="J676" s="4"/>
      <c r="K676" s="4"/>
      <c r="L676" s="4"/>
      <c r="M676" s="4"/>
      <c r="N676" s="4"/>
      <c r="O676" s="4"/>
      <c r="P676" s="4"/>
      <c r="Q676" s="4"/>
      <c r="R676" s="5"/>
      <c r="S676" s="5"/>
      <c r="T676" s="5"/>
      <c r="U676" s="5"/>
      <c r="V676" s="5"/>
      <c r="W676" s="5"/>
      <c r="X676" s="5"/>
      <c r="Y676" s="5"/>
      <c r="Z676" s="5"/>
      <c r="AA676" s="5"/>
      <c r="AB676" s="6"/>
      <c r="AC676" s="5"/>
      <c r="AD676" s="5"/>
      <c r="AE676" s="5"/>
      <c r="AF676" s="5"/>
      <c r="AG676" s="6"/>
      <c r="AH676" s="6"/>
      <c r="AI676" s="7"/>
      <c r="AJ676" s="7"/>
      <c r="AK676" s="7"/>
      <c r="AL676" s="7"/>
      <c r="AM676" s="7"/>
      <c r="AN676" s="6"/>
      <c r="AO676" s="6"/>
      <c r="AP676" s="6"/>
      <c r="AQ676" s="6"/>
    </row>
    <row r="677" spans="1:43" ht="15.75" customHeight="1">
      <c r="A677" s="6"/>
      <c r="B677" s="4"/>
      <c r="C677" s="6"/>
      <c r="D677" s="6"/>
      <c r="E677" s="6"/>
      <c r="F677" s="4"/>
      <c r="G677" s="6"/>
      <c r="H677" s="4"/>
      <c r="I677" s="4"/>
      <c r="J677" s="4"/>
      <c r="K677" s="4"/>
      <c r="L677" s="4"/>
      <c r="M677" s="4"/>
      <c r="N677" s="4"/>
      <c r="O677" s="4"/>
      <c r="P677" s="4"/>
      <c r="Q677" s="4"/>
      <c r="R677" s="5"/>
      <c r="S677" s="5"/>
      <c r="T677" s="5"/>
      <c r="U677" s="5"/>
      <c r="V677" s="5"/>
      <c r="W677" s="5"/>
      <c r="X677" s="5"/>
      <c r="Y677" s="5"/>
      <c r="Z677" s="5"/>
      <c r="AA677" s="5"/>
      <c r="AB677" s="6"/>
      <c r="AC677" s="5"/>
      <c r="AD677" s="5"/>
      <c r="AE677" s="5"/>
      <c r="AF677" s="5"/>
      <c r="AG677" s="6"/>
      <c r="AH677" s="6"/>
      <c r="AI677" s="7"/>
      <c r="AJ677" s="7"/>
      <c r="AK677" s="7"/>
      <c r="AL677" s="7"/>
      <c r="AM677" s="7"/>
      <c r="AN677" s="6"/>
      <c r="AO677" s="6"/>
      <c r="AP677" s="6"/>
      <c r="AQ677" s="6"/>
    </row>
    <row r="678" spans="1:43" ht="15.75" customHeight="1">
      <c r="A678" s="6"/>
      <c r="B678" s="4"/>
      <c r="C678" s="6"/>
      <c r="D678" s="6"/>
      <c r="E678" s="6"/>
      <c r="F678" s="4"/>
      <c r="G678" s="6"/>
      <c r="H678" s="4"/>
      <c r="I678" s="4"/>
      <c r="J678" s="4"/>
      <c r="K678" s="4"/>
      <c r="L678" s="4"/>
      <c r="M678" s="4"/>
      <c r="N678" s="4"/>
      <c r="O678" s="4"/>
      <c r="P678" s="4"/>
      <c r="Q678" s="4"/>
      <c r="R678" s="5"/>
      <c r="S678" s="5"/>
      <c r="T678" s="5"/>
      <c r="U678" s="5"/>
      <c r="V678" s="5"/>
      <c r="W678" s="5"/>
      <c r="X678" s="5"/>
      <c r="Y678" s="5"/>
      <c r="Z678" s="5"/>
      <c r="AA678" s="5"/>
      <c r="AB678" s="6"/>
      <c r="AC678" s="5"/>
      <c r="AD678" s="5"/>
      <c r="AE678" s="5"/>
      <c r="AF678" s="5"/>
      <c r="AG678" s="6"/>
      <c r="AH678" s="6"/>
      <c r="AI678" s="7"/>
      <c r="AJ678" s="7"/>
      <c r="AK678" s="7"/>
      <c r="AL678" s="7"/>
      <c r="AM678" s="7"/>
      <c r="AN678" s="6"/>
      <c r="AO678" s="6"/>
      <c r="AP678" s="6"/>
      <c r="AQ678" s="6"/>
    </row>
    <row r="679" spans="1:43" ht="15.75" customHeight="1">
      <c r="A679" s="6"/>
      <c r="B679" s="4"/>
      <c r="C679" s="6"/>
      <c r="D679" s="6"/>
      <c r="E679" s="6"/>
      <c r="F679" s="4"/>
      <c r="G679" s="6"/>
      <c r="H679" s="4"/>
      <c r="I679" s="4"/>
      <c r="J679" s="4"/>
      <c r="K679" s="4"/>
      <c r="L679" s="4"/>
      <c r="M679" s="4"/>
      <c r="N679" s="4"/>
      <c r="O679" s="4"/>
      <c r="P679" s="4"/>
      <c r="Q679" s="4"/>
      <c r="R679" s="5"/>
      <c r="S679" s="5"/>
      <c r="T679" s="5"/>
      <c r="U679" s="5"/>
      <c r="V679" s="5"/>
      <c r="W679" s="5"/>
      <c r="X679" s="5"/>
      <c r="Y679" s="5"/>
      <c r="Z679" s="5"/>
      <c r="AA679" s="5"/>
      <c r="AB679" s="6"/>
      <c r="AC679" s="5"/>
      <c r="AD679" s="5"/>
      <c r="AE679" s="5"/>
      <c r="AF679" s="5"/>
      <c r="AG679" s="6"/>
      <c r="AH679" s="6"/>
      <c r="AI679" s="7"/>
      <c r="AJ679" s="7"/>
      <c r="AK679" s="7"/>
      <c r="AL679" s="7"/>
      <c r="AM679" s="7"/>
      <c r="AN679" s="6"/>
      <c r="AO679" s="6"/>
      <c r="AP679" s="6"/>
      <c r="AQ679" s="6"/>
    </row>
    <row r="680" spans="1:43" ht="15.75" customHeight="1">
      <c r="A680" s="6"/>
      <c r="B680" s="4"/>
      <c r="C680" s="6"/>
      <c r="D680" s="6"/>
      <c r="E680" s="6"/>
      <c r="F680" s="4"/>
      <c r="G680" s="6"/>
      <c r="H680" s="4"/>
      <c r="I680" s="4"/>
      <c r="J680" s="4"/>
      <c r="K680" s="4"/>
      <c r="L680" s="4"/>
      <c r="M680" s="4"/>
      <c r="N680" s="4"/>
      <c r="O680" s="4"/>
      <c r="P680" s="4"/>
      <c r="Q680" s="4"/>
      <c r="R680" s="5"/>
      <c r="S680" s="5"/>
      <c r="T680" s="5"/>
      <c r="U680" s="5"/>
      <c r="V680" s="5"/>
      <c r="W680" s="5"/>
      <c r="X680" s="5"/>
      <c r="Y680" s="5"/>
      <c r="Z680" s="5"/>
      <c r="AA680" s="5"/>
      <c r="AB680" s="6"/>
      <c r="AC680" s="5"/>
      <c r="AD680" s="5"/>
      <c r="AE680" s="5"/>
      <c r="AF680" s="5"/>
      <c r="AG680" s="6"/>
      <c r="AH680" s="6"/>
      <c r="AI680" s="7"/>
      <c r="AJ680" s="7"/>
      <c r="AK680" s="7"/>
      <c r="AL680" s="7"/>
      <c r="AM680" s="7"/>
      <c r="AN680" s="6"/>
      <c r="AO680" s="6"/>
      <c r="AP680" s="6"/>
      <c r="AQ680" s="6"/>
    </row>
    <row r="681" spans="1:43" ht="15.75" customHeight="1">
      <c r="A681" s="6"/>
      <c r="B681" s="4"/>
      <c r="C681" s="6"/>
      <c r="D681" s="6"/>
      <c r="E681" s="6"/>
      <c r="F681" s="4"/>
      <c r="G681" s="6"/>
      <c r="H681" s="4"/>
      <c r="I681" s="4"/>
      <c r="J681" s="4"/>
      <c r="K681" s="4"/>
      <c r="L681" s="4"/>
      <c r="M681" s="4"/>
      <c r="N681" s="4"/>
      <c r="O681" s="4"/>
      <c r="P681" s="4"/>
      <c r="Q681" s="4"/>
      <c r="R681" s="5"/>
      <c r="S681" s="5"/>
      <c r="T681" s="5"/>
      <c r="U681" s="5"/>
      <c r="V681" s="5"/>
      <c r="W681" s="5"/>
      <c r="X681" s="5"/>
      <c r="Y681" s="5"/>
      <c r="Z681" s="5"/>
      <c r="AA681" s="5"/>
      <c r="AB681" s="6"/>
      <c r="AC681" s="5"/>
      <c r="AD681" s="5"/>
      <c r="AE681" s="5"/>
      <c r="AF681" s="5"/>
      <c r="AG681" s="6"/>
      <c r="AH681" s="6"/>
      <c r="AI681" s="7"/>
      <c r="AJ681" s="7"/>
      <c r="AK681" s="7"/>
      <c r="AL681" s="7"/>
      <c r="AM681" s="7"/>
      <c r="AN681" s="6"/>
      <c r="AO681" s="6"/>
      <c r="AP681" s="6"/>
      <c r="AQ681" s="6"/>
    </row>
    <row r="682" spans="1:43" ht="15.75" customHeight="1">
      <c r="A682" s="6"/>
      <c r="B682" s="4"/>
      <c r="C682" s="6"/>
      <c r="D682" s="6"/>
      <c r="E682" s="6"/>
      <c r="F682" s="4"/>
      <c r="G682" s="6"/>
      <c r="H682" s="4"/>
      <c r="I682" s="4"/>
      <c r="J682" s="4"/>
      <c r="K682" s="4"/>
      <c r="L682" s="4"/>
      <c r="M682" s="4"/>
      <c r="N682" s="4"/>
      <c r="O682" s="4"/>
      <c r="P682" s="4"/>
      <c r="Q682" s="4"/>
      <c r="R682" s="5"/>
      <c r="S682" s="5"/>
      <c r="T682" s="5"/>
      <c r="U682" s="5"/>
      <c r="V682" s="5"/>
      <c r="W682" s="5"/>
      <c r="X682" s="5"/>
      <c r="Y682" s="5"/>
      <c r="Z682" s="5"/>
      <c r="AA682" s="5"/>
      <c r="AB682" s="6"/>
      <c r="AC682" s="5"/>
      <c r="AD682" s="5"/>
      <c r="AE682" s="5"/>
      <c r="AF682" s="5"/>
      <c r="AG682" s="6"/>
      <c r="AH682" s="6"/>
      <c r="AI682" s="7"/>
      <c r="AJ682" s="7"/>
      <c r="AK682" s="7"/>
      <c r="AL682" s="7"/>
      <c r="AM682" s="7"/>
      <c r="AN682" s="6"/>
      <c r="AO682" s="6"/>
      <c r="AP682" s="6"/>
      <c r="AQ682" s="6"/>
    </row>
    <row r="683" spans="1:43" ht="15.75" customHeight="1">
      <c r="A683" s="6"/>
      <c r="B683" s="4"/>
      <c r="C683" s="6"/>
      <c r="D683" s="6"/>
      <c r="E683" s="6"/>
      <c r="F683" s="4"/>
      <c r="G683" s="6"/>
      <c r="H683" s="4"/>
      <c r="I683" s="4"/>
      <c r="J683" s="4"/>
      <c r="K683" s="4"/>
      <c r="L683" s="4"/>
      <c r="M683" s="4"/>
      <c r="N683" s="4"/>
      <c r="O683" s="4"/>
      <c r="P683" s="4"/>
      <c r="Q683" s="4"/>
      <c r="R683" s="5"/>
      <c r="S683" s="5"/>
      <c r="T683" s="5"/>
      <c r="U683" s="5"/>
      <c r="V683" s="5"/>
      <c r="W683" s="5"/>
      <c r="X683" s="5"/>
      <c r="Y683" s="5"/>
      <c r="Z683" s="5"/>
      <c r="AA683" s="5"/>
      <c r="AB683" s="6"/>
      <c r="AC683" s="5"/>
      <c r="AD683" s="5"/>
      <c r="AE683" s="5"/>
      <c r="AF683" s="5"/>
      <c r="AG683" s="6"/>
      <c r="AH683" s="6"/>
      <c r="AI683" s="7"/>
      <c r="AJ683" s="7"/>
      <c r="AK683" s="7"/>
      <c r="AL683" s="7"/>
      <c r="AM683" s="7"/>
      <c r="AN683" s="6"/>
      <c r="AO683" s="6"/>
      <c r="AP683" s="6"/>
      <c r="AQ683" s="6"/>
    </row>
    <row r="684" spans="1:43" ht="15.75" customHeight="1">
      <c r="A684" s="6"/>
      <c r="B684" s="4"/>
      <c r="C684" s="6"/>
      <c r="D684" s="6"/>
      <c r="E684" s="6"/>
      <c r="F684" s="4"/>
      <c r="G684" s="6"/>
      <c r="H684" s="4"/>
      <c r="I684" s="4"/>
      <c r="J684" s="4"/>
      <c r="K684" s="4"/>
      <c r="L684" s="4"/>
      <c r="M684" s="4"/>
      <c r="N684" s="4"/>
      <c r="O684" s="4"/>
      <c r="P684" s="4"/>
      <c r="Q684" s="4"/>
      <c r="R684" s="5"/>
      <c r="S684" s="5"/>
      <c r="T684" s="5"/>
      <c r="U684" s="5"/>
      <c r="V684" s="5"/>
      <c r="W684" s="5"/>
      <c r="X684" s="5"/>
      <c r="Y684" s="5"/>
      <c r="Z684" s="5"/>
      <c r="AA684" s="5"/>
      <c r="AB684" s="6"/>
      <c r="AC684" s="5"/>
      <c r="AD684" s="5"/>
      <c r="AE684" s="5"/>
      <c r="AF684" s="5"/>
      <c r="AG684" s="6"/>
      <c r="AH684" s="6"/>
      <c r="AI684" s="7"/>
      <c r="AJ684" s="7"/>
      <c r="AK684" s="7"/>
      <c r="AL684" s="7"/>
      <c r="AM684" s="7"/>
      <c r="AN684" s="6"/>
      <c r="AO684" s="6"/>
      <c r="AP684" s="6"/>
      <c r="AQ684" s="6"/>
    </row>
    <row r="685" spans="1:43" ht="15.75" customHeight="1">
      <c r="A685" s="6"/>
      <c r="B685" s="4"/>
      <c r="C685" s="6"/>
      <c r="D685" s="6"/>
      <c r="E685" s="6"/>
      <c r="F685" s="4"/>
      <c r="G685" s="6"/>
      <c r="H685" s="4"/>
      <c r="I685" s="4"/>
      <c r="J685" s="4"/>
      <c r="K685" s="4"/>
      <c r="L685" s="4"/>
      <c r="M685" s="4"/>
      <c r="N685" s="4"/>
      <c r="O685" s="4"/>
      <c r="P685" s="4"/>
      <c r="Q685" s="4"/>
      <c r="R685" s="5"/>
      <c r="S685" s="5"/>
      <c r="T685" s="5"/>
      <c r="U685" s="5"/>
      <c r="V685" s="5"/>
      <c r="W685" s="5"/>
      <c r="X685" s="5"/>
      <c r="Y685" s="5"/>
      <c r="Z685" s="5"/>
      <c r="AA685" s="5"/>
      <c r="AB685" s="6"/>
      <c r="AC685" s="5"/>
      <c r="AD685" s="5"/>
      <c r="AE685" s="5"/>
      <c r="AF685" s="5"/>
      <c r="AG685" s="6"/>
      <c r="AH685" s="6"/>
      <c r="AI685" s="7"/>
      <c r="AJ685" s="7"/>
      <c r="AK685" s="7"/>
      <c r="AL685" s="7"/>
      <c r="AM685" s="7"/>
      <c r="AN685" s="6"/>
      <c r="AO685" s="6"/>
      <c r="AP685" s="6"/>
      <c r="AQ685" s="6"/>
    </row>
    <row r="686" spans="1:43" ht="15.75" customHeight="1">
      <c r="A686" s="6"/>
      <c r="B686" s="4"/>
      <c r="C686" s="6"/>
      <c r="D686" s="6"/>
      <c r="E686" s="6"/>
      <c r="F686" s="4"/>
      <c r="G686" s="6"/>
      <c r="H686" s="4"/>
      <c r="I686" s="4"/>
      <c r="J686" s="4"/>
      <c r="K686" s="4"/>
      <c r="L686" s="4"/>
      <c r="M686" s="4"/>
      <c r="N686" s="4"/>
      <c r="O686" s="4"/>
      <c r="P686" s="4"/>
      <c r="Q686" s="4"/>
      <c r="R686" s="5"/>
      <c r="S686" s="5"/>
      <c r="T686" s="5"/>
      <c r="U686" s="5"/>
      <c r="V686" s="5"/>
      <c r="W686" s="5"/>
      <c r="X686" s="5"/>
      <c r="Y686" s="5"/>
      <c r="Z686" s="5"/>
      <c r="AA686" s="5"/>
      <c r="AB686" s="6"/>
      <c r="AC686" s="5"/>
      <c r="AD686" s="5"/>
      <c r="AE686" s="5"/>
      <c r="AF686" s="5"/>
      <c r="AG686" s="6"/>
      <c r="AH686" s="6"/>
      <c r="AI686" s="7"/>
      <c r="AJ686" s="7"/>
      <c r="AK686" s="7"/>
      <c r="AL686" s="7"/>
      <c r="AM686" s="7"/>
      <c r="AN686" s="6"/>
      <c r="AO686" s="6"/>
      <c r="AP686" s="6"/>
      <c r="AQ686" s="6"/>
    </row>
    <row r="687" spans="1:43" ht="15.75" customHeight="1">
      <c r="A687" s="6"/>
      <c r="B687" s="4"/>
      <c r="C687" s="6"/>
      <c r="D687" s="6"/>
      <c r="E687" s="6"/>
      <c r="F687" s="4"/>
      <c r="G687" s="6"/>
      <c r="H687" s="4"/>
      <c r="I687" s="4"/>
      <c r="J687" s="4"/>
      <c r="K687" s="4"/>
      <c r="L687" s="4"/>
      <c r="M687" s="4"/>
      <c r="N687" s="4"/>
      <c r="O687" s="4"/>
      <c r="P687" s="4"/>
      <c r="Q687" s="4"/>
      <c r="R687" s="5"/>
      <c r="S687" s="5"/>
      <c r="T687" s="5"/>
      <c r="U687" s="5"/>
      <c r="V687" s="5"/>
      <c r="W687" s="5"/>
      <c r="X687" s="5"/>
      <c r="Y687" s="5"/>
      <c r="Z687" s="5"/>
      <c r="AA687" s="5"/>
      <c r="AB687" s="6"/>
      <c r="AC687" s="5"/>
      <c r="AD687" s="5"/>
      <c r="AE687" s="5"/>
      <c r="AF687" s="5"/>
      <c r="AG687" s="6"/>
      <c r="AH687" s="6"/>
      <c r="AI687" s="7"/>
      <c r="AJ687" s="7"/>
      <c r="AK687" s="7"/>
      <c r="AL687" s="7"/>
      <c r="AM687" s="7"/>
      <c r="AN687" s="6"/>
      <c r="AO687" s="6"/>
      <c r="AP687" s="6"/>
      <c r="AQ687" s="6"/>
    </row>
    <row r="688" spans="1:43" ht="15.75" customHeight="1">
      <c r="A688" s="6"/>
      <c r="B688" s="4"/>
      <c r="C688" s="6"/>
      <c r="D688" s="6"/>
      <c r="E688" s="6"/>
      <c r="F688" s="4"/>
      <c r="G688" s="6"/>
      <c r="H688" s="4"/>
      <c r="I688" s="4"/>
      <c r="J688" s="4"/>
      <c r="K688" s="4"/>
      <c r="L688" s="4"/>
      <c r="M688" s="4"/>
      <c r="N688" s="4"/>
      <c r="O688" s="4"/>
      <c r="P688" s="4"/>
      <c r="Q688" s="4"/>
      <c r="R688" s="5"/>
      <c r="S688" s="5"/>
      <c r="T688" s="5"/>
      <c r="U688" s="5"/>
      <c r="V688" s="5"/>
      <c r="W688" s="5"/>
      <c r="X688" s="5"/>
      <c r="Y688" s="5"/>
      <c r="Z688" s="5"/>
      <c r="AA688" s="5"/>
      <c r="AB688" s="6"/>
      <c r="AC688" s="5"/>
      <c r="AD688" s="5"/>
      <c r="AE688" s="5"/>
      <c r="AF688" s="5"/>
      <c r="AG688" s="6"/>
      <c r="AH688" s="6"/>
      <c r="AI688" s="7"/>
      <c r="AJ688" s="7"/>
      <c r="AK688" s="7"/>
      <c r="AL688" s="7"/>
      <c r="AM688" s="7"/>
      <c r="AN688" s="6"/>
      <c r="AO688" s="6"/>
      <c r="AP688" s="6"/>
      <c r="AQ688" s="6"/>
    </row>
    <row r="689" spans="1:43" ht="15.75" customHeight="1">
      <c r="A689" s="6"/>
      <c r="B689" s="4"/>
      <c r="C689" s="6"/>
      <c r="D689" s="6"/>
      <c r="E689" s="6"/>
      <c r="F689" s="4"/>
      <c r="G689" s="6"/>
      <c r="H689" s="4"/>
      <c r="I689" s="4"/>
      <c r="J689" s="4"/>
      <c r="K689" s="4"/>
      <c r="L689" s="4"/>
      <c r="M689" s="4"/>
      <c r="N689" s="4"/>
      <c r="O689" s="4"/>
      <c r="P689" s="4"/>
      <c r="Q689" s="4"/>
      <c r="R689" s="5"/>
      <c r="S689" s="5"/>
      <c r="T689" s="5"/>
      <c r="U689" s="5"/>
      <c r="V689" s="5"/>
      <c r="W689" s="5"/>
      <c r="X689" s="5"/>
      <c r="Y689" s="5"/>
      <c r="Z689" s="5"/>
      <c r="AA689" s="5"/>
      <c r="AB689" s="6"/>
      <c r="AC689" s="5"/>
      <c r="AD689" s="5"/>
      <c r="AE689" s="5"/>
      <c r="AF689" s="5"/>
      <c r="AG689" s="6"/>
      <c r="AH689" s="6"/>
      <c r="AI689" s="7"/>
      <c r="AJ689" s="7"/>
      <c r="AK689" s="7"/>
      <c r="AL689" s="7"/>
      <c r="AM689" s="7"/>
      <c r="AN689" s="6"/>
      <c r="AO689" s="6"/>
      <c r="AP689" s="6"/>
      <c r="AQ689" s="6"/>
    </row>
    <row r="690" spans="1:43" ht="15.75" customHeight="1">
      <c r="A690" s="6"/>
      <c r="B690" s="4"/>
      <c r="C690" s="6"/>
      <c r="D690" s="6"/>
      <c r="E690" s="6"/>
      <c r="F690" s="4"/>
      <c r="G690" s="6"/>
      <c r="H690" s="4"/>
      <c r="I690" s="4"/>
      <c r="J690" s="4"/>
      <c r="K690" s="4"/>
      <c r="L690" s="4"/>
      <c r="M690" s="4"/>
      <c r="N690" s="4"/>
      <c r="O690" s="4"/>
      <c r="P690" s="4"/>
      <c r="Q690" s="4"/>
      <c r="R690" s="5"/>
      <c r="S690" s="5"/>
      <c r="T690" s="5"/>
      <c r="U690" s="5"/>
      <c r="V690" s="5"/>
      <c r="W690" s="5"/>
      <c r="X690" s="5"/>
      <c r="Y690" s="5"/>
      <c r="Z690" s="5"/>
      <c r="AA690" s="5"/>
      <c r="AB690" s="6"/>
      <c r="AC690" s="5"/>
      <c r="AD690" s="5"/>
      <c r="AE690" s="5"/>
      <c r="AF690" s="5"/>
      <c r="AG690" s="6"/>
      <c r="AH690" s="6"/>
      <c r="AI690" s="7"/>
      <c r="AJ690" s="7"/>
      <c r="AK690" s="7"/>
      <c r="AL690" s="7"/>
      <c r="AM690" s="7"/>
      <c r="AN690" s="6"/>
      <c r="AO690" s="6"/>
      <c r="AP690" s="6"/>
      <c r="AQ690" s="6"/>
    </row>
    <row r="691" spans="1:43" ht="15.75" customHeight="1">
      <c r="A691" s="6"/>
      <c r="B691" s="4"/>
      <c r="C691" s="6"/>
      <c r="D691" s="6"/>
      <c r="E691" s="6"/>
      <c r="F691" s="4"/>
      <c r="G691" s="6"/>
      <c r="H691" s="4"/>
      <c r="I691" s="4"/>
      <c r="J691" s="4"/>
      <c r="K691" s="4"/>
      <c r="L691" s="4"/>
      <c r="M691" s="4"/>
      <c r="N691" s="4"/>
      <c r="O691" s="4"/>
      <c r="P691" s="4"/>
      <c r="Q691" s="4"/>
      <c r="R691" s="5"/>
      <c r="S691" s="5"/>
      <c r="T691" s="5"/>
      <c r="U691" s="5"/>
      <c r="V691" s="5"/>
      <c r="W691" s="5"/>
      <c r="X691" s="5"/>
      <c r="Y691" s="5"/>
      <c r="Z691" s="5"/>
      <c r="AA691" s="5"/>
      <c r="AB691" s="6"/>
      <c r="AC691" s="5"/>
      <c r="AD691" s="5"/>
      <c r="AE691" s="5"/>
      <c r="AF691" s="5"/>
      <c r="AG691" s="6"/>
      <c r="AH691" s="6"/>
      <c r="AI691" s="7"/>
      <c r="AJ691" s="7"/>
      <c r="AK691" s="7"/>
      <c r="AL691" s="7"/>
      <c r="AM691" s="7"/>
      <c r="AN691" s="6"/>
      <c r="AO691" s="6"/>
      <c r="AP691" s="6"/>
      <c r="AQ691" s="6"/>
    </row>
    <row r="692" spans="1:43" ht="15.75" customHeight="1">
      <c r="A692" s="6"/>
      <c r="B692" s="4"/>
      <c r="C692" s="6"/>
      <c r="D692" s="6"/>
      <c r="E692" s="6"/>
      <c r="F692" s="4"/>
      <c r="G692" s="6"/>
      <c r="H692" s="4"/>
      <c r="I692" s="4"/>
      <c r="J692" s="4"/>
      <c r="K692" s="4"/>
      <c r="L692" s="4"/>
      <c r="M692" s="4"/>
      <c r="N692" s="4"/>
      <c r="O692" s="4"/>
      <c r="P692" s="4"/>
      <c r="Q692" s="4"/>
      <c r="R692" s="5"/>
      <c r="S692" s="5"/>
      <c r="T692" s="5"/>
      <c r="U692" s="5"/>
      <c r="V692" s="5"/>
      <c r="W692" s="5"/>
      <c r="X692" s="5"/>
      <c r="Y692" s="5"/>
      <c r="Z692" s="5"/>
      <c r="AA692" s="5"/>
      <c r="AB692" s="6"/>
      <c r="AC692" s="5"/>
      <c r="AD692" s="5"/>
      <c r="AE692" s="5"/>
      <c r="AF692" s="5"/>
      <c r="AG692" s="6"/>
      <c r="AH692" s="6"/>
      <c r="AI692" s="7"/>
      <c r="AJ692" s="7"/>
      <c r="AK692" s="7"/>
      <c r="AL692" s="7"/>
      <c r="AM692" s="7"/>
      <c r="AN692" s="6"/>
      <c r="AO692" s="6"/>
      <c r="AP692" s="6"/>
      <c r="AQ692" s="6"/>
    </row>
    <row r="693" spans="1:43" ht="15.75" customHeight="1">
      <c r="A693" s="6"/>
      <c r="B693" s="4"/>
      <c r="C693" s="6"/>
      <c r="D693" s="6"/>
      <c r="E693" s="6"/>
      <c r="F693" s="4"/>
      <c r="G693" s="6"/>
      <c r="H693" s="4"/>
      <c r="I693" s="4"/>
      <c r="J693" s="4"/>
      <c r="K693" s="4"/>
      <c r="L693" s="4"/>
      <c r="M693" s="4"/>
      <c r="N693" s="4"/>
      <c r="O693" s="4"/>
      <c r="P693" s="4"/>
      <c r="Q693" s="4"/>
      <c r="R693" s="5"/>
      <c r="S693" s="5"/>
      <c r="T693" s="5"/>
      <c r="U693" s="5"/>
      <c r="V693" s="5"/>
      <c r="W693" s="5"/>
      <c r="X693" s="5"/>
      <c r="Y693" s="5"/>
      <c r="Z693" s="5"/>
      <c r="AA693" s="5"/>
      <c r="AB693" s="6"/>
      <c r="AC693" s="5"/>
      <c r="AD693" s="5"/>
      <c r="AE693" s="5"/>
      <c r="AF693" s="5"/>
      <c r="AG693" s="6"/>
      <c r="AH693" s="6"/>
      <c r="AI693" s="7"/>
      <c r="AJ693" s="7"/>
      <c r="AK693" s="7"/>
      <c r="AL693" s="7"/>
      <c r="AM693" s="7"/>
      <c r="AN693" s="6"/>
      <c r="AO693" s="6"/>
      <c r="AP693" s="6"/>
      <c r="AQ693" s="6"/>
    </row>
    <row r="694" spans="1:43" ht="15.75" customHeight="1">
      <c r="A694" s="6"/>
      <c r="B694" s="4"/>
      <c r="C694" s="6"/>
      <c r="D694" s="6"/>
      <c r="E694" s="6"/>
      <c r="F694" s="4"/>
      <c r="G694" s="6"/>
      <c r="H694" s="4"/>
      <c r="I694" s="4"/>
      <c r="J694" s="4"/>
      <c r="K694" s="4"/>
      <c r="L694" s="4"/>
      <c r="M694" s="4"/>
      <c r="N694" s="4"/>
      <c r="O694" s="4"/>
      <c r="P694" s="4"/>
      <c r="Q694" s="4"/>
      <c r="R694" s="5"/>
      <c r="S694" s="5"/>
      <c r="T694" s="5"/>
      <c r="U694" s="5"/>
      <c r="V694" s="5"/>
      <c r="W694" s="5"/>
      <c r="X694" s="5"/>
      <c r="Y694" s="5"/>
      <c r="Z694" s="5"/>
      <c r="AA694" s="5"/>
      <c r="AB694" s="6"/>
      <c r="AC694" s="5"/>
      <c r="AD694" s="5"/>
      <c r="AE694" s="5"/>
      <c r="AF694" s="5"/>
      <c r="AG694" s="6"/>
      <c r="AH694" s="6"/>
      <c r="AI694" s="7"/>
      <c r="AJ694" s="7"/>
      <c r="AK694" s="7"/>
      <c r="AL694" s="7"/>
      <c r="AM694" s="7"/>
      <c r="AN694" s="6"/>
      <c r="AO694" s="6"/>
      <c r="AP694" s="6"/>
      <c r="AQ694" s="6"/>
    </row>
    <row r="695" spans="1:43" ht="15.75" customHeight="1">
      <c r="A695" s="6"/>
      <c r="B695" s="4"/>
      <c r="C695" s="6"/>
      <c r="D695" s="6"/>
      <c r="E695" s="6"/>
      <c r="F695" s="4"/>
      <c r="G695" s="6"/>
      <c r="H695" s="4"/>
      <c r="I695" s="4"/>
      <c r="J695" s="4"/>
      <c r="K695" s="4"/>
      <c r="L695" s="4"/>
      <c r="M695" s="4"/>
      <c r="N695" s="4"/>
      <c r="O695" s="4"/>
      <c r="P695" s="4"/>
      <c r="Q695" s="4"/>
      <c r="R695" s="5"/>
      <c r="S695" s="5"/>
      <c r="T695" s="5"/>
      <c r="U695" s="5"/>
      <c r="V695" s="5"/>
      <c r="W695" s="5"/>
      <c r="X695" s="5"/>
      <c r="Y695" s="5"/>
      <c r="Z695" s="5"/>
      <c r="AA695" s="5"/>
      <c r="AB695" s="6"/>
      <c r="AC695" s="5"/>
      <c r="AD695" s="5"/>
      <c r="AE695" s="5"/>
      <c r="AF695" s="5"/>
      <c r="AG695" s="6"/>
      <c r="AH695" s="6"/>
      <c r="AI695" s="7"/>
      <c r="AJ695" s="7"/>
      <c r="AK695" s="7"/>
      <c r="AL695" s="7"/>
      <c r="AM695" s="7"/>
      <c r="AN695" s="6"/>
      <c r="AO695" s="6"/>
      <c r="AP695" s="6"/>
      <c r="AQ695" s="6"/>
    </row>
    <row r="696" spans="1:43" ht="15.75" customHeight="1">
      <c r="A696" s="6"/>
      <c r="B696" s="4"/>
      <c r="C696" s="6"/>
      <c r="D696" s="6"/>
      <c r="E696" s="6"/>
      <c r="F696" s="4"/>
      <c r="G696" s="6"/>
      <c r="H696" s="4"/>
      <c r="I696" s="4"/>
      <c r="J696" s="4"/>
      <c r="K696" s="4"/>
      <c r="L696" s="4"/>
      <c r="M696" s="4"/>
      <c r="N696" s="4"/>
      <c r="O696" s="4"/>
      <c r="P696" s="4"/>
      <c r="Q696" s="4"/>
      <c r="R696" s="5"/>
      <c r="S696" s="5"/>
      <c r="T696" s="5"/>
      <c r="U696" s="5"/>
      <c r="V696" s="5"/>
      <c r="W696" s="5"/>
      <c r="X696" s="5"/>
      <c r="Y696" s="5"/>
      <c r="Z696" s="5"/>
      <c r="AA696" s="5"/>
      <c r="AB696" s="6"/>
      <c r="AC696" s="5"/>
      <c r="AD696" s="5"/>
      <c r="AE696" s="5"/>
      <c r="AF696" s="5"/>
      <c r="AG696" s="6"/>
      <c r="AH696" s="6"/>
      <c r="AI696" s="7"/>
      <c r="AJ696" s="7"/>
      <c r="AK696" s="7"/>
      <c r="AL696" s="7"/>
      <c r="AM696" s="7"/>
      <c r="AN696" s="6"/>
      <c r="AO696" s="6"/>
      <c r="AP696" s="6"/>
      <c r="AQ696" s="6"/>
    </row>
    <row r="697" spans="1:43" ht="15.75" customHeight="1">
      <c r="A697" s="6"/>
      <c r="B697" s="4"/>
      <c r="C697" s="6"/>
      <c r="D697" s="6"/>
      <c r="E697" s="6"/>
      <c r="F697" s="4"/>
      <c r="G697" s="6"/>
      <c r="H697" s="4"/>
      <c r="I697" s="4"/>
      <c r="J697" s="4"/>
      <c r="K697" s="4"/>
      <c r="L697" s="4"/>
      <c r="M697" s="4"/>
      <c r="N697" s="4"/>
      <c r="O697" s="4"/>
      <c r="P697" s="4"/>
      <c r="Q697" s="4"/>
      <c r="R697" s="5"/>
      <c r="S697" s="5"/>
      <c r="T697" s="5"/>
      <c r="U697" s="5"/>
      <c r="V697" s="5"/>
      <c r="W697" s="5"/>
      <c r="X697" s="5"/>
      <c r="Y697" s="5"/>
      <c r="Z697" s="5"/>
      <c r="AA697" s="5"/>
      <c r="AB697" s="6"/>
      <c r="AC697" s="5"/>
      <c r="AD697" s="5"/>
      <c r="AE697" s="5"/>
      <c r="AF697" s="5"/>
      <c r="AG697" s="6"/>
      <c r="AH697" s="6"/>
      <c r="AI697" s="7"/>
      <c r="AJ697" s="7"/>
      <c r="AK697" s="7"/>
      <c r="AL697" s="7"/>
      <c r="AM697" s="7"/>
      <c r="AN697" s="6"/>
      <c r="AO697" s="6"/>
      <c r="AP697" s="6"/>
      <c r="AQ697" s="6"/>
    </row>
    <row r="698" spans="1:43" ht="15.75" customHeight="1">
      <c r="A698" s="6"/>
      <c r="B698" s="4"/>
      <c r="C698" s="6"/>
      <c r="D698" s="6"/>
      <c r="E698" s="6"/>
      <c r="F698" s="4"/>
      <c r="G698" s="6"/>
      <c r="H698" s="4"/>
      <c r="I698" s="4"/>
      <c r="J698" s="4"/>
      <c r="K698" s="4"/>
      <c r="L698" s="4"/>
      <c r="M698" s="4"/>
      <c r="N698" s="4"/>
      <c r="O698" s="4"/>
      <c r="P698" s="4"/>
      <c r="Q698" s="4"/>
      <c r="R698" s="5"/>
      <c r="S698" s="5"/>
      <c r="T698" s="5"/>
      <c r="U698" s="5"/>
      <c r="V698" s="5"/>
      <c r="W698" s="5"/>
      <c r="X698" s="5"/>
      <c r="Y698" s="5"/>
      <c r="Z698" s="5"/>
      <c r="AA698" s="5"/>
      <c r="AB698" s="6"/>
      <c r="AC698" s="5"/>
      <c r="AD698" s="5"/>
      <c r="AE698" s="5"/>
      <c r="AF698" s="5"/>
      <c r="AG698" s="6"/>
      <c r="AH698" s="6"/>
      <c r="AI698" s="7"/>
      <c r="AJ698" s="7"/>
      <c r="AK698" s="7"/>
      <c r="AL698" s="7"/>
      <c r="AM698" s="7"/>
      <c r="AN698" s="6"/>
      <c r="AO698" s="6"/>
      <c r="AP698" s="6"/>
      <c r="AQ698" s="6"/>
    </row>
    <row r="699" spans="1:43" ht="15.75" customHeight="1">
      <c r="A699" s="6"/>
      <c r="B699" s="4"/>
      <c r="C699" s="6"/>
      <c r="D699" s="6"/>
      <c r="E699" s="6"/>
      <c r="F699" s="4"/>
      <c r="G699" s="6"/>
      <c r="H699" s="4"/>
      <c r="I699" s="4"/>
      <c r="J699" s="4"/>
      <c r="K699" s="4"/>
      <c r="L699" s="4"/>
      <c r="M699" s="4"/>
      <c r="N699" s="4"/>
      <c r="O699" s="4"/>
      <c r="P699" s="4"/>
      <c r="Q699" s="4"/>
      <c r="R699" s="5"/>
      <c r="S699" s="5"/>
      <c r="T699" s="5"/>
      <c r="U699" s="5"/>
      <c r="V699" s="5"/>
      <c r="W699" s="5"/>
      <c r="X699" s="5"/>
      <c r="Y699" s="5"/>
      <c r="Z699" s="5"/>
      <c r="AA699" s="5"/>
      <c r="AB699" s="6"/>
      <c r="AC699" s="5"/>
      <c r="AD699" s="5"/>
      <c r="AE699" s="5"/>
      <c r="AF699" s="5"/>
      <c r="AG699" s="6"/>
      <c r="AH699" s="6"/>
      <c r="AI699" s="7"/>
      <c r="AJ699" s="7"/>
      <c r="AK699" s="7"/>
      <c r="AL699" s="7"/>
      <c r="AM699" s="7"/>
      <c r="AN699" s="6"/>
      <c r="AO699" s="6"/>
      <c r="AP699" s="6"/>
      <c r="AQ699" s="6"/>
    </row>
    <row r="700" spans="1:43" ht="15.75" customHeight="1">
      <c r="A700" s="6"/>
      <c r="B700" s="4"/>
      <c r="C700" s="6"/>
      <c r="D700" s="6"/>
      <c r="E700" s="6"/>
      <c r="F700" s="4"/>
      <c r="G700" s="6"/>
      <c r="H700" s="4"/>
      <c r="I700" s="4"/>
      <c r="J700" s="4"/>
      <c r="K700" s="4"/>
      <c r="L700" s="4"/>
      <c r="M700" s="4"/>
      <c r="N700" s="4"/>
      <c r="O700" s="4"/>
      <c r="P700" s="4"/>
      <c r="Q700" s="4"/>
      <c r="R700" s="5"/>
      <c r="S700" s="5"/>
      <c r="T700" s="5"/>
      <c r="U700" s="5"/>
      <c r="V700" s="5"/>
      <c r="W700" s="5"/>
      <c r="X700" s="5"/>
      <c r="Y700" s="5"/>
      <c r="Z700" s="5"/>
      <c r="AA700" s="5"/>
      <c r="AB700" s="6"/>
      <c r="AC700" s="5"/>
      <c r="AD700" s="5"/>
      <c r="AE700" s="5"/>
      <c r="AF700" s="5"/>
      <c r="AG700" s="6"/>
      <c r="AH700" s="6"/>
      <c r="AI700" s="7"/>
      <c r="AJ700" s="7"/>
      <c r="AK700" s="7"/>
      <c r="AL700" s="7"/>
      <c r="AM700" s="7"/>
      <c r="AN700" s="6"/>
      <c r="AO700" s="6"/>
      <c r="AP700" s="6"/>
      <c r="AQ700" s="6"/>
    </row>
    <row r="701" spans="1:43" ht="15.75" customHeight="1">
      <c r="A701" s="6"/>
      <c r="B701" s="4"/>
      <c r="C701" s="6"/>
      <c r="D701" s="6"/>
      <c r="E701" s="6"/>
      <c r="F701" s="4"/>
      <c r="G701" s="6"/>
      <c r="H701" s="4"/>
      <c r="I701" s="4"/>
      <c r="J701" s="4"/>
      <c r="K701" s="4"/>
      <c r="L701" s="4"/>
      <c r="M701" s="4"/>
      <c r="N701" s="4"/>
      <c r="O701" s="4"/>
      <c r="P701" s="4"/>
      <c r="Q701" s="4"/>
      <c r="R701" s="5"/>
      <c r="S701" s="5"/>
      <c r="T701" s="5"/>
      <c r="U701" s="5"/>
      <c r="V701" s="5"/>
      <c r="W701" s="5"/>
      <c r="X701" s="5"/>
      <c r="Y701" s="5"/>
      <c r="Z701" s="5"/>
      <c r="AA701" s="5"/>
      <c r="AB701" s="6"/>
      <c r="AC701" s="5"/>
      <c r="AD701" s="5"/>
      <c r="AE701" s="5"/>
      <c r="AF701" s="5"/>
      <c r="AG701" s="6"/>
      <c r="AH701" s="6"/>
      <c r="AI701" s="7"/>
      <c r="AJ701" s="7"/>
      <c r="AK701" s="7"/>
      <c r="AL701" s="7"/>
      <c r="AM701" s="7"/>
      <c r="AN701" s="6"/>
      <c r="AO701" s="6"/>
      <c r="AP701" s="6"/>
      <c r="AQ701" s="6"/>
    </row>
    <row r="702" spans="1:43" ht="15.75" customHeight="1">
      <c r="A702" s="6"/>
      <c r="B702" s="4"/>
      <c r="C702" s="6"/>
      <c r="D702" s="6"/>
      <c r="E702" s="6"/>
      <c r="F702" s="4"/>
      <c r="G702" s="6"/>
      <c r="H702" s="4"/>
      <c r="I702" s="4"/>
      <c r="J702" s="4"/>
      <c r="K702" s="4"/>
      <c r="L702" s="4"/>
      <c r="M702" s="4"/>
      <c r="N702" s="4"/>
      <c r="O702" s="4"/>
      <c r="P702" s="4"/>
      <c r="Q702" s="4"/>
      <c r="R702" s="5"/>
      <c r="S702" s="5"/>
      <c r="T702" s="5"/>
      <c r="U702" s="5"/>
      <c r="V702" s="5"/>
      <c r="W702" s="5"/>
      <c r="X702" s="5"/>
      <c r="Y702" s="5"/>
      <c r="Z702" s="5"/>
      <c r="AA702" s="5"/>
      <c r="AB702" s="6"/>
      <c r="AC702" s="5"/>
      <c r="AD702" s="5"/>
      <c r="AE702" s="5"/>
      <c r="AF702" s="5"/>
      <c r="AG702" s="6"/>
      <c r="AH702" s="6"/>
      <c r="AI702" s="7"/>
      <c r="AJ702" s="7"/>
      <c r="AK702" s="7"/>
      <c r="AL702" s="7"/>
      <c r="AM702" s="7"/>
      <c r="AN702" s="6"/>
      <c r="AO702" s="6"/>
      <c r="AP702" s="6"/>
      <c r="AQ702" s="6"/>
    </row>
    <row r="703" spans="1:43" ht="15.75" customHeight="1">
      <c r="A703" s="6"/>
      <c r="B703" s="4"/>
      <c r="C703" s="6"/>
      <c r="D703" s="6"/>
      <c r="E703" s="6"/>
      <c r="F703" s="4"/>
      <c r="G703" s="6"/>
      <c r="H703" s="4"/>
      <c r="I703" s="4"/>
      <c r="J703" s="4"/>
      <c r="K703" s="4"/>
      <c r="L703" s="4"/>
      <c r="M703" s="4"/>
      <c r="N703" s="4"/>
      <c r="O703" s="4"/>
      <c r="P703" s="4"/>
      <c r="Q703" s="4"/>
      <c r="R703" s="5"/>
      <c r="S703" s="5"/>
      <c r="T703" s="5"/>
      <c r="U703" s="5"/>
      <c r="V703" s="5"/>
      <c r="W703" s="5"/>
      <c r="X703" s="5"/>
      <c r="Y703" s="5"/>
      <c r="Z703" s="5"/>
      <c r="AA703" s="5"/>
      <c r="AB703" s="6"/>
      <c r="AC703" s="5"/>
      <c r="AD703" s="5"/>
      <c r="AE703" s="5"/>
      <c r="AF703" s="5"/>
      <c r="AG703" s="6"/>
      <c r="AH703" s="6"/>
      <c r="AI703" s="7"/>
      <c r="AJ703" s="7"/>
      <c r="AK703" s="7"/>
      <c r="AL703" s="7"/>
      <c r="AM703" s="7"/>
      <c r="AN703" s="6"/>
      <c r="AO703" s="6"/>
      <c r="AP703" s="6"/>
      <c r="AQ703" s="6"/>
    </row>
    <row r="704" spans="1:43" ht="15.75" customHeight="1">
      <c r="A704" s="6"/>
      <c r="B704" s="4"/>
      <c r="C704" s="6"/>
      <c r="D704" s="6"/>
      <c r="E704" s="6"/>
      <c r="F704" s="4"/>
      <c r="G704" s="6"/>
      <c r="H704" s="4"/>
      <c r="I704" s="4"/>
      <c r="J704" s="4"/>
      <c r="K704" s="4"/>
      <c r="L704" s="4"/>
      <c r="M704" s="4"/>
      <c r="N704" s="4"/>
      <c r="O704" s="4"/>
      <c r="P704" s="4"/>
      <c r="Q704" s="4"/>
      <c r="R704" s="5"/>
      <c r="S704" s="5"/>
      <c r="T704" s="5"/>
      <c r="U704" s="5"/>
      <c r="V704" s="5"/>
      <c r="W704" s="5"/>
      <c r="X704" s="5"/>
      <c r="Y704" s="5"/>
      <c r="Z704" s="5"/>
      <c r="AA704" s="5"/>
      <c r="AB704" s="6"/>
      <c r="AC704" s="5"/>
      <c r="AD704" s="5"/>
      <c r="AE704" s="5"/>
      <c r="AF704" s="5"/>
      <c r="AG704" s="6"/>
      <c r="AH704" s="6"/>
      <c r="AI704" s="7"/>
      <c r="AJ704" s="7"/>
      <c r="AK704" s="7"/>
      <c r="AL704" s="7"/>
      <c r="AM704" s="7"/>
      <c r="AN704" s="6"/>
      <c r="AO704" s="6"/>
      <c r="AP704" s="6"/>
      <c r="AQ704" s="6"/>
    </row>
    <row r="705" spans="1:43" ht="15.75" customHeight="1">
      <c r="A705" s="6"/>
      <c r="B705" s="4"/>
      <c r="C705" s="6"/>
      <c r="D705" s="6"/>
      <c r="E705" s="6"/>
      <c r="F705" s="4"/>
      <c r="G705" s="6"/>
      <c r="H705" s="4"/>
      <c r="I705" s="4"/>
      <c r="J705" s="4"/>
      <c r="K705" s="4"/>
      <c r="L705" s="4"/>
      <c r="M705" s="4"/>
      <c r="N705" s="4"/>
      <c r="O705" s="4"/>
      <c r="P705" s="4"/>
      <c r="Q705" s="4"/>
      <c r="R705" s="5"/>
      <c r="S705" s="5"/>
      <c r="T705" s="5"/>
      <c r="U705" s="5"/>
      <c r="V705" s="5"/>
      <c r="W705" s="5"/>
      <c r="X705" s="5"/>
      <c r="Y705" s="5"/>
      <c r="Z705" s="5"/>
      <c r="AA705" s="5"/>
      <c r="AB705" s="6"/>
      <c r="AC705" s="5"/>
      <c r="AD705" s="5"/>
      <c r="AE705" s="5"/>
      <c r="AF705" s="5"/>
      <c r="AG705" s="6"/>
      <c r="AH705" s="6"/>
      <c r="AI705" s="7"/>
      <c r="AJ705" s="7"/>
      <c r="AK705" s="7"/>
      <c r="AL705" s="7"/>
      <c r="AM705" s="7"/>
      <c r="AN705" s="6"/>
      <c r="AO705" s="6"/>
      <c r="AP705" s="6"/>
      <c r="AQ705" s="6"/>
    </row>
    <row r="706" spans="1:43" ht="15.75" customHeight="1">
      <c r="A706" s="6"/>
      <c r="B706" s="4"/>
      <c r="C706" s="6"/>
      <c r="D706" s="6"/>
      <c r="E706" s="6"/>
      <c r="F706" s="4"/>
      <c r="G706" s="6"/>
      <c r="H706" s="4"/>
      <c r="I706" s="4"/>
      <c r="J706" s="4"/>
      <c r="K706" s="4"/>
      <c r="L706" s="4"/>
      <c r="M706" s="4"/>
      <c r="N706" s="4"/>
      <c r="O706" s="4"/>
      <c r="P706" s="4"/>
      <c r="Q706" s="4"/>
      <c r="R706" s="5"/>
      <c r="S706" s="5"/>
      <c r="T706" s="5"/>
      <c r="U706" s="5"/>
      <c r="V706" s="5"/>
      <c r="W706" s="5"/>
      <c r="X706" s="5"/>
      <c r="Y706" s="5"/>
      <c r="Z706" s="5"/>
      <c r="AA706" s="5"/>
      <c r="AB706" s="6"/>
      <c r="AC706" s="5"/>
      <c r="AD706" s="5"/>
      <c r="AE706" s="5"/>
      <c r="AF706" s="5"/>
      <c r="AG706" s="6"/>
      <c r="AH706" s="6"/>
      <c r="AI706" s="7"/>
      <c r="AJ706" s="7"/>
      <c r="AK706" s="7"/>
      <c r="AL706" s="7"/>
      <c r="AM706" s="7"/>
      <c r="AN706" s="6"/>
      <c r="AO706" s="6"/>
      <c r="AP706" s="6"/>
      <c r="AQ706" s="6"/>
    </row>
    <row r="707" spans="1:43" ht="15.75" customHeight="1">
      <c r="A707" s="6"/>
      <c r="B707" s="4"/>
      <c r="C707" s="6"/>
      <c r="D707" s="6"/>
      <c r="E707" s="6"/>
      <c r="F707" s="4"/>
      <c r="G707" s="6"/>
      <c r="H707" s="4"/>
      <c r="I707" s="4"/>
      <c r="J707" s="4"/>
      <c r="K707" s="4"/>
      <c r="L707" s="4"/>
      <c r="M707" s="4"/>
      <c r="N707" s="4"/>
      <c r="O707" s="4"/>
      <c r="P707" s="4"/>
      <c r="Q707" s="4"/>
      <c r="R707" s="5"/>
      <c r="S707" s="5"/>
      <c r="T707" s="5"/>
      <c r="U707" s="5"/>
      <c r="V707" s="5"/>
      <c r="W707" s="5"/>
      <c r="X707" s="5"/>
      <c r="Y707" s="5"/>
      <c r="Z707" s="5"/>
      <c r="AA707" s="5"/>
      <c r="AB707" s="6"/>
      <c r="AC707" s="5"/>
      <c r="AD707" s="5"/>
      <c r="AE707" s="5"/>
      <c r="AF707" s="5"/>
      <c r="AG707" s="6"/>
      <c r="AH707" s="6"/>
      <c r="AI707" s="7"/>
      <c r="AJ707" s="7"/>
      <c r="AK707" s="7"/>
      <c r="AL707" s="7"/>
      <c r="AM707" s="7"/>
      <c r="AN707" s="6"/>
      <c r="AO707" s="6"/>
      <c r="AP707" s="6"/>
      <c r="AQ707" s="6"/>
    </row>
    <row r="708" spans="1:43" ht="15.75" customHeight="1">
      <c r="A708" s="6"/>
      <c r="B708" s="4"/>
      <c r="C708" s="6"/>
      <c r="D708" s="6"/>
      <c r="E708" s="6"/>
      <c r="F708" s="4"/>
      <c r="G708" s="6"/>
      <c r="H708" s="4"/>
      <c r="I708" s="4"/>
      <c r="J708" s="4"/>
      <c r="K708" s="4"/>
      <c r="L708" s="4"/>
      <c r="M708" s="4"/>
      <c r="N708" s="4"/>
      <c r="O708" s="4"/>
      <c r="P708" s="4"/>
      <c r="Q708" s="4"/>
      <c r="R708" s="5"/>
      <c r="S708" s="5"/>
      <c r="T708" s="5"/>
      <c r="U708" s="5"/>
      <c r="V708" s="5"/>
      <c r="W708" s="5"/>
      <c r="X708" s="5"/>
      <c r="Y708" s="5"/>
      <c r="Z708" s="5"/>
      <c r="AA708" s="5"/>
      <c r="AB708" s="6"/>
      <c r="AC708" s="5"/>
      <c r="AD708" s="5"/>
      <c r="AE708" s="5"/>
      <c r="AF708" s="5"/>
      <c r="AG708" s="6"/>
      <c r="AH708" s="6"/>
      <c r="AI708" s="7"/>
      <c r="AJ708" s="7"/>
      <c r="AK708" s="7"/>
      <c r="AL708" s="7"/>
      <c r="AM708" s="7"/>
      <c r="AN708" s="6"/>
      <c r="AO708" s="6"/>
      <c r="AP708" s="6"/>
      <c r="AQ708" s="6"/>
    </row>
    <row r="709" spans="1:43" ht="15.75" customHeight="1">
      <c r="A709" s="6"/>
      <c r="B709" s="4"/>
      <c r="C709" s="6"/>
      <c r="D709" s="6"/>
      <c r="E709" s="6"/>
      <c r="F709" s="4"/>
      <c r="G709" s="6"/>
      <c r="H709" s="4"/>
      <c r="I709" s="4"/>
      <c r="J709" s="4"/>
      <c r="K709" s="4"/>
      <c r="L709" s="4"/>
      <c r="M709" s="4"/>
      <c r="N709" s="4"/>
      <c r="O709" s="4"/>
      <c r="P709" s="4"/>
      <c r="Q709" s="4"/>
      <c r="R709" s="5"/>
      <c r="S709" s="5"/>
      <c r="T709" s="5"/>
      <c r="U709" s="5"/>
      <c r="V709" s="5"/>
      <c r="W709" s="5"/>
      <c r="X709" s="5"/>
      <c r="Y709" s="5"/>
      <c r="Z709" s="5"/>
      <c r="AA709" s="5"/>
      <c r="AB709" s="6"/>
      <c r="AC709" s="5"/>
      <c r="AD709" s="5"/>
      <c r="AE709" s="5"/>
      <c r="AF709" s="5"/>
      <c r="AG709" s="6"/>
      <c r="AH709" s="6"/>
      <c r="AI709" s="7"/>
      <c r="AJ709" s="7"/>
      <c r="AK709" s="7"/>
      <c r="AL709" s="7"/>
      <c r="AM709" s="7"/>
      <c r="AN709" s="6"/>
      <c r="AO709" s="6"/>
      <c r="AP709" s="6"/>
      <c r="AQ709" s="6"/>
    </row>
    <row r="710" spans="1:43" ht="15.75" customHeight="1">
      <c r="A710" s="6"/>
      <c r="B710" s="4"/>
      <c r="C710" s="6"/>
      <c r="D710" s="6"/>
      <c r="E710" s="6"/>
      <c r="F710" s="4"/>
      <c r="G710" s="6"/>
      <c r="H710" s="4"/>
      <c r="I710" s="4"/>
      <c r="J710" s="4"/>
      <c r="K710" s="4"/>
      <c r="L710" s="4"/>
      <c r="M710" s="4"/>
      <c r="N710" s="4"/>
      <c r="O710" s="4"/>
      <c r="P710" s="4"/>
      <c r="Q710" s="4"/>
      <c r="R710" s="5"/>
      <c r="S710" s="5"/>
      <c r="T710" s="5"/>
      <c r="U710" s="5"/>
      <c r="V710" s="5"/>
      <c r="W710" s="5"/>
      <c r="X710" s="5"/>
      <c r="Y710" s="5"/>
      <c r="Z710" s="5"/>
      <c r="AA710" s="5"/>
      <c r="AB710" s="6"/>
      <c r="AC710" s="5"/>
      <c r="AD710" s="5"/>
      <c r="AE710" s="5"/>
      <c r="AF710" s="5"/>
      <c r="AG710" s="6"/>
      <c r="AH710" s="6"/>
      <c r="AI710" s="7"/>
      <c r="AJ710" s="7"/>
      <c r="AK710" s="7"/>
      <c r="AL710" s="7"/>
      <c r="AM710" s="7"/>
      <c r="AN710" s="6"/>
      <c r="AO710" s="6"/>
      <c r="AP710" s="6"/>
      <c r="AQ710" s="6"/>
    </row>
    <row r="711" spans="1:43" ht="15.75" customHeight="1">
      <c r="A711" s="6"/>
      <c r="B711" s="4"/>
      <c r="C711" s="6"/>
      <c r="D711" s="6"/>
      <c r="E711" s="6"/>
      <c r="F711" s="4"/>
      <c r="G711" s="6"/>
      <c r="H711" s="4"/>
      <c r="I711" s="4"/>
      <c r="J711" s="4"/>
      <c r="K711" s="4"/>
      <c r="L711" s="4"/>
      <c r="M711" s="4"/>
      <c r="N711" s="4"/>
      <c r="O711" s="4"/>
      <c r="P711" s="4"/>
      <c r="Q711" s="4"/>
      <c r="R711" s="5"/>
      <c r="S711" s="5"/>
      <c r="T711" s="5"/>
      <c r="U711" s="5"/>
      <c r="V711" s="5"/>
      <c r="W711" s="5"/>
      <c r="X711" s="5"/>
      <c r="Y711" s="5"/>
      <c r="Z711" s="5"/>
      <c r="AA711" s="5"/>
      <c r="AB711" s="6"/>
      <c r="AC711" s="5"/>
      <c r="AD711" s="5"/>
      <c r="AE711" s="5"/>
      <c r="AF711" s="5"/>
      <c r="AG711" s="6"/>
      <c r="AH711" s="6"/>
      <c r="AI711" s="7"/>
      <c r="AJ711" s="7"/>
      <c r="AK711" s="7"/>
      <c r="AL711" s="7"/>
      <c r="AM711" s="7"/>
      <c r="AN711" s="6"/>
      <c r="AO711" s="6"/>
      <c r="AP711" s="6"/>
      <c r="AQ711" s="6"/>
    </row>
    <row r="712" spans="1:43" ht="15.75" customHeight="1">
      <c r="A712" s="6"/>
      <c r="B712" s="4"/>
      <c r="C712" s="6"/>
      <c r="D712" s="6"/>
      <c r="E712" s="6"/>
      <c r="F712" s="4"/>
      <c r="G712" s="6"/>
      <c r="H712" s="4"/>
      <c r="I712" s="4"/>
      <c r="J712" s="4"/>
      <c r="K712" s="4"/>
      <c r="L712" s="4"/>
      <c r="M712" s="4"/>
      <c r="N712" s="4"/>
      <c r="O712" s="4"/>
      <c r="P712" s="4"/>
      <c r="Q712" s="4"/>
      <c r="R712" s="5"/>
      <c r="S712" s="5"/>
      <c r="T712" s="5"/>
      <c r="U712" s="5"/>
      <c r="V712" s="5"/>
      <c r="W712" s="5"/>
      <c r="X712" s="5"/>
      <c r="Y712" s="5"/>
      <c r="Z712" s="5"/>
      <c r="AA712" s="5"/>
      <c r="AB712" s="6"/>
      <c r="AC712" s="5"/>
      <c r="AD712" s="5"/>
      <c r="AE712" s="5"/>
      <c r="AF712" s="5"/>
      <c r="AG712" s="6"/>
      <c r="AH712" s="6"/>
      <c r="AI712" s="7"/>
      <c r="AJ712" s="7"/>
      <c r="AK712" s="7"/>
      <c r="AL712" s="7"/>
      <c r="AM712" s="7"/>
      <c r="AN712" s="6"/>
      <c r="AO712" s="6"/>
      <c r="AP712" s="6"/>
      <c r="AQ712" s="6"/>
    </row>
    <row r="713" spans="1:43" ht="15.75" customHeight="1">
      <c r="A713" s="6"/>
      <c r="B713" s="4"/>
      <c r="C713" s="6"/>
      <c r="D713" s="6"/>
      <c r="E713" s="6"/>
      <c r="F713" s="4"/>
      <c r="G713" s="6"/>
      <c r="H713" s="4"/>
      <c r="I713" s="4"/>
      <c r="J713" s="4"/>
      <c r="K713" s="4"/>
      <c r="L713" s="4"/>
      <c r="M713" s="4"/>
      <c r="N713" s="4"/>
      <c r="O713" s="4"/>
      <c r="P713" s="4"/>
      <c r="Q713" s="4"/>
      <c r="R713" s="5"/>
      <c r="S713" s="5"/>
      <c r="T713" s="5"/>
      <c r="U713" s="5"/>
      <c r="V713" s="5"/>
      <c r="W713" s="5"/>
      <c r="X713" s="5"/>
      <c r="Y713" s="5"/>
      <c r="Z713" s="5"/>
      <c r="AA713" s="5"/>
      <c r="AB713" s="6"/>
      <c r="AC713" s="5"/>
      <c r="AD713" s="5"/>
      <c r="AE713" s="5"/>
      <c r="AF713" s="5"/>
      <c r="AG713" s="6"/>
      <c r="AH713" s="6"/>
      <c r="AI713" s="7"/>
      <c r="AJ713" s="7"/>
      <c r="AK713" s="7"/>
      <c r="AL713" s="7"/>
      <c r="AM713" s="7"/>
      <c r="AN713" s="6"/>
      <c r="AO713" s="6"/>
      <c r="AP713" s="6"/>
      <c r="AQ713" s="6"/>
    </row>
    <row r="714" spans="1:43" ht="15.75" customHeight="1">
      <c r="A714" s="6"/>
      <c r="B714" s="4"/>
      <c r="C714" s="6"/>
      <c r="D714" s="6"/>
      <c r="E714" s="6"/>
      <c r="F714" s="4"/>
      <c r="G714" s="6"/>
      <c r="H714" s="4"/>
      <c r="I714" s="4"/>
      <c r="J714" s="4"/>
      <c r="K714" s="4"/>
      <c r="L714" s="4"/>
      <c r="M714" s="4"/>
      <c r="N714" s="4"/>
      <c r="O714" s="4"/>
      <c r="P714" s="4"/>
      <c r="Q714" s="4"/>
      <c r="R714" s="5"/>
      <c r="S714" s="5"/>
      <c r="T714" s="5"/>
      <c r="U714" s="5"/>
      <c r="V714" s="5"/>
      <c r="W714" s="5"/>
      <c r="X714" s="5"/>
      <c r="Y714" s="5"/>
      <c r="Z714" s="5"/>
      <c r="AA714" s="5"/>
      <c r="AB714" s="6"/>
      <c r="AC714" s="5"/>
      <c r="AD714" s="5"/>
      <c r="AE714" s="5"/>
      <c r="AF714" s="5"/>
      <c r="AG714" s="6"/>
      <c r="AH714" s="6"/>
      <c r="AI714" s="7"/>
      <c r="AJ714" s="7"/>
      <c r="AK714" s="7"/>
      <c r="AL714" s="7"/>
      <c r="AM714" s="7"/>
      <c r="AN714" s="6"/>
      <c r="AO714" s="6"/>
      <c r="AP714" s="6"/>
      <c r="AQ714" s="6"/>
    </row>
    <row r="715" spans="1:43" ht="15.75" customHeight="1">
      <c r="A715" s="6"/>
      <c r="B715" s="4"/>
      <c r="C715" s="6"/>
      <c r="D715" s="6"/>
      <c r="E715" s="6"/>
      <c r="F715" s="4"/>
      <c r="G715" s="6"/>
      <c r="H715" s="4"/>
      <c r="I715" s="4"/>
      <c r="J715" s="4"/>
      <c r="K715" s="4"/>
      <c r="L715" s="4"/>
      <c r="M715" s="4"/>
      <c r="N715" s="4"/>
      <c r="O715" s="4"/>
      <c r="P715" s="4"/>
      <c r="Q715" s="4"/>
      <c r="R715" s="5"/>
      <c r="S715" s="5"/>
      <c r="T715" s="5"/>
      <c r="U715" s="5"/>
      <c r="V715" s="5"/>
      <c r="W715" s="5"/>
      <c r="X715" s="5"/>
      <c r="Y715" s="5"/>
      <c r="Z715" s="5"/>
      <c r="AA715" s="5"/>
      <c r="AB715" s="6"/>
      <c r="AC715" s="5"/>
      <c r="AD715" s="5"/>
      <c r="AE715" s="5"/>
      <c r="AF715" s="5"/>
      <c r="AG715" s="6"/>
      <c r="AH715" s="6"/>
      <c r="AI715" s="7"/>
      <c r="AJ715" s="7"/>
      <c r="AK715" s="7"/>
      <c r="AL715" s="7"/>
      <c r="AM715" s="7"/>
      <c r="AN715" s="6"/>
      <c r="AO715" s="6"/>
      <c r="AP715" s="6"/>
      <c r="AQ715" s="6"/>
    </row>
    <row r="716" spans="1:43" ht="15.75" customHeight="1">
      <c r="A716" s="6"/>
      <c r="B716" s="4"/>
      <c r="C716" s="6"/>
      <c r="D716" s="6"/>
      <c r="E716" s="6"/>
      <c r="F716" s="4"/>
      <c r="G716" s="6"/>
      <c r="H716" s="4"/>
      <c r="I716" s="4"/>
      <c r="J716" s="4"/>
      <c r="K716" s="4"/>
      <c r="L716" s="4"/>
      <c r="M716" s="4"/>
      <c r="N716" s="4"/>
      <c r="O716" s="4"/>
      <c r="P716" s="4"/>
      <c r="Q716" s="4"/>
      <c r="R716" s="5"/>
      <c r="S716" s="5"/>
      <c r="T716" s="5"/>
      <c r="U716" s="5"/>
      <c r="V716" s="5"/>
      <c r="W716" s="5"/>
      <c r="X716" s="5"/>
      <c r="Y716" s="5"/>
      <c r="Z716" s="5"/>
      <c r="AA716" s="5"/>
      <c r="AB716" s="6"/>
      <c r="AC716" s="5"/>
      <c r="AD716" s="5"/>
      <c r="AE716" s="5"/>
      <c r="AF716" s="5"/>
      <c r="AG716" s="6"/>
      <c r="AH716" s="6"/>
      <c r="AI716" s="7"/>
      <c r="AJ716" s="7"/>
      <c r="AK716" s="7"/>
      <c r="AL716" s="7"/>
      <c r="AM716" s="7"/>
      <c r="AN716" s="6"/>
      <c r="AO716" s="6"/>
      <c r="AP716" s="6"/>
      <c r="AQ716" s="6"/>
    </row>
    <row r="717" spans="1:43" ht="15.75" customHeight="1">
      <c r="A717" s="6"/>
      <c r="B717" s="4"/>
      <c r="C717" s="6"/>
      <c r="D717" s="6"/>
      <c r="E717" s="6"/>
      <c r="F717" s="4"/>
      <c r="G717" s="6"/>
      <c r="H717" s="4"/>
      <c r="I717" s="4"/>
      <c r="J717" s="4"/>
      <c r="K717" s="4"/>
      <c r="L717" s="4"/>
      <c r="M717" s="4"/>
      <c r="N717" s="4"/>
      <c r="O717" s="4"/>
      <c r="P717" s="4"/>
      <c r="Q717" s="4"/>
      <c r="R717" s="5"/>
      <c r="S717" s="5"/>
      <c r="T717" s="5"/>
      <c r="U717" s="5"/>
      <c r="V717" s="5"/>
      <c r="W717" s="5"/>
      <c r="X717" s="5"/>
      <c r="Y717" s="5"/>
      <c r="Z717" s="5"/>
      <c r="AA717" s="5"/>
      <c r="AB717" s="6"/>
      <c r="AC717" s="5"/>
      <c r="AD717" s="5"/>
      <c r="AE717" s="5"/>
      <c r="AF717" s="5"/>
      <c r="AG717" s="6"/>
      <c r="AH717" s="6"/>
      <c r="AI717" s="7"/>
      <c r="AJ717" s="7"/>
      <c r="AK717" s="7"/>
      <c r="AL717" s="7"/>
      <c r="AM717" s="7"/>
      <c r="AN717" s="6"/>
      <c r="AO717" s="6"/>
      <c r="AP717" s="6"/>
      <c r="AQ717" s="6"/>
    </row>
    <row r="718" spans="1:43" ht="15.75" customHeight="1">
      <c r="A718" s="6"/>
      <c r="B718" s="4"/>
      <c r="C718" s="6"/>
      <c r="D718" s="6"/>
      <c r="E718" s="6"/>
      <c r="F718" s="4"/>
      <c r="G718" s="6"/>
      <c r="H718" s="4"/>
      <c r="I718" s="4"/>
      <c r="J718" s="4"/>
      <c r="K718" s="4"/>
      <c r="L718" s="4"/>
      <c r="M718" s="4"/>
      <c r="N718" s="4"/>
      <c r="O718" s="4"/>
      <c r="P718" s="4"/>
      <c r="Q718" s="4"/>
      <c r="R718" s="5"/>
      <c r="S718" s="5"/>
      <c r="T718" s="5"/>
      <c r="U718" s="5"/>
      <c r="V718" s="5"/>
      <c r="W718" s="5"/>
      <c r="X718" s="5"/>
      <c r="Y718" s="5"/>
      <c r="Z718" s="5"/>
      <c r="AA718" s="5"/>
      <c r="AB718" s="6"/>
      <c r="AC718" s="5"/>
      <c r="AD718" s="5"/>
      <c r="AE718" s="5"/>
      <c r="AF718" s="5"/>
      <c r="AG718" s="6"/>
      <c r="AH718" s="6"/>
      <c r="AI718" s="7"/>
      <c r="AJ718" s="7"/>
      <c r="AK718" s="7"/>
      <c r="AL718" s="7"/>
      <c r="AM718" s="7"/>
      <c r="AN718" s="6"/>
      <c r="AO718" s="6"/>
      <c r="AP718" s="6"/>
      <c r="AQ718" s="6"/>
    </row>
    <row r="719" spans="1:43" ht="15.75" customHeight="1">
      <c r="A719" s="6"/>
      <c r="B719" s="4"/>
      <c r="C719" s="6"/>
      <c r="D719" s="6"/>
      <c r="E719" s="6"/>
      <c r="F719" s="4"/>
      <c r="G719" s="6"/>
      <c r="H719" s="4"/>
      <c r="I719" s="4"/>
      <c r="J719" s="4"/>
      <c r="K719" s="4"/>
      <c r="L719" s="4"/>
      <c r="M719" s="4"/>
      <c r="N719" s="4"/>
      <c r="O719" s="4"/>
      <c r="P719" s="4"/>
      <c r="Q719" s="4"/>
      <c r="R719" s="5"/>
      <c r="S719" s="5"/>
      <c r="T719" s="5"/>
      <c r="U719" s="5"/>
      <c r="V719" s="5"/>
      <c r="W719" s="5"/>
      <c r="X719" s="5"/>
      <c r="Y719" s="5"/>
      <c r="Z719" s="5"/>
      <c r="AA719" s="5"/>
      <c r="AB719" s="6"/>
      <c r="AC719" s="5"/>
      <c r="AD719" s="5"/>
      <c r="AE719" s="5"/>
      <c r="AF719" s="5"/>
      <c r="AG719" s="6"/>
      <c r="AH719" s="6"/>
      <c r="AI719" s="7"/>
      <c r="AJ719" s="7"/>
      <c r="AK719" s="7"/>
      <c r="AL719" s="7"/>
      <c r="AM719" s="7"/>
      <c r="AN719" s="6"/>
      <c r="AO719" s="6"/>
      <c r="AP719" s="6"/>
      <c r="AQ719" s="6"/>
    </row>
    <row r="720" spans="1:43" ht="15.75" customHeight="1">
      <c r="A720" s="6"/>
      <c r="B720" s="4"/>
      <c r="C720" s="6"/>
      <c r="D720" s="6"/>
      <c r="E720" s="6"/>
      <c r="F720" s="4"/>
      <c r="G720" s="6"/>
      <c r="H720" s="4"/>
      <c r="I720" s="4"/>
      <c r="J720" s="4"/>
      <c r="K720" s="4"/>
      <c r="L720" s="4"/>
      <c r="M720" s="4"/>
      <c r="N720" s="4"/>
      <c r="O720" s="4"/>
      <c r="P720" s="4"/>
      <c r="Q720" s="4"/>
      <c r="R720" s="5"/>
      <c r="S720" s="5"/>
      <c r="T720" s="5"/>
      <c r="U720" s="5"/>
      <c r="V720" s="5"/>
      <c r="W720" s="5"/>
      <c r="X720" s="5"/>
      <c r="Y720" s="5"/>
      <c r="Z720" s="5"/>
      <c r="AA720" s="5"/>
      <c r="AB720" s="6"/>
      <c r="AC720" s="5"/>
      <c r="AD720" s="5"/>
      <c r="AE720" s="5"/>
      <c r="AF720" s="5"/>
      <c r="AG720" s="6"/>
      <c r="AH720" s="6"/>
      <c r="AI720" s="7"/>
      <c r="AJ720" s="7"/>
      <c r="AK720" s="7"/>
      <c r="AL720" s="7"/>
      <c r="AM720" s="7"/>
      <c r="AN720" s="6"/>
      <c r="AO720" s="6"/>
      <c r="AP720" s="6"/>
      <c r="AQ720" s="6"/>
    </row>
    <row r="721" spans="1:43" ht="15.75" customHeight="1">
      <c r="A721" s="6"/>
      <c r="B721" s="4"/>
      <c r="C721" s="6"/>
      <c r="D721" s="6"/>
      <c r="E721" s="6"/>
      <c r="F721" s="4"/>
      <c r="G721" s="6"/>
      <c r="H721" s="4"/>
      <c r="I721" s="4"/>
      <c r="J721" s="4"/>
      <c r="K721" s="4"/>
      <c r="L721" s="4"/>
      <c r="M721" s="4"/>
      <c r="N721" s="4"/>
      <c r="O721" s="4"/>
      <c r="P721" s="4"/>
      <c r="Q721" s="4"/>
      <c r="R721" s="5"/>
      <c r="S721" s="5"/>
      <c r="T721" s="5"/>
      <c r="U721" s="5"/>
      <c r="V721" s="5"/>
      <c r="W721" s="5"/>
      <c r="X721" s="5"/>
      <c r="Y721" s="5"/>
      <c r="Z721" s="5"/>
      <c r="AA721" s="5"/>
      <c r="AB721" s="6"/>
      <c r="AC721" s="5"/>
      <c r="AD721" s="5"/>
      <c r="AE721" s="5"/>
      <c r="AF721" s="5"/>
      <c r="AG721" s="6"/>
      <c r="AH721" s="6"/>
      <c r="AI721" s="7"/>
      <c r="AJ721" s="7"/>
      <c r="AK721" s="7"/>
      <c r="AL721" s="7"/>
      <c r="AM721" s="7"/>
      <c r="AN721" s="6"/>
      <c r="AO721" s="6"/>
      <c r="AP721" s="6"/>
      <c r="AQ721" s="6"/>
    </row>
    <row r="722" spans="1:43" ht="15.75" customHeight="1">
      <c r="A722" s="6"/>
      <c r="B722" s="4"/>
      <c r="C722" s="6"/>
      <c r="D722" s="6"/>
      <c r="E722" s="6"/>
      <c r="F722" s="4"/>
      <c r="G722" s="6"/>
      <c r="H722" s="4"/>
      <c r="I722" s="4"/>
      <c r="J722" s="4"/>
      <c r="K722" s="4"/>
      <c r="L722" s="4"/>
      <c r="M722" s="4"/>
      <c r="N722" s="4"/>
      <c r="O722" s="4"/>
      <c r="P722" s="4"/>
      <c r="Q722" s="4"/>
      <c r="R722" s="5"/>
      <c r="S722" s="5"/>
      <c r="T722" s="5"/>
      <c r="U722" s="5"/>
      <c r="V722" s="5"/>
      <c r="W722" s="5"/>
      <c r="X722" s="5"/>
      <c r="Y722" s="5"/>
      <c r="Z722" s="5"/>
      <c r="AA722" s="5"/>
      <c r="AB722" s="6"/>
      <c r="AC722" s="5"/>
      <c r="AD722" s="5"/>
      <c r="AE722" s="5"/>
      <c r="AF722" s="5"/>
      <c r="AG722" s="6"/>
      <c r="AH722" s="6"/>
      <c r="AI722" s="7"/>
      <c r="AJ722" s="7"/>
      <c r="AK722" s="7"/>
      <c r="AL722" s="7"/>
      <c r="AM722" s="7"/>
      <c r="AN722" s="6"/>
      <c r="AO722" s="6"/>
      <c r="AP722" s="6"/>
      <c r="AQ722" s="6"/>
    </row>
    <row r="723" spans="1:43" ht="15.75" customHeight="1">
      <c r="A723" s="6"/>
      <c r="B723" s="4"/>
      <c r="C723" s="6"/>
      <c r="D723" s="6"/>
      <c r="E723" s="6"/>
      <c r="F723" s="4"/>
      <c r="G723" s="6"/>
      <c r="H723" s="4"/>
      <c r="I723" s="4"/>
      <c r="J723" s="4"/>
      <c r="K723" s="4"/>
      <c r="L723" s="4"/>
      <c r="M723" s="4"/>
      <c r="N723" s="4"/>
      <c r="O723" s="4"/>
      <c r="P723" s="4"/>
      <c r="Q723" s="4"/>
      <c r="R723" s="5"/>
      <c r="S723" s="5"/>
      <c r="T723" s="5"/>
      <c r="U723" s="5"/>
      <c r="V723" s="5"/>
      <c r="W723" s="5"/>
      <c r="X723" s="5"/>
      <c r="Y723" s="5"/>
      <c r="Z723" s="5"/>
      <c r="AA723" s="5"/>
      <c r="AB723" s="6"/>
      <c r="AC723" s="5"/>
      <c r="AD723" s="5"/>
      <c r="AE723" s="5"/>
      <c r="AF723" s="5"/>
      <c r="AG723" s="6"/>
      <c r="AH723" s="6"/>
      <c r="AI723" s="7"/>
      <c r="AJ723" s="7"/>
      <c r="AK723" s="7"/>
      <c r="AL723" s="7"/>
      <c r="AM723" s="7"/>
      <c r="AN723" s="6"/>
      <c r="AO723" s="6"/>
      <c r="AP723" s="6"/>
      <c r="AQ723" s="6"/>
    </row>
    <row r="724" spans="1:43" ht="15.75" customHeight="1">
      <c r="A724" s="6"/>
      <c r="B724" s="4"/>
      <c r="C724" s="6"/>
      <c r="D724" s="6"/>
      <c r="E724" s="6"/>
      <c r="F724" s="4"/>
      <c r="G724" s="6"/>
      <c r="H724" s="4"/>
      <c r="I724" s="4"/>
      <c r="J724" s="4"/>
      <c r="K724" s="4"/>
      <c r="L724" s="4"/>
      <c r="M724" s="4"/>
      <c r="N724" s="4"/>
      <c r="O724" s="4"/>
      <c r="P724" s="4"/>
      <c r="Q724" s="4"/>
      <c r="R724" s="5"/>
      <c r="S724" s="5"/>
      <c r="T724" s="5"/>
      <c r="U724" s="5"/>
      <c r="V724" s="5"/>
      <c r="W724" s="5"/>
      <c r="X724" s="5"/>
      <c r="Y724" s="5"/>
      <c r="Z724" s="5"/>
      <c r="AA724" s="5"/>
      <c r="AB724" s="6"/>
      <c r="AC724" s="5"/>
      <c r="AD724" s="5"/>
      <c r="AE724" s="5"/>
      <c r="AF724" s="5"/>
      <c r="AG724" s="6"/>
      <c r="AH724" s="6"/>
      <c r="AI724" s="7"/>
      <c r="AJ724" s="7"/>
      <c r="AK724" s="7"/>
      <c r="AL724" s="7"/>
      <c r="AM724" s="7"/>
      <c r="AN724" s="6"/>
      <c r="AO724" s="6"/>
      <c r="AP724" s="6"/>
      <c r="AQ724" s="6"/>
    </row>
    <row r="725" spans="1:43" ht="15.75" customHeight="1">
      <c r="A725" s="6"/>
      <c r="B725" s="4"/>
      <c r="C725" s="6"/>
      <c r="D725" s="6"/>
      <c r="E725" s="6"/>
      <c r="F725" s="4"/>
      <c r="G725" s="6"/>
      <c r="H725" s="4"/>
      <c r="I725" s="4"/>
      <c r="J725" s="4"/>
      <c r="K725" s="4"/>
      <c r="L725" s="4"/>
      <c r="M725" s="4"/>
      <c r="N725" s="4"/>
      <c r="O725" s="4"/>
      <c r="P725" s="4"/>
      <c r="Q725" s="4"/>
      <c r="R725" s="5"/>
      <c r="S725" s="5"/>
      <c r="T725" s="5"/>
      <c r="U725" s="5"/>
      <c r="V725" s="5"/>
      <c r="W725" s="5"/>
      <c r="X725" s="5"/>
      <c r="Y725" s="5"/>
      <c r="Z725" s="5"/>
      <c r="AA725" s="5"/>
      <c r="AB725" s="6"/>
      <c r="AC725" s="5"/>
      <c r="AD725" s="5"/>
      <c r="AE725" s="5"/>
      <c r="AF725" s="5"/>
      <c r="AG725" s="6"/>
      <c r="AH725" s="6"/>
      <c r="AI725" s="7"/>
      <c r="AJ725" s="7"/>
      <c r="AK725" s="7"/>
      <c r="AL725" s="7"/>
      <c r="AM725" s="7"/>
      <c r="AN725" s="6"/>
      <c r="AO725" s="6"/>
      <c r="AP725" s="6"/>
      <c r="AQ725" s="6"/>
    </row>
    <row r="726" spans="1:43" ht="15.75" customHeight="1">
      <c r="A726" s="6"/>
      <c r="B726" s="4"/>
      <c r="C726" s="6"/>
      <c r="D726" s="6"/>
      <c r="E726" s="6"/>
      <c r="F726" s="4"/>
      <c r="G726" s="6"/>
      <c r="H726" s="4"/>
      <c r="I726" s="4"/>
      <c r="J726" s="4"/>
      <c r="K726" s="4"/>
      <c r="L726" s="4"/>
      <c r="M726" s="4"/>
      <c r="N726" s="4"/>
      <c r="O726" s="4"/>
      <c r="P726" s="4"/>
      <c r="Q726" s="4"/>
      <c r="R726" s="5"/>
      <c r="S726" s="5"/>
      <c r="T726" s="5"/>
      <c r="U726" s="5"/>
      <c r="V726" s="5"/>
      <c r="W726" s="5"/>
      <c r="X726" s="5"/>
      <c r="Y726" s="5"/>
      <c r="Z726" s="5"/>
      <c r="AA726" s="5"/>
      <c r="AB726" s="6"/>
      <c r="AC726" s="5"/>
      <c r="AD726" s="5"/>
      <c r="AE726" s="5"/>
      <c r="AF726" s="5"/>
      <c r="AG726" s="6"/>
      <c r="AH726" s="6"/>
      <c r="AI726" s="7"/>
      <c r="AJ726" s="7"/>
      <c r="AK726" s="7"/>
      <c r="AL726" s="7"/>
      <c r="AM726" s="7"/>
      <c r="AN726" s="6"/>
      <c r="AO726" s="6"/>
      <c r="AP726" s="6"/>
      <c r="AQ726" s="6"/>
    </row>
    <row r="727" spans="1:43" ht="15.75" customHeight="1">
      <c r="A727" s="6"/>
      <c r="B727" s="4"/>
      <c r="C727" s="6"/>
      <c r="D727" s="6"/>
      <c r="E727" s="6"/>
      <c r="F727" s="4"/>
      <c r="G727" s="6"/>
      <c r="H727" s="4"/>
      <c r="I727" s="4"/>
      <c r="J727" s="4"/>
      <c r="K727" s="4"/>
      <c r="L727" s="4"/>
      <c r="M727" s="4"/>
      <c r="N727" s="4"/>
      <c r="O727" s="4"/>
      <c r="P727" s="4"/>
      <c r="Q727" s="4"/>
      <c r="R727" s="5"/>
      <c r="S727" s="5"/>
      <c r="T727" s="5"/>
      <c r="U727" s="5"/>
      <c r="V727" s="5"/>
      <c r="W727" s="5"/>
      <c r="X727" s="5"/>
      <c r="Y727" s="5"/>
      <c r="Z727" s="5"/>
      <c r="AA727" s="5"/>
      <c r="AB727" s="6"/>
      <c r="AC727" s="5"/>
      <c r="AD727" s="5"/>
      <c r="AE727" s="5"/>
      <c r="AF727" s="5"/>
      <c r="AG727" s="6"/>
      <c r="AH727" s="6"/>
      <c r="AI727" s="7"/>
      <c r="AJ727" s="7"/>
      <c r="AK727" s="7"/>
      <c r="AL727" s="7"/>
      <c r="AM727" s="7"/>
      <c r="AN727" s="6"/>
      <c r="AO727" s="6"/>
      <c r="AP727" s="6"/>
      <c r="AQ727" s="6"/>
    </row>
    <row r="728" spans="1:43" ht="15.75" customHeight="1">
      <c r="A728" s="6"/>
      <c r="B728" s="4"/>
      <c r="C728" s="6"/>
      <c r="D728" s="6"/>
      <c r="E728" s="6"/>
      <c r="F728" s="4"/>
      <c r="G728" s="6"/>
      <c r="H728" s="4"/>
      <c r="I728" s="4"/>
      <c r="J728" s="4"/>
      <c r="K728" s="4"/>
      <c r="L728" s="4"/>
      <c r="M728" s="4"/>
      <c r="N728" s="4"/>
      <c r="O728" s="4"/>
      <c r="P728" s="4"/>
      <c r="Q728" s="4"/>
      <c r="R728" s="5"/>
      <c r="S728" s="5"/>
      <c r="T728" s="5"/>
      <c r="U728" s="5"/>
      <c r="V728" s="5"/>
      <c r="W728" s="5"/>
      <c r="X728" s="5"/>
      <c r="Y728" s="5"/>
      <c r="Z728" s="5"/>
      <c r="AA728" s="5"/>
      <c r="AB728" s="6"/>
      <c r="AC728" s="5"/>
      <c r="AD728" s="5"/>
      <c r="AE728" s="5"/>
      <c r="AF728" s="5"/>
      <c r="AG728" s="6"/>
      <c r="AH728" s="6"/>
      <c r="AI728" s="7"/>
      <c r="AJ728" s="7"/>
      <c r="AK728" s="7"/>
      <c r="AL728" s="7"/>
      <c r="AM728" s="7"/>
      <c r="AN728" s="6"/>
      <c r="AO728" s="6"/>
      <c r="AP728" s="6"/>
      <c r="AQ728" s="6"/>
    </row>
    <row r="729" spans="1:43" ht="15.75" customHeight="1">
      <c r="A729" s="6"/>
      <c r="B729" s="4"/>
      <c r="C729" s="6"/>
      <c r="D729" s="6"/>
      <c r="E729" s="6"/>
      <c r="F729" s="4"/>
      <c r="G729" s="6"/>
      <c r="H729" s="4"/>
      <c r="I729" s="4"/>
      <c r="J729" s="4"/>
      <c r="K729" s="4"/>
      <c r="L729" s="4"/>
      <c r="M729" s="4"/>
      <c r="N729" s="4"/>
      <c r="O729" s="4"/>
      <c r="P729" s="4"/>
      <c r="Q729" s="4"/>
      <c r="R729" s="5"/>
      <c r="S729" s="5"/>
      <c r="T729" s="5"/>
      <c r="U729" s="5"/>
      <c r="V729" s="5"/>
      <c r="W729" s="5"/>
      <c r="X729" s="5"/>
      <c r="Y729" s="5"/>
      <c r="Z729" s="5"/>
      <c r="AA729" s="5"/>
      <c r="AB729" s="6"/>
      <c r="AC729" s="5"/>
      <c r="AD729" s="5"/>
      <c r="AE729" s="5"/>
      <c r="AF729" s="5"/>
      <c r="AG729" s="6"/>
      <c r="AH729" s="6"/>
      <c r="AI729" s="7"/>
      <c r="AJ729" s="7"/>
      <c r="AK729" s="7"/>
      <c r="AL729" s="7"/>
      <c r="AM729" s="7"/>
      <c r="AN729" s="6"/>
      <c r="AO729" s="6"/>
      <c r="AP729" s="6"/>
      <c r="AQ729" s="6"/>
    </row>
    <row r="730" spans="1:43" ht="15.75" customHeight="1">
      <c r="A730" s="6"/>
      <c r="B730" s="4"/>
      <c r="C730" s="6"/>
      <c r="D730" s="6"/>
      <c r="E730" s="6"/>
      <c r="F730" s="4"/>
      <c r="G730" s="6"/>
      <c r="H730" s="4"/>
      <c r="I730" s="4"/>
      <c r="J730" s="4"/>
      <c r="K730" s="4"/>
      <c r="L730" s="4"/>
      <c r="M730" s="4"/>
      <c r="N730" s="4"/>
      <c r="O730" s="4"/>
      <c r="P730" s="4"/>
      <c r="Q730" s="4"/>
      <c r="R730" s="5"/>
      <c r="S730" s="5"/>
      <c r="T730" s="5"/>
      <c r="U730" s="5"/>
      <c r="V730" s="5"/>
      <c r="W730" s="5"/>
      <c r="X730" s="5"/>
      <c r="Y730" s="5"/>
      <c r="Z730" s="5"/>
      <c r="AA730" s="5"/>
      <c r="AB730" s="6"/>
      <c r="AC730" s="5"/>
      <c r="AD730" s="5"/>
      <c r="AE730" s="5"/>
      <c r="AF730" s="5"/>
      <c r="AG730" s="6"/>
      <c r="AH730" s="6"/>
      <c r="AI730" s="7"/>
      <c r="AJ730" s="7"/>
      <c r="AK730" s="7"/>
      <c r="AL730" s="7"/>
      <c r="AM730" s="7"/>
      <c r="AN730" s="6"/>
      <c r="AO730" s="6"/>
      <c r="AP730" s="6"/>
      <c r="AQ730" s="6"/>
    </row>
    <row r="731" spans="1:43" ht="15.75" customHeight="1">
      <c r="A731" s="6"/>
      <c r="B731" s="4"/>
      <c r="C731" s="6"/>
      <c r="D731" s="6"/>
      <c r="E731" s="6"/>
      <c r="F731" s="4"/>
      <c r="G731" s="6"/>
      <c r="H731" s="4"/>
      <c r="I731" s="4"/>
      <c r="J731" s="4"/>
      <c r="K731" s="4"/>
      <c r="L731" s="4"/>
      <c r="M731" s="4"/>
      <c r="N731" s="4"/>
      <c r="O731" s="4"/>
      <c r="P731" s="4"/>
      <c r="Q731" s="4"/>
      <c r="R731" s="5"/>
      <c r="S731" s="5"/>
      <c r="T731" s="5"/>
      <c r="U731" s="5"/>
      <c r="V731" s="5"/>
      <c r="W731" s="5"/>
      <c r="X731" s="5"/>
      <c r="Y731" s="5"/>
      <c r="Z731" s="5"/>
      <c r="AA731" s="5"/>
      <c r="AB731" s="6"/>
      <c r="AC731" s="5"/>
      <c r="AD731" s="5"/>
      <c r="AE731" s="5"/>
      <c r="AF731" s="5"/>
      <c r="AG731" s="6"/>
      <c r="AH731" s="6"/>
      <c r="AI731" s="7"/>
      <c r="AJ731" s="7"/>
      <c r="AK731" s="7"/>
      <c r="AL731" s="7"/>
      <c r="AM731" s="7"/>
      <c r="AN731" s="6"/>
      <c r="AO731" s="6"/>
      <c r="AP731" s="6"/>
      <c r="AQ731" s="6"/>
    </row>
    <row r="732" spans="1:43" ht="15.75" customHeight="1">
      <c r="A732" s="6"/>
      <c r="B732" s="4"/>
      <c r="C732" s="6"/>
      <c r="D732" s="6"/>
      <c r="E732" s="6"/>
      <c r="F732" s="4"/>
      <c r="G732" s="6"/>
      <c r="H732" s="4"/>
      <c r="I732" s="4"/>
      <c r="J732" s="4"/>
      <c r="K732" s="4"/>
      <c r="L732" s="4"/>
      <c r="M732" s="4"/>
      <c r="N732" s="4"/>
      <c r="O732" s="4"/>
      <c r="P732" s="4"/>
      <c r="Q732" s="4"/>
      <c r="R732" s="5"/>
      <c r="S732" s="5"/>
      <c r="T732" s="5"/>
      <c r="U732" s="5"/>
      <c r="V732" s="5"/>
      <c r="W732" s="5"/>
      <c r="X732" s="5"/>
      <c r="Y732" s="5"/>
      <c r="Z732" s="5"/>
      <c r="AA732" s="5"/>
      <c r="AB732" s="6"/>
      <c r="AC732" s="5"/>
      <c r="AD732" s="5"/>
      <c r="AE732" s="5"/>
      <c r="AF732" s="5"/>
      <c r="AG732" s="6"/>
      <c r="AH732" s="6"/>
      <c r="AI732" s="7"/>
      <c r="AJ732" s="7"/>
      <c r="AK732" s="7"/>
      <c r="AL732" s="7"/>
      <c r="AM732" s="7"/>
      <c r="AN732" s="6"/>
      <c r="AO732" s="6"/>
      <c r="AP732" s="6"/>
      <c r="AQ732" s="6"/>
    </row>
    <row r="733" spans="1:43" ht="15.75" customHeight="1">
      <c r="A733" s="6"/>
      <c r="B733" s="4"/>
      <c r="C733" s="6"/>
      <c r="D733" s="6"/>
      <c r="E733" s="6"/>
      <c r="F733" s="4"/>
      <c r="G733" s="6"/>
      <c r="H733" s="4"/>
      <c r="I733" s="4"/>
      <c r="J733" s="4"/>
      <c r="K733" s="4"/>
      <c r="L733" s="4"/>
      <c r="M733" s="4"/>
      <c r="N733" s="4"/>
      <c r="O733" s="4"/>
      <c r="P733" s="4"/>
      <c r="Q733" s="4"/>
      <c r="R733" s="5"/>
      <c r="S733" s="5"/>
      <c r="T733" s="5"/>
      <c r="U733" s="5"/>
      <c r="V733" s="5"/>
      <c r="W733" s="5"/>
      <c r="X733" s="5"/>
      <c r="Y733" s="5"/>
      <c r="Z733" s="5"/>
      <c r="AA733" s="5"/>
      <c r="AB733" s="6"/>
      <c r="AC733" s="5"/>
      <c r="AD733" s="5"/>
      <c r="AE733" s="5"/>
      <c r="AF733" s="5"/>
      <c r="AG733" s="6"/>
      <c r="AH733" s="6"/>
      <c r="AI733" s="7"/>
      <c r="AJ733" s="7"/>
      <c r="AK733" s="7"/>
      <c r="AL733" s="7"/>
      <c r="AM733" s="7"/>
      <c r="AN733" s="6"/>
      <c r="AO733" s="6"/>
      <c r="AP733" s="6"/>
      <c r="AQ733" s="6"/>
    </row>
    <row r="734" spans="1:43" ht="15.75" customHeight="1">
      <c r="A734" s="6"/>
      <c r="B734" s="4"/>
      <c r="C734" s="6"/>
      <c r="D734" s="6"/>
      <c r="E734" s="6"/>
      <c r="F734" s="4"/>
      <c r="G734" s="6"/>
      <c r="H734" s="4"/>
      <c r="I734" s="4"/>
      <c r="J734" s="4"/>
      <c r="K734" s="4"/>
      <c r="L734" s="4"/>
      <c r="M734" s="4"/>
      <c r="N734" s="4"/>
      <c r="O734" s="4"/>
      <c r="P734" s="4"/>
      <c r="Q734" s="4"/>
      <c r="R734" s="5"/>
      <c r="S734" s="5"/>
      <c r="T734" s="5"/>
      <c r="U734" s="5"/>
      <c r="V734" s="5"/>
      <c r="W734" s="5"/>
      <c r="X734" s="5"/>
      <c r="Y734" s="5"/>
      <c r="Z734" s="5"/>
      <c r="AA734" s="5"/>
      <c r="AB734" s="6"/>
      <c r="AC734" s="5"/>
      <c r="AD734" s="5"/>
      <c r="AE734" s="5"/>
      <c r="AF734" s="5"/>
      <c r="AG734" s="6"/>
      <c r="AH734" s="6"/>
      <c r="AI734" s="7"/>
      <c r="AJ734" s="7"/>
      <c r="AK734" s="7"/>
      <c r="AL734" s="7"/>
      <c r="AM734" s="7"/>
      <c r="AN734" s="6"/>
      <c r="AO734" s="6"/>
      <c r="AP734" s="6"/>
      <c r="AQ734" s="6"/>
    </row>
    <row r="735" spans="1:43" ht="15.75" customHeight="1">
      <c r="A735" s="6"/>
      <c r="B735" s="4"/>
      <c r="C735" s="6"/>
      <c r="D735" s="6"/>
      <c r="E735" s="6"/>
      <c r="F735" s="4"/>
      <c r="G735" s="6"/>
      <c r="H735" s="4"/>
      <c r="I735" s="4"/>
      <c r="J735" s="4"/>
      <c r="K735" s="4"/>
      <c r="L735" s="4"/>
      <c r="M735" s="4"/>
      <c r="N735" s="4"/>
      <c r="O735" s="4"/>
      <c r="P735" s="4"/>
      <c r="Q735" s="4"/>
      <c r="R735" s="5"/>
      <c r="S735" s="5"/>
      <c r="T735" s="5"/>
      <c r="U735" s="5"/>
      <c r="V735" s="5"/>
      <c r="W735" s="5"/>
      <c r="X735" s="5"/>
      <c r="Y735" s="5"/>
      <c r="Z735" s="5"/>
      <c r="AA735" s="5"/>
      <c r="AB735" s="6"/>
      <c r="AC735" s="5"/>
      <c r="AD735" s="5"/>
      <c r="AE735" s="5"/>
      <c r="AF735" s="5"/>
      <c r="AG735" s="6"/>
      <c r="AH735" s="6"/>
      <c r="AI735" s="7"/>
      <c r="AJ735" s="7"/>
      <c r="AK735" s="7"/>
      <c r="AL735" s="7"/>
      <c r="AM735" s="7"/>
      <c r="AN735" s="6"/>
      <c r="AO735" s="6"/>
      <c r="AP735" s="6"/>
      <c r="AQ735" s="6"/>
    </row>
    <row r="736" spans="1:43" ht="15.75" customHeight="1">
      <c r="A736" s="6"/>
      <c r="B736" s="4"/>
      <c r="C736" s="6"/>
      <c r="D736" s="6"/>
      <c r="E736" s="6"/>
      <c r="F736" s="4"/>
      <c r="G736" s="6"/>
      <c r="H736" s="4"/>
      <c r="I736" s="4"/>
      <c r="J736" s="4"/>
      <c r="K736" s="4"/>
      <c r="L736" s="4"/>
      <c r="M736" s="4"/>
      <c r="N736" s="4"/>
      <c r="O736" s="4"/>
      <c r="P736" s="4"/>
      <c r="Q736" s="4"/>
      <c r="R736" s="5"/>
      <c r="S736" s="5"/>
      <c r="T736" s="5"/>
      <c r="U736" s="5"/>
      <c r="V736" s="5"/>
      <c r="W736" s="5"/>
      <c r="X736" s="5"/>
      <c r="Y736" s="5"/>
      <c r="Z736" s="5"/>
      <c r="AA736" s="5"/>
      <c r="AB736" s="6"/>
      <c r="AC736" s="5"/>
      <c r="AD736" s="5"/>
      <c r="AE736" s="5"/>
      <c r="AF736" s="5"/>
      <c r="AG736" s="6"/>
      <c r="AH736" s="6"/>
      <c r="AI736" s="7"/>
      <c r="AJ736" s="7"/>
      <c r="AK736" s="7"/>
      <c r="AL736" s="7"/>
      <c r="AM736" s="7"/>
      <c r="AN736" s="6"/>
      <c r="AO736" s="6"/>
      <c r="AP736" s="6"/>
      <c r="AQ736" s="6"/>
    </row>
    <row r="737" spans="1:43" ht="15.75" customHeight="1">
      <c r="A737" s="6"/>
      <c r="B737" s="4"/>
      <c r="C737" s="6"/>
      <c r="D737" s="6"/>
      <c r="E737" s="6"/>
      <c r="F737" s="4"/>
      <c r="G737" s="6"/>
      <c r="H737" s="4"/>
      <c r="I737" s="4"/>
      <c r="J737" s="4"/>
      <c r="K737" s="4"/>
      <c r="L737" s="4"/>
      <c r="M737" s="4"/>
      <c r="N737" s="4"/>
      <c r="O737" s="4"/>
      <c r="P737" s="4"/>
      <c r="Q737" s="4"/>
      <c r="R737" s="5"/>
      <c r="S737" s="5"/>
      <c r="T737" s="5"/>
      <c r="U737" s="5"/>
      <c r="V737" s="5"/>
      <c r="W737" s="5"/>
      <c r="X737" s="5"/>
      <c r="Y737" s="5"/>
      <c r="Z737" s="5"/>
      <c r="AA737" s="5"/>
      <c r="AB737" s="6"/>
      <c r="AC737" s="5"/>
      <c r="AD737" s="5"/>
      <c r="AE737" s="5"/>
      <c r="AF737" s="5"/>
      <c r="AG737" s="6"/>
      <c r="AH737" s="6"/>
      <c r="AI737" s="7"/>
      <c r="AJ737" s="7"/>
      <c r="AK737" s="7"/>
      <c r="AL737" s="7"/>
      <c r="AM737" s="7"/>
      <c r="AN737" s="6"/>
      <c r="AO737" s="6"/>
      <c r="AP737" s="6"/>
      <c r="AQ737" s="6"/>
    </row>
    <row r="738" spans="1:43" ht="15.75" customHeight="1">
      <c r="A738" s="6"/>
      <c r="B738" s="4"/>
      <c r="C738" s="6"/>
      <c r="D738" s="6"/>
      <c r="E738" s="6"/>
      <c r="F738" s="4"/>
      <c r="G738" s="6"/>
      <c r="H738" s="4"/>
      <c r="I738" s="4"/>
      <c r="J738" s="4"/>
      <c r="K738" s="4"/>
      <c r="L738" s="4"/>
      <c r="M738" s="4"/>
      <c r="N738" s="4"/>
      <c r="O738" s="4"/>
      <c r="P738" s="4"/>
      <c r="Q738" s="4"/>
      <c r="R738" s="5"/>
      <c r="S738" s="5"/>
      <c r="T738" s="5"/>
      <c r="U738" s="5"/>
      <c r="V738" s="5"/>
      <c r="W738" s="5"/>
      <c r="X738" s="5"/>
      <c r="Y738" s="5"/>
      <c r="Z738" s="5"/>
      <c r="AA738" s="5"/>
      <c r="AB738" s="6"/>
      <c r="AC738" s="5"/>
      <c r="AD738" s="5"/>
      <c r="AE738" s="5"/>
      <c r="AF738" s="5"/>
      <c r="AG738" s="6"/>
      <c r="AH738" s="6"/>
      <c r="AI738" s="7"/>
      <c r="AJ738" s="7"/>
      <c r="AK738" s="7"/>
      <c r="AL738" s="7"/>
      <c r="AM738" s="7"/>
      <c r="AN738" s="6"/>
      <c r="AO738" s="6"/>
      <c r="AP738" s="6"/>
      <c r="AQ738" s="6"/>
    </row>
    <row r="739" spans="1:43" ht="15.75" customHeight="1">
      <c r="A739" s="6"/>
      <c r="B739" s="4"/>
      <c r="C739" s="6"/>
      <c r="D739" s="6"/>
      <c r="E739" s="6"/>
      <c r="F739" s="4"/>
      <c r="G739" s="6"/>
      <c r="H739" s="4"/>
      <c r="I739" s="4"/>
      <c r="J739" s="4"/>
      <c r="K739" s="4"/>
      <c r="L739" s="4"/>
      <c r="M739" s="4"/>
      <c r="N739" s="4"/>
      <c r="O739" s="4"/>
      <c r="P739" s="4"/>
      <c r="Q739" s="4"/>
      <c r="R739" s="5"/>
      <c r="S739" s="5"/>
      <c r="T739" s="5"/>
      <c r="U739" s="5"/>
      <c r="V739" s="5"/>
      <c r="W739" s="5"/>
      <c r="X739" s="5"/>
      <c r="Y739" s="5"/>
      <c r="Z739" s="5"/>
      <c r="AA739" s="5"/>
      <c r="AB739" s="6"/>
      <c r="AC739" s="5"/>
      <c r="AD739" s="5"/>
      <c r="AE739" s="5"/>
      <c r="AF739" s="5"/>
      <c r="AG739" s="6"/>
      <c r="AH739" s="6"/>
      <c r="AI739" s="7"/>
      <c r="AJ739" s="7"/>
      <c r="AK739" s="7"/>
      <c r="AL739" s="7"/>
      <c r="AM739" s="7"/>
      <c r="AN739" s="6"/>
      <c r="AO739" s="6"/>
      <c r="AP739" s="6"/>
      <c r="AQ739" s="6"/>
    </row>
    <row r="740" spans="1:43" ht="15.75" customHeight="1">
      <c r="A740" s="6"/>
      <c r="B740" s="4"/>
      <c r="C740" s="6"/>
      <c r="D740" s="6"/>
      <c r="E740" s="6"/>
      <c r="F740" s="4"/>
      <c r="G740" s="6"/>
      <c r="H740" s="4"/>
      <c r="I740" s="4"/>
      <c r="J740" s="4"/>
      <c r="K740" s="4"/>
      <c r="L740" s="4"/>
      <c r="M740" s="4"/>
      <c r="N740" s="4"/>
      <c r="O740" s="4"/>
      <c r="P740" s="4"/>
      <c r="Q740" s="4"/>
      <c r="R740" s="5"/>
      <c r="S740" s="5"/>
      <c r="T740" s="5"/>
      <c r="U740" s="5"/>
      <c r="V740" s="5"/>
      <c r="W740" s="5"/>
      <c r="X740" s="5"/>
      <c r="Y740" s="5"/>
      <c r="Z740" s="5"/>
      <c r="AA740" s="5"/>
      <c r="AB740" s="6"/>
      <c r="AC740" s="5"/>
      <c r="AD740" s="5"/>
      <c r="AE740" s="5"/>
      <c r="AF740" s="5"/>
      <c r="AG740" s="6"/>
      <c r="AH740" s="6"/>
      <c r="AI740" s="7"/>
      <c r="AJ740" s="7"/>
      <c r="AK740" s="7"/>
      <c r="AL740" s="7"/>
      <c r="AM740" s="7"/>
      <c r="AN740" s="6"/>
      <c r="AO740" s="6"/>
      <c r="AP740" s="6"/>
      <c r="AQ740" s="6"/>
    </row>
    <row r="741" spans="1:43" ht="15.75" customHeight="1">
      <c r="A741" s="6"/>
      <c r="B741" s="4"/>
      <c r="C741" s="6"/>
      <c r="D741" s="6"/>
      <c r="E741" s="6"/>
      <c r="F741" s="4"/>
      <c r="G741" s="6"/>
      <c r="H741" s="4"/>
      <c r="I741" s="4"/>
      <c r="J741" s="4"/>
      <c r="K741" s="4"/>
      <c r="L741" s="4"/>
      <c r="M741" s="4"/>
      <c r="N741" s="4"/>
      <c r="O741" s="4"/>
      <c r="P741" s="4"/>
      <c r="Q741" s="4"/>
      <c r="R741" s="5"/>
      <c r="S741" s="5"/>
      <c r="T741" s="5"/>
      <c r="U741" s="5"/>
      <c r="V741" s="5"/>
      <c r="W741" s="5"/>
      <c r="X741" s="5"/>
      <c r="Y741" s="5"/>
      <c r="Z741" s="5"/>
      <c r="AA741" s="5"/>
      <c r="AB741" s="6"/>
      <c r="AC741" s="5"/>
      <c r="AD741" s="5"/>
      <c r="AE741" s="5"/>
      <c r="AF741" s="5"/>
      <c r="AG741" s="6"/>
      <c r="AH741" s="6"/>
      <c r="AI741" s="7"/>
      <c r="AJ741" s="7"/>
      <c r="AK741" s="7"/>
      <c r="AL741" s="7"/>
      <c r="AM741" s="7"/>
      <c r="AN741" s="6"/>
      <c r="AO741" s="6"/>
      <c r="AP741" s="6"/>
      <c r="AQ741" s="6"/>
    </row>
    <row r="742" spans="1:43" ht="15.75" customHeight="1">
      <c r="A742" s="6"/>
      <c r="B742" s="4"/>
      <c r="C742" s="6"/>
      <c r="D742" s="6"/>
      <c r="E742" s="6"/>
      <c r="F742" s="4"/>
      <c r="G742" s="6"/>
      <c r="H742" s="4"/>
      <c r="I742" s="4"/>
      <c r="J742" s="4"/>
      <c r="K742" s="4"/>
      <c r="L742" s="4"/>
      <c r="M742" s="4"/>
      <c r="N742" s="4"/>
      <c r="O742" s="4"/>
      <c r="P742" s="4"/>
      <c r="Q742" s="4"/>
      <c r="R742" s="5"/>
      <c r="S742" s="5"/>
      <c r="T742" s="5"/>
      <c r="U742" s="5"/>
      <c r="V742" s="5"/>
      <c r="W742" s="5"/>
      <c r="X742" s="5"/>
      <c r="Y742" s="5"/>
      <c r="Z742" s="5"/>
      <c r="AA742" s="5"/>
      <c r="AB742" s="6"/>
      <c r="AC742" s="5"/>
      <c r="AD742" s="5"/>
      <c r="AE742" s="5"/>
      <c r="AF742" s="5"/>
      <c r="AG742" s="6"/>
      <c r="AH742" s="6"/>
      <c r="AI742" s="7"/>
      <c r="AJ742" s="7"/>
      <c r="AK742" s="7"/>
      <c r="AL742" s="7"/>
      <c r="AM742" s="7"/>
      <c r="AN742" s="6"/>
      <c r="AO742" s="6"/>
      <c r="AP742" s="6"/>
      <c r="AQ742" s="6"/>
    </row>
    <row r="743" spans="1:43" ht="15.75" customHeight="1">
      <c r="A743" s="6"/>
      <c r="B743" s="4"/>
      <c r="C743" s="6"/>
      <c r="D743" s="6"/>
      <c r="E743" s="6"/>
      <c r="F743" s="4"/>
      <c r="G743" s="6"/>
      <c r="H743" s="4"/>
      <c r="I743" s="4"/>
      <c r="J743" s="4"/>
      <c r="K743" s="4"/>
      <c r="L743" s="4"/>
      <c r="M743" s="4"/>
      <c r="N743" s="4"/>
      <c r="O743" s="4"/>
      <c r="P743" s="4"/>
      <c r="Q743" s="4"/>
      <c r="R743" s="5"/>
      <c r="S743" s="5"/>
      <c r="T743" s="5"/>
      <c r="U743" s="5"/>
      <c r="V743" s="5"/>
      <c r="W743" s="5"/>
      <c r="X743" s="5"/>
      <c r="Y743" s="5"/>
      <c r="Z743" s="5"/>
      <c r="AA743" s="5"/>
      <c r="AB743" s="6"/>
      <c r="AC743" s="5"/>
      <c r="AD743" s="5"/>
      <c r="AE743" s="5"/>
      <c r="AF743" s="5"/>
      <c r="AG743" s="6"/>
      <c r="AH743" s="6"/>
      <c r="AI743" s="7"/>
      <c r="AJ743" s="7"/>
      <c r="AK743" s="7"/>
      <c r="AL743" s="7"/>
      <c r="AM743" s="7"/>
      <c r="AN743" s="6"/>
      <c r="AO743" s="6"/>
      <c r="AP743" s="6"/>
      <c r="AQ743" s="6"/>
    </row>
    <row r="744" spans="1:43" ht="15.75" customHeight="1">
      <c r="A744" s="6"/>
      <c r="B744" s="4"/>
      <c r="C744" s="6"/>
      <c r="D744" s="6"/>
      <c r="E744" s="6"/>
      <c r="F744" s="4"/>
      <c r="G744" s="6"/>
      <c r="H744" s="4"/>
      <c r="I744" s="4"/>
      <c r="J744" s="4"/>
      <c r="K744" s="4"/>
      <c r="L744" s="4"/>
      <c r="M744" s="4"/>
      <c r="N744" s="4"/>
      <c r="O744" s="4"/>
      <c r="P744" s="4"/>
      <c r="Q744" s="4"/>
      <c r="R744" s="5"/>
      <c r="S744" s="5"/>
      <c r="T744" s="5"/>
      <c r="U744" s="5"/>
      <c r="V744" s="5"/>
      <c r="W744" s="5"/>
      <c r="X744" s="5"/>
      <c r="Y744" s="5"/>
      <c r="Z744" s="5"/>
      <c r="AA744" s="5"/>
      <c r="AB744" s="6"/>
      <c r="AC744" s="5"/>
      <c r="AD744" s="5"/>
      <c r="AE744" s="5"/>
      <c r="AF744" s="5"/>
      <c r="AG744" s="6"/>
      <c r="AH744" s="6"/>
      <c r="AI744" s="7"/>
      <c r="AJ744" s="7"/>
      <c r="AK744" s="7"/>
      <c r="AL744" s="7"/>
      <c r="AM744" s="7"/>
      <c r="AN744" s="6"/>
      <c r="AO744" s="6"/>
      <c r="AP744" s="6"/>
      <c r="AQ744" s="6"/>
    </row>
    <row r="745" spans="1:43" ht="15.75" customHeight="1">
      <c r="A745" s="6"/>
      <c r="B745" s="4"/>
      <c r="C745" s="6"/>
      <c r="D745" s="6"/>
      <c r="E745" s="6"/>
      <c r="F745" s="4"/>
      <c r="G745" s="6"/>
      <c r="H745" s="4"/>
      <c r="I745" s="4"/>
      <c r="J745" s="4"/>
      <c r="K745" s="4"/>
      <c r="L745" s="4"/>
      <c r="M745" s="4"/>
      <c r="N745" s="4"/>
      <c r="O745" s="4"/>
      <c r="P745" s="4"/>
      <c r="Q745" s="4"/>
      <c r="R745" s="5"/>
      <c r="S745" s="5"/>
      <c r="T745" s="5"/>
      <c r="U745" s="5"/>
      <c r="V745" s="5"/>
      <c r="W745" s="5"/>
      <c r="X745" s="5"/>
      <c r="Y745" s="5"/>
      <c r="Z745" s="5"/>
      <c r="AA745" s="5"/>
      <c r="AB745" s="6"/>
      <c r="AC745" s="5"/>
      <c r="AD745" s="5"/>
      <c r="AE745" s="5"/>
      <c r="AF745" s="5"/>
      <c r="AG745" s="6"/>
      <c r="AH745" s="6"/>
      <c r="AI745" s="7"/>
      <c r="AJ745" s="7"/>
      <c r="AK745" s="7"/>
      <c r="AL745" s="7"/>
      <c r="AM745" s="7"/>
      <c r="AN745" s="6"/>
      <c r="AO745" s="6"/>
      <c r="AP745" s="6"/>
      <c r="AQ745" s="6"/>
    </row>
    <row r="746" spans="1:43" ht="15.75" customHeight="1">
      <c r="A746" s="6"/>
      <c r="B746" s="4"/>
      <c r="C746" s="6"/>
      <c r="D746" s="6"/>
      <c r="E746" s="6"/>
      <c r="F746" s="4"/>
      <c r="G746" s="6"/>
      <c r="H746" s="4"/>
      <c r="I746" s="4"/>
      <c r="J746" s="4"/>
      <c r="K746" s="4"/>
      <c r="L746" s="4"/>
      <c r="M746" s="4"/>
      <c r="N746" s="4"/>
      <c r="O746" s="4"/>
      <c r="P746" s="4"/>
      <c r="Q746" s="4"/>
      <c r="R746" s="5"/>
      <c r="S746" s="5"/>
      <c r="T746" s="5"/>
      <c r="U746" s="5"/>
      <c r="V746" s="5"/>
      <c r="W746" s="5"/>
      <c r="X746" s="5"/>
      <c r="Y746" s="5"/>
      <c r="Z746" s="5"/>
      <c r="AA746" s="5"/>
      <c r="AB746" s="6"/>
      <c r="AC746" s="5"/>
      <c r="AD746" s="5"/>
      <c r="AE746" s="5"/>
      <c r="AF746" s="5"/>
      <c r="AG746" s="6"/>
      <c r="AH746" s="6"/>
      <c r="AI746" s="7"/>
      <c r="AJ746" s="7"/>
      <c r="AK746" s="7"/>
      <c r="AL746" s="7"/>
      <c r="AM746" s="7"/>
      <c r="AN746" s="6"/>
      <c r="AO746" s="6"/>
      <c r="AP746" s="6"/>
      <c r="AQ746" s="6"/>
    </row>
    <row r="747" spans="1:43" ht="15.75" customHeight="1">
      <c r="A747" s="6"/>
      <c r="B747" s="4"/>
      <c r="C747" s="6"/>
      <c r="D747" s="6"/>
      <c r="E747" s="6"/>
      <c r="F747" s="4"/>
      <c r="G747" s="6"/>
      <c r="H747" s="4"/>
      <c r="I747" s="4"/>
      <c r="J747" s="4"/>
      <c r="K747" s="4"/>
      <c r="L747" s="4"/>
      <c r="M747" s="4"/>
      <c r="N747" s="4"/>
      <c r="O747" s="4"/>
      <c r="P747" s="4"/>
      <c r="Q747" s="4"/>
      <c r="R747" s="5"/>
      <c r="S747" s="5"/>
      <c r="T747" s="5"/>
      <c r="U747" s="5"/>
      <c r="V747" s="5"/>
      <c r="W747" s="5"/>
      <c r="X747" s="5"/>
      <c r="Y747" s="5"/>
      <c r="Z747" s="5"/>
      <c r="AA747" s="5"/>
      <c r="AB747" s="6"/>
      <c r="AC747" s="5"/>
      <c r="AD747" s="5"/>
      <c r="AE747" s="5"/>
      <c r="AF747" s="5"/>
      <c r="AG747" s="6"/>
      <c r="AH747" s="6"/>
      <c r="AI747" s="7"/>
      <c r="AJ747" s="7"/>
      <c r="AK747" s="7"/>
      <c r="AL747" s="7"/>
      <c r="AM747" s="7"/>
      <c r="AN747" s="6"/>
      <c r="AO747" s="6"/>
      <c r="AP747" s="6"/>
      <c r="AQ747" s="6"/>
    </row>
    <row r="748" spans="1:43" ht="15.75" customHeight="1">
      <c r="A748" s="6"/>
      <c r="B748" s="4"/>
      <c r="C748" s="6"/>
      <c r="D748" s="6"/>
      <c r="E748" s="6"/>
      <c r="F748" s="4"/>
      <c r="G748" s="6"/>
      <c r="H748" s="4"/>
      <c r="I748" s="4"/>
      <c r="J748" s="4"/>
      <c r="K748" s="4"/>
      <c r="L748" s="4"/>
      <c r="M748" s="4"/>
      <c r="N748" s="4"/>
      <c r="O748" s="4"/>
      <c r="P748" s="4"/>
      <c r="Q748" s="4"/>
      <c r="R748" s="5"/>
      <c r="S748" s="5"/>
      <c r="T748" s="5"/>
      <c r="U748" s="5"/>
      <c r="V748" s="5"/>
      <c r="W748" s="5"/>
      <c r="X748" s="5"/>
      <c r="Y748" s="5"/>
      <c r="Z748" s="5"/>
      <c r="AA748" s="5"/>
      <c r="AB748" s="6"/>
      <c r="AC748" s="5"/>
      <c r="AD748" s="5"/>
      <c r="AE748" s="5"/>
      <c r="AF748" s="5"/>
      <c r="AG748" s="6"/>
      <c r="AH748" s="6"/>
      <c r="AI748" s="7"/>
      <c r="AJ748" s="7"/>
      <c r="AK748" s="7"/>
      <c r="AL748" s="7"/>
      <c r="AM748" s="7"/>
      <c r="AN748" s="6"/>
      <c r="AO748" s="6"/>
      <c r="AP748" s="6"/>
      <c r="AQ748" s="6"/>
    </row>
    <row r="749" spans="1:43" ht="15.75" customHeight="1">
      <c r="A749" s="6"/>
      <c r="B749" s="4"/>
      <c r="C749" s="6"/>
      <c r="D749" s="6"/>
      <c r="E749" s="6"/>
      <c r="F749" s="4"/>
      <c r="G749" s="6"/>
      <c r="H749" s="4"/>
      <c r="I749" s="4"/>
      <c r="J749" s="4"/>
      <c r="K749" s="4"/>
      <c r="L749" s="4"/>
      <c r="M749" s="4"/>
      <c r="N749" s="4"/>
      <c r="O749" s="4"/>
      <c r="P749" s="4"/>
      <c r="Q749" s="4"/>
      <c r="R749" s="5"/>
      <c r="S749" s="5"/>
      <c r="T749" s="5"/>
      <c r="U749" s="5"/>
      <c r="V749" s="5"/>
      <c r="W749" s="5"/>
      <c r="X749" s="5"/>
      <c r="Y749" s="5"/>
      <c r="Z749" s="5"/>
      <c r="AA749" s="5"/>
      <c r="AB749" s="6"/>
      <c r="AC749" s="5"/>
      <c r="AD749" s="5"/>
      <c r="AE749" s="5"/>
      <c r="AF749" s="5"/>
      <c r="AG749" s="6"/>
      <c r="AH749" s="6"/>
      <c r="AI749" s="7"/>
      <c r="AJ749" s="7"/>
      <c r="AK749" s="7"/>
      <c r="AL749" s="7"/>
      <c r="AM749" s="7"/>
      <c r="AN749" s="6"/>
      <c r="AO749" s="6"/>
      <c r="AP749" s="6"/>
      <c r="AQ749" s="6"/>
    </row>
    <row r="750" spans="1:43" ht="15.75" customHeight="1">
      <c r="A750" s="6"/>
      <c r="B750" s="4"/>
      <c r="C750" s="6"/>
      <c r="D750" s="6"/>
      <c r="E750" s="6"/>
      <c r="F750" s="4"/>
      <c r="G750" s="6"/>
      <c r="H750" s="4"/>
      <c r="I750" s="4"/>
      <c r="J750" s="4"/>
      <c r="K750" s="4"/>
      <c r="L750" s="4"/>
      <c r="M750" s="4"/>
      <c r="N750" s="4"/>
      <c r="O750" s="4"/>
      <c r="P750" s="4"/>
      <c r="Q750" s="4"/>
      <c r="R750" s="5"/>
      <c r="S750" s="5"/>
      <c r="T750" s="5"/>
      <c r="U750" s="5"/>
      <c r="V750" s="5"/>
      <c r="W750" s="5"/>
      <c r="X750" s="5"/>
      <c r="Y750" s="5"/>
      <c r="Z750" s="5"/>
      <c r="AA750" s="5"/>
      <c r="AB750" s="6"/>
      <c r="AC750" s="5"/>
      <c r="AD750" s="5"/>
      <c r="AE750" s="5"/>
      <c r="AF750" s="5"/>
      <c r="AG750" s="6"/>
      <c r="AH750" s="6"/>
      <c r="AI750" s="7"/>
      <c r="AJ750" s="7"/>
      <c r="AK750" s="7"/>
      <c r="AL750" s="7"/>
      <c r="AM750" s="7"/>
      <c r="AN750" s="6"/>
      <c r="AO750" s="6"/>
      <c r="AP750" s="6"/>
      <c r="AQ750" s="6"/>
    </row>
    <row r="751" spans="1:43" ht="15.75" customHeight="1">
      <c r="A751" s="6"/>
      <c r="B751" s="4"/>
      <c r="C751" s="6"/>
      <c r="D751" s="6"/>
      <c r="E751" s="6"/>
      <c r="F751" s="4"/>
      <c r="G751" s="6"/>
      <c r="H751" s="4"/>
      <c r="I751" s="4"/>
      <c r="J751" s="4"/>
      <c r="K751" s="4"/>
      <c r="L751" s="4"/>
      <c r="M751" s="4"/>
      <c r="N751" s="4"/>
      <c r="O751" s="4"/>
      <c r="P751" s="4"/>
      <c r="Q751" s="4"/>
      <c r="R751" s="5"/>
      <c r="S751" s="5"/>
      <c r="T751" s="5"/>
      <c r="U751" s="5"/>
      <c r="V751" s="5"/>
      <c r="W751" s="5"/>
      <c r="X751" s="5"/>
      <c r="Y751" s="5"/>
      <c r="Z751" s="5"/>
      <c r="AA751" s="5"/>
      <c r="AB751" s="6"/>
      <c r="AC751" s="5"/>
      <c r="AD751" s="5"/>
      <c r="AE751" s="5"/>
      <c r="AF751" s="5"/>
      <c r="AG751" s="6"/>
      <c r="AH751" s="6"/>
      <c r="AI751" s="7"/>
      <c r="AJ751" s="7"/>
      <c r="AK751" s="7"/>
      <c r="AL751" s="7"/>
      <c r="AM751" s="7"/>
      <c r="AN751" s="6"/>
      <c r="AO751" s="6"/>
      <c r="AP751" s="6"/>
      <c r="AQ751" s="6"/>
    </row>
    <row r="752" spans="1:43" ht="15.75" customHeight="1">
      <c r="A752" s="6"/>
      <c r="B752" s="4"/>
      <c r="C752" s="6"/>
      <c r="D752" s="6"/>
      <c r="E752" s="6"/>
      <c r="F752" s="4"/>
      <c r="G752" s="6"/>
      <c r="H752" s="4"/>
      <c r="I752" s="4"/>
      <c r="J752" s="4"/>
      <c r="K752" s="4"/>
      <c r="L752" s="4"/>
      <c r="M752" s="4"/>
      <c r="N752" s="4"/>
      <c r="O752" s="4"/>
      <c r="P752" s="4"/>
      <c r="Q752" s="4"/>
      <c r="R752" s="5"/>
      <c r="S752" s="5"/>
      <c r="T752" s="5"/>
      <c r="U752" s="5"/>
      <c r="V752" s="5"/>
      <c r="W752" s="5"/>
      <c r="X752" s="5"/>
      <c r="Y752" s="5"/>
      <c r="Z752" s="5"/>
      <c r="AA752" s="5"/>
      <c r="AB752" s="6"/>
      <c r="AC752" s="5"/>
      <c r="AD752" s="5"/>
      <c r="AE752" s="5"/>
      <c r="AF752" s="5"/>
      <c r="AG752" s="6"/>
      <c r="AH752" s="6"/>
      <c r="AI752" s="7"/>
      <c r="AJ752" s="7"/>
      <c r="AK752" s="7"/>
      <c r="AL752" s="7"/>
      <c r="AM752" s="7"/>
      <c r="AN752" s="6"/>
      <c r="AO752" s="6"/>
      <c r="AP752" s="6"/>
      <c r="AQ752" s="6"/>
    </row>
    <row r="753" spans="1:43" ht="15.75" customHeight="1">
      <c r="A753" s="6"/>
      <c r="B753" s="4"/>
      <c r="C753" s="6"/>
      <c r="D753" s="6"/>
      <c r="E753" s="6"/>
      <c r="F753" s="4"/>
      <c r="G753" s="6"/>
      <c r="H753" s="4"/>
      <c r="I753" s="4"/>
      <c r="J753" s="4"/>
      <c r="K753" s="4"/>
      <c r="L753" s="4"/>
      <c r="M753" s="4"/>
      <c r="N753" s="4"/>
      <c r="O753" s="4"/>
      <c r="P753" s="4"/>
      <c r="Q753" s="4"/>
      <c r="R753" s="5"/>
      <c r="S753" s="5"/>
      <c r="T753" s="5"/>
      <c r="U753" s="5"/>
      <c r="V753" s="5"/>
      <c r="W753" s="5"/>
      <c r="X753" s="5"/>
      <c r="Y753" s="5"/>
      <c r="Z753" s="5"/>
      <c r="AA753" s="5"/>
      <c r="AB753" s="6"/>
      <c r="AC753" s="5"/>
      <c r="AD753" s="5"/>
      <c r="AE753" s="5"/>
      <c r="AF753" s="5"/>
      <c r="AG753" s="6"/>
      <c r="AH753" s="6"/>
      <c r="AI753" s="7"/>
      <c r="AJ753" s="7"/>
      <c r="AK753" s="7"/>
      <c r="AL753" s="7"/>
      <c r="AM753" s="7"/>
      <c r="AN753" s="6"/>
      <c r="AO753" s="6"/>
      <c r="AP753" s="6"/>
      <c r="AQ753" s="6"/>
    </row>
    <row r="754" spans="1:43" ht="15.75" customHeight="1">
      <c r="A754" s="6"/>
      <c r="B754" s="4"/>
      <c r="C754" s="6"/>
      <c r="D754" s="6"/>
      <c r="E754" s="6"/>
      <c r="F754" s="4"/>
      <c r="G754" s="6"/>
      <c r="H754" s="4"/>
      <c r="I754" s="4"/>
      <c r="J754" s="4"/>
      <c r="K754" s="4"/>
      <c r="L754" s="4"/>
      <c r="M754" s="4"/>
      <c r="N754" s="4"/>
      <c r="O754" s="4"/>
      <c r="P754" s="4"/>
      <c r="Q754" s="4"/>
      <c r="R754" s="5"/>
      <c r="S754" s="5"/>
      <c r="T754" s="5"/>
      <c r="U754" s="5"/>
      <c r="V754" s="5"/>
      <c r="W754" s="5"/>
      <c r="X754" s="5"/>
      <c r="Y754" s="5"/>
      <c r="Z754" s="5"/>
      <c r="AA754" s="5"/>
      <c r="AB754" s="6"/>
      <c r="AC754" s="5"/>
      <c r="AD754" s="5"/>
      <c r="AE754" s="5"/>
      <c r="AF754" s="5"/>
      <c r="AG754" s="6"/>
      <c r="AH754" s="6"/>
      <c r="AI754" s="7"/>
      <c r="AJ754" s="7"/>
      <c r="AK754" s="7"/>
      <c r="AL754" s="7"/>
      <c r="AM754" s="7"/>
      <c r="AN754" s="6"/>
      <c r="AO754" s="6"/>
      <c r="AP754" s="6"/>
      <c r="AQ754" s="6"/>
    </row>
    <row r="755" spans="1:43" ht="15.75" customHeight="1">
      <c r="A755" s="6"/>
      <c r="B755" s="4"/>
      <c r="C755" s="6"/>
      <c r="D755" s="6"/>
      <c r="E755" s="6"/>
      <c r="F755" s="4"/>
      <c r="G755" s="6"/>
      <c r="H755" s="4"/>
      <c r="I755" s="4"/>
      <c r="J755" s="4"/>
      <c r="K755" s="4"/>
      <c r="L755" s="4"/>
      <c r="M755" s="4"/>
      <c r="N755" s="4"/>
      <c r="O755" s="4"/>
      <c r="P755" s="4"/>
      <c r="Q755" s="4"/>
      <c r="R755" s="5"/>
      <c r="S755" s="5"/>
      <c r="T755" s="5"/>
      <c r="U755" s="5"/>
      <c r="V755" s="5"/>
      <c r="W755" s="5"/>
      <c r="X755" s="5"/>
      <c r="Y755" s="5"/>
      <c r="Z755" s="5"/>
      <c r="AA755" s="5"/>
      <c r="AB755" s="6"/>
      <c r="AC755" s="5"/>
      <c r="AD755" s="5"/>
      <c r="AE755" s="5"/>
      <c r="AF755" s="5"/>
      <c r="AG755" s="6"/>
      <c r="AH755" s="6"/>
      <c r="AI755" s="7"/>
      <c r="AJ755" s="7"/>
      <c r="AK755" s="7"/>
      <c r="AL755" s="7"/>
      <c r="AM755" s="7"/>
      <c r="AN755" s="6"/>
      <c r="AO755" s="6"/>
      <c r="AP755" s="6"/>
      <c r="AQ755" s="6"/>
    </row>
    <row r="756" spans="1:43" ht="15.75" customHeight="1">
      <c r="A756" s="6"/>
      <c r="B756" s="4"/>
      <c r="C756" s="6"/>
      <c r="D756" s="6"/>
      <c r="E756" s="6"/>
      <c r="F756" s="4"/>
      <c r="G756" s="6"/>
      <c r="H756" s="4"/>
      <c r="I756" s="4"/>
      <c r="J756" s="4"/>
      <c r="K756" s="4"/>
      <c r="L756" s="4"/>
      <c r="M756" s="4"/>
      <c r="N756" s="4"/>
      <c r="O756" s="4"/>
      <c r="P756" s="4"/>
      <c r="Q756" s="4"/>
      <c r="R756" s="5"/>
      <c r="S756" s="5"/>
      <c r="T756" s="5"/>
      <c r="U756" s="5"/>
      <c r="V756" s="5"/>
      <c r="W756" s="5"/>
      <c r="X756" s="5"/>
      <c r="Y756" s="5"/>
      <c r="Z756" s="5"/>
      <c r="AA756" s="5"/>
      <c r="AB756" s="6"/>
      <c r="AC756" s="5"/>
      <c r="AD756" s="5"/>
      <c r="AE756" s="5"/>
      <c r="AF756" s="5"/>
      <c r="AG756" s="6"/>
      <c r="AH756" s="6"/>
      <c r="AI756" s="7"/>
      <c r="AJ756" s="7"/>
      <c r="AK756" s="7"/>
      <c r="AL756" s="7"/>
      <c r="AM756" s="7"/>
      <c r="AN756" s="6"/>
      <c r="AO756" s="6"/>
      <c r="AP756" s="6"/>
      <c r="AQ756" s="6"/>
    </row>
    <row r="757" spans="1:43" ht="15.75" customHeight="1">
      <c r="A757" s="6"/>
      <c r="B757" s="4"/>
      <c r="C757" s="6"/>
      <c r="D757" s="6"/>
      <c r="E757" s="6"/>
      <c r="F757" s="4"/>
      <c r="G757" s="6"/>
      <c r="H757" s="4"/>
      <c r="I757" s="4"/>
      <c r="J757" s="4"/>
      <c r="K757" s="4"/>
      <c r="L757" s="4"/>
      <c r="M757" s="4"/>
      <c r="N757" s="4"/>
      <c r="O757" s="4"/>
      <c r="P757" s="4"/>
      <c r="Q757" s="4"/>
      <c r="R757" s="5"/>
      <c r="S757" s="5"/>
      <c r="T757" s="5"/>
      <c r="U757" s="5"/>
      <c r="V757" s="5"/>
      <c r="W757" s="5"/>
      <c r="X757" s="5"/>
      <c r="Y757" s="5"/>
      <c r="Z757" s="5"/>
      <c r="AA757" s="5"/>
      <c r="AB757" s="6"/>
      <c r="AC757" s="5"/>
      <c r="AD757" s="5"/>
      <c r="AE757" s="5"/>
      <c r="AF757" s="5"/>
      <c r="AG757" s="6"/>
      <c r="AH757" s="6"/>
      <c r="AI757" s="7"/>
      <c r="AJ757" s="7"/>
      <c r="AK757" s="7"/>
      <c r="AL757" s="7"/>
      <c r="AM757" s="7"/>
      <c r="AN757" s="6"/>
      <c r="AO757" s="6"/>
      <c r="AP757" s="6"/>
      <c r="AQ757" s="6"/>
    </row>
    <row r="758" spans="1:43" ht="15.75" customHeight="1">
      <c r="A758" s="6"/>
      <c r="B758" s="4"/>
      <c r="C758" s="6"/>
      <c r="D758" s="6"/>
      <c r="E758" s="6"/>
      <c r="F758" s="4"/>
      <c r="G758" s="6"/>
      <c r="H758" s="4"/>
      <c r="I758" s="4"/>
      <c r="J758" s="4"/>
      <c r="K758" s="4"/>
      <c r="L758" s="4"/>
      <c r="M758" s="4"/>
      <c r="N758" s="4"/>
      <c r="O758" s="4"/>
      <c r="P758" s="4"/>
      <c r="Q758" s="4"/>
      <c r="R758" s="5"/>
      <c r="S758" s="5"/>
      <c r="T758" s="5"/>
      <c r="U758" s="5"/>
      <c r="V758" s="5"/>
      <c r="W758" s="5"/>
      <c r="X758" s="5"/>
      <c r="Y758" s="5"/>
      <c r="Z758" s="5"/>
      <c r="AA758" s="5"/>
      <c r="AB758" s="6"/>
      <c r="AC758" s="5"/>
      <c r="AD758" s="5"/>
      <c r="AE758" s="5"/>
      <c r="AF758" s="5"/>
      <c r="AG758" s="6"/>
      <c r="AH758" s="6"/>
      <c r="AI758" s="7"/>
      <c r="AJ758" s="7"/>
      <c r="AK758" s="7"/>
      <c r="AL758" s="7"/>
      <c r="AM758" s="7"/>
      <c r="AN758" s="6"/>
      <c r="AO758" s="6"/>
      <c r="AP758" s="6"/>
      <c r="AQ758" s="6"/>
    </row>
    <row r="759" spans="1:43" ht="15.75" customHeight="1">
      <c r="A759" s="6"/>
      <c r="B759" s="4"/>
      <c r="C759" s="6"/>
      <c r="D759" s="6"/>
      <c r="E759" s="6"/>
      <c r="F759" s="4"/>
      <c r="G759" s="6"/>
      <c r="H759" s="4"/>
      <c r="I759" s="4"/>
      <c r="J759" s="4"/>
      <c r="K759" s="4"/>
      <c r="L759" s="4"/>
      <c r="M759" s="4"/>
      <c r="N759" s="4"/>
      <c r="O759" s="4"/>
      <c r="P759" s="4"/>
      <c r="Q759" s="4"/>
      <c r="R759" s="5"/>
      <c r="S759" s="5"/>
      <c r="T759" s="5"/>
      <c r="U759" s="5"/>
      <c r="V759" s="5"/>
      <c r="W759" s="5"/>
      <c r="X759" s="5"/>
      <c r="Y759" s="5"/>
      <c r="Z759" s="5"/>
      <c r="AA759" s="5"/>
      <c r="AB759" s="6"/>
      <c r="AC759" s="5"/>
      <c r="AD759" s="5"/>
      <c r="AE759" s="5"/>
      <c r="AF759" s="5"/>
      <c r="AG759" s="6"/>
      <c r="AH759" s="6"/>
      <c r="AI759" s="7"/>
      <c r="AJ759" s="7"/>
      <c r="AK759" s="7"/>
      <c r="AL759" s="7"/>
      <c r="AM759" s="7"/>
      <c r="AN759" s="6"/>
      <c r="AO759" s="6"/>
      <c r="AP759" s="6"/>
      <c r="AQ759" s="6"/>
    </row>
    <row r="760" spans="1:43" ht="15.75" customHeight="1">
      <c r="A760" s="6"/>
      <c r="B760" s="4"/>
      <c r="C760" s="6"/>
      <c r="D760" s="6"/>
      <c r="E760" s="6"/>
      <c r="F760" s="4"/>
      <c r="G760" s="6"/>
      <c r="H760" s="4"/>
      <c r="I760" s="4"/>
      <c r="J760" s="4"/>
      <c r="K760" s="4"/>
      <c r="L760" s="4"/>
      <c r="M760" s="4"/>
      <c r="N760" s="4"/>
      <c r="O760" s="4"/>
      <c r="P760" s="4"/>
      <c r="Q760" s="4"/>
      <c r="R760" s="5"/>
      <c r="S760" s="5"/>
      <c r="T760" s="5"/>
      <c r="U760" s="5"/>
      <c r="V760" s="5"/>
      <c r="W760" s="5"/>
      <c r="X760" s="5"/>
      <c r="Y760" s="5"/>
      <c r="Z760" s="5"/>
      <c r="AA760" s="5"/>
      <c r="AB760" s="6"/>
      <c r="AC760" s="5"/>
      <c r="AD760" s="5"/>
      <c r="AE760" s="5"/>
      <c r="AF760" s="5"/>
      <c r="AG760" s="6"/>
      <c r="AH760" s="6"/>
      <c r="AI760" s="7"/>
      <c r="AJ760" s="7"/>
      <c r="AK760" s="7"/>
      <c r="AL760" s="7"/>
      <c r="AM760" s="7"/>
      <c r="AN760" s="6"/>
      <c r="AO760" s="6"/>
      <c r="AP760" s="6"/>
      <c r="AQ760" s="6"/>
    </row>
    <row r="761" spans="1:43" ht="15.75" customHeight="1">
      <c r="A761" s="6"/>
      <c r="B761" s="4"/>
      <c r="C761" s="6"/>
      <c r="D761" s="6"/>
      <c r="E761" s="6"/>
      <c r="F761" s="4"/>
      <c r="G761" s="6"/>
      <c r="H761" s="4"/>
      <c r="I761" s="4"/>
      <c r="J761" s="4"/>
      <c r="K761" s="4"/>
      <c r="L761" s="4"/>
      <c r="M761" s="4"/>
      <c r="N761" s="4"/>
      <c r="O761" s="4"/>
      <c r="P761" s="4"/>
      <c r="Q761" s="4"/>
      <c r="R761" s="5"/>
      <c r="S761" s="5"/>
      <c r="T761" s="5"/>
      <c r="U761" s="5"/>
      <c r="V761" s="5"/>
      <c r="W761" s="5"/>
      <c r="X761" s="5"/>
      <c r="Y761" s="5"/>
      <c r="Z761" s="5"/>
      <c r="AA761" s="5"/>
      <c r="AB761" s="6"/>
      <c r="AC761" s="5"/>
      <c r="AD761" s="5"/>
      <c r="AE761" s="5"/>
      <c r="AF761" s="5"/>
      <c r="AG761" s="6"/>
      <c r="AH761" s="6"/>
      <c r="AI761" s="7"/>
      <c r="AJ761" s="7"/>
      <c r="AK761" s="7"/>
      <c r="AL761" s="7"/>
      <c r="AM761" s="7"/>
      <c r="AN761" s="6"/>
      <c r="AO761" s="6"/>
      <c r="AP761" s="6"/>
      <c r="AQ761" s="6"/>
    </row>
    <row r="762" spans="1:43" ht="15.75" customHeight="1">
      <c r="A762" s="6"/>
      <c r="B762" s="4"/>
      <c r="C762" s="6"/>
      <c r="D762" s="6"/>
      <c r="E762" s="6"/>
      <c r="F762" s="4"/>
      <c r="G762" s="6"/>
      <c r="H762" s="4"/>
      <c r="I762" s="4"/>
      <c r="J762" s="4"/>
      <c r="K762" s="4"/>
      <c r="L762" s="4"/>
      <c r="M762" s="4"/>
      <c r="N762" s="4"/>
      <c r="O762" s="4"/>
      <c r="P762" s="4"/>
      <c r="Q762" s="4"/>
      <c r="R762" s="5"/>
      <c r="S762" s="5"/>
      <c r="T762" s="5"/>
      <c r="U762" s="5"/>
      <c r="V762" s="5"/>
      <c r="W762" s="5"/>
      <c r="X762" s="5"/>
      <c r="Y762" s="5"/>
      <c r="Z762" s="5"/>
      <c r="AA762" s="5"/>
      <c r="AB762" s="6"/>
      <c r="AC762" s="5"/>
      <c r="AD762" s="5"/>
      <c r="AE762" s="5"/>
      <c r="AF762" s="5"/>
      <c r="AG762" s="6"/>
      <c r="AH762" s="6"/>
      <c r="AI762" s="7"/>
      <c r="AJ762" s="7"/>
      <c r="AK762" s="7"/>
      <c r="AL762" s="7"/>
      <c r="AM762" s="7"/>
      <c r="AN762" s="6"/>
      <c r="AO762" s="6"/>
      <c r="AP762" s="6"/>
      <c r="AQ762" s="6"/>
    </row>
    <row r="763" spans="1:43" ht="15.75" customHeight="1">
      <c r="A763" s="6"/>
      <c r="B763" s="4"/>
      <c r="C763" s="6"/>
      <c r="D763" s="6"/>
      <c r="E763" s="6"/>
      <c r="F763" s="4"/>
      <c r="G763" s="6"/>
      <c r="H763" s="4"/>
      <c r="I763" s="4"/>
      <c r="J763" s="4"/>
      <c r="K763" s="4"/>
      <c r="L763" s="4"/>
      <c r="M763" s="4"/>
      <c r="N763" s="4"/>
      <c r="O763" s="4"/>
      <c r="P763" s="4"/>
      <c r="Q763" s="4"/>
      <c r="R763" s="5"/>
      <c r="S763" s="5"/>
      <c r="T763" s="5"/>
      <c r="U763" s="5"/>
      <c r="V763" s="5"/>
      <c r="W763" s="5"/>
      <c r="X763" s="5"/>
      <c r="Y763" s="5"/>
      <c r="Z763" s="5"/>
      <c r="AA763" s="5"/>
      <c r="AB763" s="6"/>
      <c r="AC763" s="5"/>
      <c r="AD763" s="5"/>
      <c r="AE763" s="5"/>
      <c r="AF763" s="5"/>
      <c r="AG763" s="6"/>
      <c r="AH763" s="6"/>
      <c r="AI763" s="7"/>
      <c r="AJ763" s="7"/>
      <c r="AK763" s="7"/>
      <c r="AL763" s="7"/>
      <c r="AM763" s="7"/>
      <c r="AN763" s="6"/>
      <c r="AO763" s="6"/>
      <c r="AP763" s="6"/>
      <c r="AQ763" s="6"/>
    </row>
    <row r="764" spans="1:43" ht="15.75" customHeight="1">
      <c r="A764" s="6"/>
      <c r="B764" s="4"/>
      <c r="C764" s="6"/>
      <c r="D764" s="6"/>
      <c r="E764" s="6"/>
      <c r="F764" s="4"/>
      <c r="G764" s="6"/>
      <c r="H764" s="4"/>
      <c r="I764" s="4"/>
      <c r="J764" s="4"/>
      <c r="K764" s="4"/>
      <c r="L764" s="4"/>
      <c r="M764" s="4"/>
      <c r="N764" s="4"/>
      <c r="O764" s="4"/>
      <c r="P764" s="4"/>
      <c r="Q764" s="4"/>
      <c r="R764" s="5"/>
      <c r="S764" s="5"/>
      <c r="T764" s="5"/>
      <c r="U764" s="5"/>
      <c r="V764" s="5"/>
      <c r="W764" s="5"/>
      <c r="X764" s="5"/>
      <c r="Y764" s="5"/>
      <c r="Z764" s="5"/>
      <c r="AA764" s="5"/>
      <c r="AB764" s="6"/>
      <c r="AC764" s="5"/>
      <c r="AD764" s="5"/>
      <c r="AE764" s="5"/>
      <c r="AF764" s="5"/>
      <c r="AG764" s="6"/>
      <c r="AH764" s="6"/>
      <c r="AI764" s="7"/>
      <c r="AJ764" s="7"/>
      <c r="AK764" s="7"/>
      <c r="AL764" s="7"/>
      <c r="AM764" s="7"/>
      <c r="AN764" s="6"/>
      <c r="AO764" s="6"/>
      <c r="AP764" s="6"/>
      <c r="AQ764" s="6"/>
    </row>
    <row r="765" spans="1:43" ht="15.75" customHeight="1">
      <c r="A765" s="6"/>
      <c r="B765" s="4"/>
      <c r="C765" s="6"/>
      <c r="D765" s="6"/>
      <c r="E765" s="6"/>
      <c r="F765" s="4"/>
      <c r="G765" s="6"/>
      <c r="H765" s="4"/>
      <c r="I765" s="4"/>
      <c r="J765" s="4"/>
      <c r="K765" s="4"/>
      <c r="L765" s="4"/>
      <c r="M765" s="4"/>
      <c r="N765" s="4"/>
      <c r="O765" s="4"/>
      <c r="P765" s="4"/>
      <c r="Q765" s="4"/>
      <c r="R765" s="5"/>
      <c r="S765" s="5"/>
      <c r="T765" s="5"/>
      <c r="U765" s="5"/>
      <c r="V765" s="5"/>
      <c r="W765" s="5"/>
      <c r="X765" s="5"/>
      <c r="Y765" s="5"/>
      <c r="Z765" s="5"/>
      <c r="AA765" s="5"/>
      <c r="AB765" s="6"/>
      <c r="AC765" s="5"/>
      <c r="AD765" s="5"/>
      <c r="AE765" s="5"/>
      <c r="AF765" s="5"/>
      <c r="AG765" s="6"/>
      <c r="AH765" s="6"/>
      <c r="AI765" s="7"/>
      <c r="AJ765" s="7"/>
      <c r="AK765" s="7"/>
      <c r="AL765" s="7"/>
      <c r="AM765" s="7"/>
      <c r="AN765" s="6"/>
      <c r="AO765" s="6"/>
      <c r="AP765" s="6"/>
      <c r="AQ765" s="6"/>
    </row>
    <row r="766" spans="1:43" ht="15.75" customHeight="1">
      <c r="A766" s="6"/>
      <c r="B766" s="4"/>
      <c r="C766" s="6"/>
      <c r="D766" s="6"/>
      <c r="E766" s="6"/>
      <c r="F766" s="4"/>
      <c r="G766" s="6"/>
      <c r="H766" s="4"/>
      <c r="I766" s="4"/>
      <c r="J766" s="4"/>
      <c r="K766" s="4"/>
      <c r="L766" s="4"/>
      <c r="M766" s="4"/>
      <c r="N766" s="4"/>
      <c r="O766" s="4"/>
      <c r="P766" s="4"/>
      <c r="Q766" s="4"/>
      <c r="R766" s="5"/>
      <c r="S766" s="5"/>
      <c r="T766" s="5"/>
      <c r="U766" s="5"/>
      <c r="V766" s="5"/>
      <c r="W766" s="5"/>
      <c r="X766" s="5"/>
      <c r="Y766" s="5"/>
      <c r="Z766" s="5"/>
      <c r="AA766" s="5"/>
      <c r="AB766" s="6"/>
      <c r="AC766" s="5"/>
      <c r="AD766" s="5"/>
      <c r="AE766" s="5"/>
      <c r="AF766" s="5"/>
      <c r="AG766" s="6"/>
      <c r="AH766" s="6"/>
      <c r="AI766" s="7"/>
      <c r="AJ766" s="7"/>
      <c r="AK766" s="7"/>
      <c r="AL766" s="7"/>
      <c r="AM766" s="7"/>
      <c r="AN766" s="6"/>
      <c r="AO766" s="6"/>
      <c r="AP766" s="6"/>
      <c r="AQ766" s="6"/>
    </row>
    <row r="767" spans="1:43" ht="15.75" customHeight="1">
      <c r="A767" s="6"/>
      <c r="B767" s="4"/>
      <c r="C767" s="6"/>
      <c r="D767" s="6"/>
      <c r="E767" s="6"/>
      <c r="F767" s="4"/>
      <c r="G767" s="6"/>
      <c r="H767" s="4"/>
      <c r="I767" s="4"/>
      <c r="J767" s="4"/>
      <c r="K767" s="4"/>
      <c r="L767" s="4"/>
      <c r="M767" s="4"/>
      <c r="N767" s="4"/>
      <c r="O767" s="4"/>
      <c r="P767" s="4"/>
      <c r="Q767" s="4"/>
      <c r="R767" s="5"/>
      <c r="S767" s="5"/>
      <c r="T767" s="5"/>
      <c r="U767" s="5"/>
      <c r="V767" s="5"/>
      <c r="W767" s="5"/>
      <c r="X767" s="5"/>
      <c r="Y767" s="5"/>
      <c r="Z767" s="5"/>
      <c r="AA767" s="5"/>
      <c r="AB767" s="6"/>
      <c r="AC767" s="5"/>
      <c r="AD767" s="5"/>
      <c r="AE767" s="5"/>
      <c r="AF767" s="5"/>
      <c r="AG767" s="6"/>
      <c r="AH767" s="6"/>
      <c r="AI767" s="7"/>
      <c r="AJ767" s="7"/>
      <c r="AK767" s="7"/>
      <c r="AL767" s="7"/>
      <c r="AM767" s="7"/>
      <c r="AN767" s="6"/>
      <c r="AO767" s="6"/>
      <c r="AP767" s="6"/>
      <c r="AQ767" s="6"/>
    </row>
    <row r="768" spans="1:43" ht="15.75" customHeight="1">
      <c r="A768" s="6"/>
      <c r="B768" s="4"/>
      <c r="C768" s="6"/>
      <c r="D768" s="6"/>
      <c r="E768" s="6"/>
      <c r="F768" s="4"/>
      <c r="G768" s="6"/>
      <c r="H768" s="4"/>
      <c r="I768" s="4"/>
      <c r="J768" s="4"/>
      <c r="K768" s="4"/>
      <c r="L768" s="4"/>
      <c r="M768" s="4"/>
      <c r="N768" s="4"/>
      <c r="O768" s="4"/>
      <c r="P768" s="4"/>
      <c r="Q768" s="4"/>
      <c r="R768" s="5"/>
      <c r="S768" s="5"/>
      <c r="T768" s="5"/>
      <c r="U768" s="5"/>
      <c r="V768" s="5"/>
      <c r="W768" s="5"/>
      <c r="X768" s="5"/>
      <c r="Y768" s="5"/>
      <c r="Z768" s="5"/>
      <c r="AA768" s="5"/>
      <c r="AB768" s="6"/>
      <c r="AC768" s="5"/>
      <c r="AD768" s="5"/>
      <c r="AE768" s="5"/>
      <c r="AF768" s="5"/>
      <c r="AG768" s="6"/>
      <c r="AH768" s="6"/>
      <c r="AI768" s="7"/>
      <c r="AJ768" s="7"/>
      <c r="AK768" s="7"/>
      <c r="AL768" s="7"/>
      <c r="AM768" s="7"/>
      <c r="AN768" s="6"/>
      <c r="AO768" s="6"/>
      <c r="AP768" s="6"/>
      <c r="AQ768" s="6"/>
    </row>
    <row r="769" spans="1:43" ht="15.75" customHeight="1">
      <c r="A769" s="6"/>
      <c r="B769" s="4"/>
      <c r="C769" s="6"/>
      <c r="D769" s="6"/>
      <c r="E769" s="6"/>
      <c r="F769" s="4"/>
      <c r="G769" s="6"/>
      <c r="H769" s="4"/>
      <c r="I769" s="4"/>
      <c r="J769" s="4"/>
      <c r="K769" s="4"/>
      <c r="L769" s="4"/>
      <c r="M769" s="4"/>
      <c r="N769" s="4"/>
      <c r="O769" s="4"/>
      <c r="P769" s="4"/>
      <c r="Q769" s="4"/>
      <c r="R769" s="5"/>
      <c r="S769" s="5"/>
      <c r="T769" s="5"/>
      <c r="U769" s="5"/>
      <c r="V769" s="5"/>
      <c r="W769" s="5"/>
      <c r="X769" s="5"/>
      <c r="Y769" s="5"/>
      <c r="Z769" s="5"/>
      <c r="AA769" s="5"/>
      <c r="AB769" s="6"/>
      <c r="AC769" s="5"/>
      <c r="AD769" s="5"/>
      <c r="AE769" s="5"/>
      <c r="AF769" s="5"/>
      <c r="AG769" s="6"/>
      <c r="AH769" s="6"/>
      <c r="AI769" s="7"/>
      <c r="AJ769" s="7"/>
      <c r="AK769" s="7"/>
      <c r="AL769" s="7"/>
      <c r="AM769" s="7"/>
      <c r="AN769" s="6"/>
      <c r="AO769" s="6"/>
      <c r="AP769" s="6"/>
      <c r="AQ769" s="6"/>
    </row>
    <row r="770" spans="1:43" ht="15.75" customHeight="1">
      <c r="A770" s="6"/>
      <c r="B770" s="4"/>
      <c r="C770" s="6"/>
      <c r="D770" s="6"/>
      <c r="E770" s="6"/>
      <c r="F770" s="4"/>
      <c r="G770" s="6"/>
      <c r="H770" s="4"/>
      <c r="I770" s="4"/>
      <c r="J770" s="4"/>
      <c r="K770" s="4"/>
      <c r="L770" s="4"/>
      <c r="M770" s="4"/>
      <c r="N770" s="4"/>
      <c r="O770" s="4"/>
      <c r="P770" s="4"/>
      <c r="Q770" s="4"/>
      <c r="R770" s="5"/>
      <c r="S770" s="5"/>
      <c r="T770" s="5"/>
      <c r="U770" s="5"/>
      <c r="V770" s="5"/>
      <c r="W770" s="5"/>
      <c r="X770" s="5"/>
      <c r="Y770" s="5"/>
      <c r="Z770" s="5"/>
      <c r="AA770" s="5"/>
      <c r="AB770" s="6"/>
      <c r="AC770" s="5"/>
      <c r="AD770" s="5"/>
      <c r="AE770" s="5"/>
      <c r="AF770" s="5"/>
      <c r="AG770" s="6"/>
      <c r="AH770" s="6"/>
      <c r="AI770" s="7"/>
      <c r="AJ770" s="7"/>
      <c r="AK770" s="7"/>
      <c r="AL770" s="7"/>
      <c r="AM770" s="7"/>
      <c r="AN770" s="6"/>
      <c r="AO770" s="6"/>
      <c r="AP770" s="6"/>
      <c r="AQ770" s="6"/>
    </row>
    <row r="771" spans="1:43" ht="15.75" customHeight="1">
      <c r="A771" s="6"/>
      <c r="B771" s="4"/>
      <c r="C771" s="6"/>
      <c r="D771" s="6"/>
      <c r="E771" s="6"/>
      <c r="F771" s="4"/>
      <c r="G771" s="6"/>
      <c r="H771" s="4"/>
      <c r="I771" s="4"/>
      <c r="J771" s="4"/>
      <c r="K771" s="4"/>
      <c r="L771" s="4"/>
      <c r="M771" s="4"/>
      <c r="N771" s="4"/>
      <c r="O771" s="4"/>
      <c r="P771" s="4"/>
      <c r="Q771" s="4"/>
      <c r="R771" s="5"/>
      <c r="S771" s="5"/>
      <c r="T771" s="5"/>
      <c r="U771" s="5"/>
      <c r="V771" s="5"/>
      <c r="W771" s="5"/>
      <c r="X771" s="5"/>
      <c r="Y771" s="5"/>
      <c r="Z771" s="5"/>
      <c r="AA771" s="5"/>
      <c r="AB771" s="6"/>
      <c r="AC771" s="5"/>
      <c r="AD771" s="5"/>
      <c r="AE771" s="5"/>
      <c r="AF771" s="5"/>
      <c r="AG771" s="6"/>
      <c r="AH771" s="6"/>
      <c r="AI771" s="7"/>
      <c r="AJ771" s="7"/>
      <c r="AK771" s="7"/>
      <c r="AL771" s="7"/>
      <c r="AM771" s="7"/>
      <c r="AN771" s="6"/>
      <c r="AO771" s="6"/>
      <c r="AP771" s="6"/>
      <c r="AQ771" s="6"/>
    </row>
    <row r="772" spans="1:43" ht="15.75" customHeight="1">
      <c r="A772" s="6"/>
      <c r="B772" s="4"/>
      <c r="C772" s="6"/>
      <c r="D772" s="6"/>
      <c r="E772" s="6"/>
      <c r="F772" s="4"/>
      <c r="G772" s="6"/>
      <c r="H772" s="4"/>
      <c r="I772" s="4"/>
      <c r="J772" s="4"/>
      <c r="K772" s="4"/>
      <c r="L772" s="4"/>
      <c r="M772" s="4"/>
      <c r="N772" s="4"/>
      <c r="O772" s="4"/>
      <c r="P772" s="4"/>
      <c r="Q772" s="4"/>
      <c r="R772" s="5"/>
      <c r="S772" s="5"/>
      <c r="T772" s="5"/>
      <c r="U772" s="5"/>
      <c r="V772" s="5"/>
      <c r="W772" s="5"/>
      <c r="X772" s="5"/>
      <c r="Y772" s="5"/>
      <c r="Z772" s="5"/>
      <c r="AA772" s="5"/>
      <c r="AB772" s="6"/>
      <c r="AC772" s="5"/>
      <c r="AD772" s="5"/>
      <c r="AE772" s="5"/>
      <c r="AF772" s="5"/>
      <c r="AG772" s="6"/>
      <c r="AH772" s="6"/>
      <c r="AI772" s="7"/>
      <c r="AJ772" s="7"/>
      <c r="AK772" s="7"/>
      <c r="AL772" s="7"/>
      <c r="AM772" s="7"/>
      <c r="AN772" s="6"/>
      <c r="AO772" s="6"/>
      <c r="AP772" s="6"/>
      <c r="AQ772" s="6"/>
    </row>
    <row r="773" spans="1:43" ht="15.75" customHeight="1">
      <c r="A773" s="6"/>
      <c r="B773" s="4"/>
      <c r="C773" s="6"/>
      <c r="D773" s="6"/>
      <c r="E773" s="6"/>
      <c r="F773" s="4"/>
      <c r="G773" s="6"/>
      <c r="H773" s="4"/>
      <c r="I773" s="4"/>
      <c r="J773" s="4"/>
      <c r="K773" s="4"/>
      <c r="L773" s="4"/>
      <c r="M773" s="4"/>
      <c r="N773" s="4"/>
      <c r="O773" s="4"/>
      <c r="P773" s="4"/>
      <c r="Q773" s="4"/>
      <c r="R773" s="5"/>
      <c r="S773" s="5"/>
      <c r="T773" s="5"/>
      <c r="U773" s="5"/>
      <c r="V773" s="5"/>
      <c r="W773" s="5"/>
      <c r="X773" s="5"/>
      <c r="Y773" s="5"/>
      <c r="Z773" s="5"/>
      <c r="AA773" s="5"/>
      <c r="AB773" s="6"/>
      <c r="AC773" s="5"/>
      <c r="AD773" s="5"/>
      <c r="AE773" s="5"/>
      <c r="AF773" s="5"/>
      <c r="AG773" s="6"/>
      <c r="AH773" s="6"/>
      <c r="AI773" s="7"/>
      <c r="AJ773" s="7"/>
      <c r="AK773" s="7"/>
      <c r="AL773" s="7"/>
      <c r="AM773" s="7"/>
      <c r="AN773" s="6"/>
      <c r="AO773" s="6"/>
      <c r="AP773" s="6"/>
      <c r="AQ773" s="6"/>
    </row>
    <row r="774" spans="1:43" ht="15.75" customHeight="1">
      <c r="A774" s="6"/>
      <c r="B774" s="4"/>
      <c r="C774" s="6"/>
      <c r="D774" s="6"/>
      <c r="E774" s="6"/>
      <c r="F774" s="4"/>
      <c r="G774" s="6"/>
      <c r="H774" s="4"/>
      <c r="I774" s="4"/>
      <c r="J774" s="4"/>
      <c r="K774" s="4"/>
      <c r="L774" s="4"/>
      <c r="M774" s="4"/>
      <c r="N774" s="4"/>
      <c r="O774" s="4"/>
      <c r="P774" s="4"/>
      <c r="Q774" s="4"/>
      <c r="R774" s="5"/>
      <c r="S774" s="5"/>
      <c r="T774" s="5"/>
      <c r="U774" s="5"/>
      <c r="V774" s="5"/>
      <c r="W774" s="5"/>
      <c r="X774" s="5"/>
      <c r="Y774" s="5"/>
      <c r="Z774" s="5"/>
      <c r="AA774" s="5"/>
      <c r="AB774" s="6"/>
      <c r="AC774" s="5"/>
      <c r="AD774" s="5"/>
      <c r="AE774" s="5"/>
      <c r="AF774" s="5"/>
      <c r="AG774" s="6"/>
      <c r="AH774" s="6"/>
      <c r="AI774" s="7"/>
      <c r="AJ774" s="7"/>
      <c r="AK774" s="7"/>
      <c r="AL774" s="7"/>
      <c r="AM774" s="7"/>
      <c r="AN774" s="6"/>
      <c r="AO774" s="6"/>
      <c r="AP774" s="6"/>
      <c r="AQ774" s="6"/>
    </row>
    <row r="775" spans="1:43" ht="15.75" customHeight="1">
      <c r="A775" s="6"/>
      <c r="B775" s="4"/>
      <c r="C775" s="6"/>
      <c r="D775" s="6"/>
      <c r="E775" s="6"/>
      <c r="F775" s="4"/>
      <c r="G775" s="6"/>
      <c r="H775" s="4"/>
      <c r="I775" s="4"/>
      <c r="J775" s="4"/>
      <c r="K775" s="4"/>
      <c r="L775" s="4"/>
      <c r="M775" s="4"/>
      <c r="N775" s="4"/>
      <c r="O775" s="4"/>
      <c r="P775" s="4"/>
      <c r="Q775" s="4"/>
      <c r="R775" s="5"/>
      <c r="S775" s="5"/>
      <c r="T775" s="5"/>
      <c r="U775" s="5"/>
      <c r="V775" s="5"/>
      <c r="W775" s="5"/>
      <c r="X775" s="5"/>
      <c r="Y775" s="5"/>
      <c r="Z775" s="5"/>
      <c r="AA775" s="5"/>
      <c r="AB775" s="6"/>
      <c r="AC775" s="5"/>
      <c r="AD775" s="5"/>
      <c r="AE775" s="5"/>
      <c r="AF775" s="5"/>
      <c r="AG775" s="6"/>
      <c r="AH775" s="6"/>
      <c r="AI775" s="7"/>
      <c r="AJ775" s="7"/>
      <c r="AK775" s="7"/>
      <c r="AL775" s="7"/>
      <c r="AM775" s="7"/>
      <c r="AN775" s="6"/>
      <c r="AO775" s="6"/>
      <c r="AP775" s="6"/>
      <c r="AQ775" s="6"/>
    </row>
    <row r="776" spans="1:43" ht="15.75" customHeight="1">
      <c r="A776" s="6"/>
      <c r="B776" s="4"/>
      <c r="C776" s="6"/>
      <c r="D776" s="6"/>
      <c r="E776" s="6"/>
      <c r="F776" s="4"/>
      <c r="G776" s="6"/>
      <c r="H776" s="4"/>
      <c r="I776" s="4"/>
      <c r="J776" s="4"/>
      <c r="K776" s="4"/>
      <c r="L776" s="4"/>
      <c r="M776" s="4"/>
      <c r="N776" s="4"/>
      <c r="O776" s="4"/>
      <c r="P776" s="4"/>
      <c r="Q776" s="4"/>
      <c r="R776" s="5"/>
      <c r="S776" s="5"/>
      <c r="T776" s="5"/>
      <c r="U776" s="5"/>
      <c r="V776" s="5"/>
      <c r="W776" s="5"/>
      <c r="X776" s="5"/>
      <c r="Y776" s="5"/>
      <c r="Z776" s="5"/>
      <c r="AA776" s="5"/>
      <c r="AB776" s="6"/>
      <c r="AC776" s="5"/>
      <c r="AD776" s="5"/>
      <c r="AE776" s="5"/>
      <c r="AF776" s="5"/>
      <c r="AG776" s="6"/>
      <c r="AH776" s="6"/>
      <c r="AI776" s="7"/>
      <c r="AJ776" s="7"/>
      <c r="AK776" s="7"/>
      <c r="AL776" s="7"/>
      <c r="AM776" s="7"/>
      <c r="AN776" s="6"/>
      <c r="AO776" s="6"/>
      <c r="AP776" s="6"/>
      <c r="AQ776" s="6"/>
    </row>
    <row r="777" spans="1:43" ht="15.75" customHeight="1">
      <c r="A777" s="6"/>
      <c r="B777" s="4"/>
      <c r="C777" s="6"/>
      <c r="D777" s="6"/>
      <c r="E777" s="6"/>
      <c r="F777" s="4"/>
      <c r="G777" s="6"/>
      <c r="H777" s="4"/>
      <c r="I777" s="4"/>
      <c r="J777" s="4"/>
      <c r="K777" s="4"/>
      <c r="L777" s="4"/>
      <c r="M777" s="4"/>
      <c r="N777" s="4"/>
      <c r="O777" s="4"/>
      <c r="P777" s="4"/>
      <c r="Q777" s="4"/>
      <c r="R777" s="5"/>
      <c r="S777" s="5"/>
      <c r="T777" s="5"/>
      <c r="U777" s="5"/>
      <c r="V777" s="5"/>
      <c r="W777" s="5"/>
      <c r="X777" s="5"/>
      <c r="Y777" s="5"/>
      <c r="Z777" s="5"/>
      <c r="AA777" s="5"/>
      <c r="AB777" s="6"/>
      <c r="AC777" s="5"/>
      <c r="AD777" s="5"/>
      <c r="AE777" s="5"/>
      <c r="AF777" s="5"/>
      <c r="AG777" s="6"/>
      <c r="AH777" s="6"/>
      <c r="AI777" s="7"/>
      <c r="AJ777" s="7"/>
      <c r="AK777" s="7"/>
      <c r="AL777" s="7"/>
      <c r="AM777" s="7"/>
      <c r="AN777" s="6"/>
      <c r="AO777" s="6"/>
      <c r="AP777" s="6"/>
      <c r="AQ777" s="6"/>
    </row>
    <row r="778" spans="1:43" ht="15.75" customHeight="1">
      <c r="A778" s="6"/>
      <c r="B778" s="4"/>
      <c r="C778" s="6"/>
      <c r="D778" s="6"/>
      <c r="E778" s="6"/>
      <c r="F778" s="4"/>
      <c r="G778" s="6"/>
      <c r="H778" s="4"/>
      <c r="I778" s="4"/>
      <c r="J778" s="4"/>
      <c r="K778" s="4"/>
      <c r="L778" s="4"/>
      <c r="M778" s="4"/>
      <c r="N778" s="4"/>
      <c r="O778" s="4"/>
      <c r="P778" s="4"/>
      <c r="Q778" s="4"/>
      <c r="R778" s="5"/>
      <c r="S778" s="5"/>
      <c r="T778" s="5"/>
      <c r="U778" s="5"/>
      <c r="V778" s="5"/>
      <c r="W778" s="5"/>
      <c r="X778" s="5"/>
      <c r="Y778" s="5"/>
      <c r="Z778" s="5"/>
      <c r="AA778" s="5"/>
      <c r="AB778" s="6"/>
      <c r="AC778" s="5"/>
      <c r="AD778" s="5"/>
      <c r="AE778" s="5"/>
      <c r="AF778" s="5"/>
      <c r="AG778" s="6"/>
      <c r="AH778" s="6"/>
      <c r="AI778" s="7"/>
      <c r="AJ778" s="7"/>
      <c r="AK778" s="7"/>
      <c r="AL778" s="7"/>
      <c r="AM778" s="7"/>
      <c r="AN778" s="6"/>
      <c r="AO778" s="6"/>
      <c r="AP778" s="6"/>
      <c r="AQ778" s="6"/>
    </row>
    <row r="779" spans="1:43" ht="15.75" customHeight="1">
      <c r="A779" s="6"/>
      <c r="B779" s="4"/>
      <c r="C779" s="6"/>
      <c r="D779" s="6"/>
      <c r="E779" s="6"/>
      <c r="F779" s="4"/>
      <c r="G779" s="6"/>
      <c r="H779" s="4"/>
      <c r="I779" s="4"/>
      <c r="J779" s="4"/>
      <c r="K779" s="4"/>
      <c r="L779" s="4"/>
      <c r="M779" s="4"/>
      <c r="N779" s="4"/>
      <c r="O779" s="4"/>
      <c r="P779" s="4"/>
      <c r="Q779" s="4"/>
      <c r="R779" s="5"/>
      <c r="S779" s="5"/>
      <c r="T779" s="5"/>
      <c r="U779" s="5"/>
      <c r="V779" s="5"/>
      <c r="W779" s="5"/>
      <c r="X779" s="5"/>
      <c r="Y779" s="5"/>
      <c r="Z779" s="5"/>
      <c r="AA779" s="5"/>
      <c r="AB779" s="6"/>
      <c r="AC779" s="5"/>
      <c r="AD779" s="5"/>
      <c r="AE779" s="5"/>
      <c r="AF779" s="5"/>
      <c r="AG779" s="6"/>
      <c r="AH779" s="6"/>
      <c r="AI779" s="7"/>
      <c r="AJ779" s="7"/>
      <c r="AK779" s="7"/>
      <c r="AL779" s="7"/>
      <c r="AM779" s="7"/>
      <c r="AN779" s="6"/>
      <c r="AO779" s="6"/>
      <c r="AP779" s="6"/>
      <c r="AQ779" s="6"/>
    </row>
    <row r="780" spans="1:43" ht="15.75" customHeight="1">
      <c r="A780" s="6"/>
      <c r="B780" s="4"/>
      <c r="C780" s="6"/>
      <c r="D780" s="6"/>
      <c r="E780" s="6"/>
      <c r="F780" s="4"/>
      <c r="G780" s="6"/>
      <c r="H780" s="4"/>
      <c r="I780" s="4"/>
      <c r="J780" s="4"/>
      <c r="K780" s="4"/>
      <c r="L780" s="4"/>
      <c r="M780" s="4"/>
      <c r="N780" s="4"/>
      <c r="O780" s="4"/>
      <c r="P780" s="4"/>
      <c r="Q780" s="4"/>
      <c r="R780" s="5"/>
      <c r="S780" s="5"/>
      <c r="T780" s="5"/>
      <c r="U780" s="5"/>
      <c r="V780" s="5"/>
      <c r="W780" s="5"/>
      <c r="X780" s="5"/>
      <c r="Y780" s="5"/>
      <c r="Z780" s="5"/>
      <c r="AA780" s="5"/>
      <c r="AB780" s="6"/>
      <c r="AC780" s="5"/>
      <c r="AD780" s="5"/>
      <c r="AE780" s="5"/>
      <c r="AF780" s="5"/>
      <c r="AG780" s="6"/>
      <c r="AH780" s="6"/>
      <c r="AI780" s="7"/>
      <c r="AJ780" s="7"/>
      <c r="AK780" s="7"/>
      <c r="AL780" s="7"/>
      <c r="AM780" s="7"/>
      <c r="AN780" s="6"/>
      <c r="AO780" s="6"/>
      <c r="AP780" s="6"/>
      <c r="AQ780" s="6"/>
    </row>
    <row r="781" spans="1:43" ht="15.75" customHeight="1">
      <c r="A781" s="6"/>
      <c r="B781" s="4"/>
      <c r="C781" s="6"/>
      <c r="D781" s="6"/>
      <c r="E781" s="6"/>
      <c r="F781" s="4"/>
      <c r="G781" s="6"/>
      <c r="H781" s="4"/>
      <c r="I781" s="4"/>
      <c r="J781" s="4"/>
      <c r="K781" s="4"/>
      <c r="L781" s="4"/>
      <c r="M781" s="4"/>
      <c r="N781" s="4"/>
      <c r="O781" s="4"/>
      <c r="P781" s="4"/>
      <c r="Q781" s="4"/>
      <c r="R781" s="5"/>
      <c r="S781" s="5"/>
      <c r="T781" s="5"/>
      <c r="U781" s="5"/>
      <c r="V781" s="5"/>
      <c r="W781" s="5"/>
      <c r="X781" s="5"/>
      <c r="Y781" s="5"/>
      <c r="Z781" s="5"/>
      <c r="AA781" s="5"/>
      <c r="AB781" s="6"/>
      <c r="AC781" s="5"/>
      <c r="AD781" s="5"/>
      <c r="AE781" s="5"/>
      <c r="AF781" s="5"/>
      <c r="AG781" s="6"/>
      <c r="AH781" s="6"/>
      <c r="AI781" s="7"/>
      <c r="AJ781" s="7"/>
      <c r="AK781" s="7"/>
      <c r="AL781" s="7"/>
      <c r="AM781" s="7"/>
      <c r="AN781" s="6"/>
      <c r="AO781" s="6"/>
      <c r="AP781" s="6"/>
      <c r="AQ781" s="6"/>
    </row>
    <row r="782" spans="1:43" ht="15.75" customHeight="1">
      <c r="A782" s="6"/>
      <c r="B782" s="4"/>
      <c r="C782" s="6"/>
      <c r="D782" s="6"/>
      <c r="E782" s="6"/>
      <c r="F782" s="4"/>
      <c r="G782" s="6"/>
      <c r="H782" s="4"/>
      <c r="I782" s="4"/>
      <c r="J782" s="4"/>
      <c r="K782" s="4"/>
      <c r="L782" s="4"/>
      <c r="M782" s="4"/>
      <c r="N782" s="4"/>
      <c r="O782" s="4"/>
      <c r="P782" s="4"/>
      <c r="Q782" s="4"/>
      <c r="R782" s="5"/>
      <c r="S782" s="5"/>
      <c r="T782" s="5"/>
      <c r="U782" s="5"/>
      <c r="V782" s="5"/>
      <c r="W782" s="5"/>
      <c r="X782" s="5"/>
      <c r="Y782" s="5"/>
      <c r="Z782" s="5"/>
      <c r="AA782" s="5"/>
      <c r="AB782" s="6"/>
      <c r="AC782" s="5"/>
      <c r="AD782" s="5"/>
      <c r="AE782" s="5"/>
      <c r="AF782" s="5"/>
      <c r="AG782" s="6"/>
      <c r="AH782" s="6"/>
      <c r="AI782" s="7"/>
      <c r="AJ782" s="7"/>
      <c r="AK782" s="7"/>
      <c r="AL782" s="7"/>
      <c r="AM782" s="7"/>
      <c r="AN782" s="6"/>
      <c r="AO782" s="6"/>
      <c r="AP782" s="6"/>
      <c r="AQ782" s="6"/>
    </row>
    <row r="783" spans="1:43" ht="15.75" customHeight="1">
      <c r="A783" s="6"/>
      <c r="B783" s="4"/>
      <c r="C783" s="6"/>
      <c r="D783" s="6"/>
      <c r="E783" s="6"/>
      <c r="F783" s="4"/>
      <c r="G783" s="6"/>
      <c r="H783" s="4"/>
      <c r="I783" s="4"/>
      <c r="J783" s="4"/>
      <c r="K783" s="4"/>
      <c r="L783" s="4"/>
      <c r="M783" s="4"/>
      <c r="N783" s="4"/>
      <c r="O783" s="4"/>
      <c r="P783" s="4"/>
      <c r="Q783" s="4"/>
      <c r="R783" s="5"/>
      <c r="S783" s="5"/>
      <c r="T783" s="5"/>
      <c r="U783" s="5"/>
      <c r="V783" s="5"/>
      <c r="W783" s="5"/>
      <c r="X783" s="5"/>
      <c r="Y783" s="5"/>
      <c r="Z783" s="5"/>
      <c r="AA783" s="5"/>
      <c r="AB783" s="6"/>
      <c r="AC783" s="5"/>
      <c r="AD783" s="5"/>
      <c r="AE783" s="5"/>
      <c r="AF783" s="5"/>
      <c r="AG783" s="6"/>
      <c r="AH783" s="6"/>
      <c r="AI783" s="7"/>
      <c r="AJ783" s="7"/>
      <c r="AK783" s="7"/>
      <c r="AL783" s="7"/>
      <c r="AM783" s="7"/>
      <c r="AN783" s="6"/>
      <c r="AO783" s="6"/>
      <c r="AP783" s="6"/>
      <c r="AQ783" s="6"/>
    </row>
    <row r="784" spans="1:43" ht="15.75" customHeight="1">
      <c r="A784" s="6"/>
      <c r="B784" s="4"/>
      <c r="C784" s="6"/>
      <c r="D784" s="6"/>
      <c r="E784" s="6"/>
      <c r="F784" s="4"/>
      <c r="G784" s="6"/>
      <c r="H784" s="4"/>
      <c r="I784" s="4"/>
      <c r="J784" s="4"/>
      <c r="K784" s="4"/>
      <c r="L784" s="4"/>
      <c r="M784" s="4"/>
      <c r="N784" s="4"/>
      <c r="O784" s="4"/>
      <c r="P784" s="4"/>
      <c r="Q784" s="4"/>
      <c r="R784" s="5"/>
      <c r="S784" s="5"/>
      <c r="T784" s="5"/>
      <c r="U784" s="5"/>
      <c r="V784" s="5"/>
      <c r="W784" s="5"/>
      <c r="X784" s="5"/>
      <c r="Y784" s="5"/>
      <c r="Z784" s="5"/>
      <c r="AA784" s="5"/>
      <c r="AB784" s="6"/>
      <c r="AC784" s="5"/>
      <c r="AD784" s="5"/>
      <c r="AE784" s="5"/>
      <c r="AF784" s="5"/>
      <c r="AG784" s="6"/>
      <c r="AH784" s="6"/>
      <c r="AI784" s="7"/>
      <c r="AJ784" s="7"/>
      <c r="AK784" s="7"/>
      <c r="AL784" s="7"/>
      <c r="AM784" s="7"/>
      <c r="AN784" s="6"/>
      <c r="AO784" s="6"/>
      <c r="AP784" s="6"/>
      <c r="AQ784" s="6"/>
    </row>
    <row r="785" spans="1:43" ht="15.75" customHeight="1">
      <c r="A785" s="6"/>
      <c r="B785" s="4"/>
      <c r="C785" s="6"/>
      <c r="D785" s="6"/>
      <c r="E785" s="6"/>
      <c r="F785" s="4"/>
      <c r="G785" s="6"/>
      <c r="H785" s="4"/>
      <c r="I785" s="4"/>
      <c r="J785" s="4"/>
      <c r="K785" s="4"/>
      <c r="L785" s="4"/>
      <c r="M785" s="4"/>
      <c r="N785" s="4"/>
      <c r="O785" s="4"/>
      <c r="P785" s="4"/>
      <c r="Q785" s="4"/>
      <c r="R785" s="5"/>
      <c r="S785" s="5"/>
      <c r="T785" s="5"/>
      <c r="U785" s="5"/>
      <c r="V785" s="5"/>
      <c r="W785" s="5"/>
      <c r="X785" s="5"/>
      <c r="Y785" s="5"/>
      <c r="Z785" s="5"/>
      <c r="AA785" s="5"/>
      <c r="AB785" s="6"/>
      <c r="AC785" s="5"/>
      <c r="AD785" s="5"/>
      <c r="AE785" s="5"/>
      <c r="AF785" s="5"/>
      <c r="AG785" s="6"/>
      <c r="AH785" s="6"/>
      <c r="AI785" s="7"/>
      <c r="AJ785" s="7"/>
      <c r="AK785" s="7"/>
      <c r="AL785" s="7"/>
      <c r="AM785" s="7"/>
      <c r="AN785" s="6"/>
      <c r="AO785" s="6"/>
      <c r="AP785" s="6"/>
      <c r="AQ785" s="6"/>
    </row>
    <row r="786" spans="1:43" ht="15.75" customHeight="1">
      <c r="A786" s="6"/>
      <c r="B786" s="4"/>
      <c r="C786" s="6"/>
      <c r="D786" s="6"/>
      <c r="E786" s="6"/>
      <c r="F786" s="4"/>
      <c r="G786" s="6"/>
      <c r="H786" s="4"/>
      <c r="I786" s="4"/>
      <c r="J786" s="4"/>
      <c r="K786" s="4"/>
      <c r="L786" s="4"/>
      <c r="M786" s="4"/>
      <c r="N786" s="4"/>
      <c r="O786" s="4"/>
      <c r="P786" s="4"/>
      <c r="Q786" s="4"/>
      <c r="R786" s="5"/>
      <c r="S786" s="5"/>
      <c r="T786" s="5"/>
      <c r="U786" s="5"/>
      <c r="V786" s="5"/>
      <c r="W786" s="5"/>
      <c r="X786" s="5"/>
      <c r="Y786" s="5"/>
      <c r="Z786" s="5"/>
      <c r="AA786" s="5"/>
      <c r="AB786" s="6"/>
      <c r="AC786" s="5"/>
      <c r="AD786" s="5"/>
      <c r="AE786" s="5"/>
      <c r="AF786" s="5"/>
      <c r="AG786" s="6"/>
      <c r="AH786" s="6"/>
      <c r="AI786" s="7"/>
      <c r="AJ786" s="7"/>
      <c r="AK786" s="7"/>
      <c r="AL786" s="7"/>
      <c r="AM786" s="7"/>
      <c r="AN786" s="6"/>
      <c r="AO786" s="6"/>
      <c r="AP786" s="6"/>
      <c r="AQ786" s="6"/>
    </row>
    <row r="787" spans="1:43" ht="15.75" customHeight="1">
      <c r="A787" s="6"/>
      <c r="B787" s="4"/>
      <c r="C787" s="6"/>
      <c r="D787" s="6"/>
      <c r="E787" s="6"/>
      <c r="F787" s="4"/>
      <c r="G787" s="6"/>
      <c r="H787" s="4"/>
      <c r="I787" s="4"/>
      <c r="J787" s="4"/>
      <c r="K787" s="4"/>
      <c r="L787" s="4"/>
      <c r="M787" s="4"/>
      <c r="N787" s="4"/>
      <c r="O787" s="4"/>
      <c r="P787" s="4"/>
      <c r="Q787" s="4"/>
      <c r="R787" s="5"/>
      <c r="S787" s="5"/>
      <c r="T787" s="5"/>
      <c r="U787" s="5"/>
      <c r="V787" s="5"/>
      <c r="W787" s="5"/>
      <c r="X787" s="5"/>
      <c r="Y787" s="5"/>
      <c r="Z787" s="5"/>
      <c r="AA787" s="5"/>
      <c r="AB787" s="6"/>
      <c r="AC787" s="5"/>
      <c r="AD787" s="5"/>
      <c r="AE787" s="5"/>
      <c r="AF787" s="5"/>
      <c r="AG787" s="6"/>
      <c r="AH787" s="6"/>
      <c r="AI787" s="7"/>
      <c r="AJ787" s="7"/>
      <c r="AK787" s="7"/>
      <c r="AL787" s="7"/>
      <c r="AM787" s="7"/>
      <c r="AN787" s="6"/>
      <c r="AO787" s="6"/>
      <c r="AP787" s="6"/>
      <c r="AQ787" s="6"/>
    </row>
    <row r="788" spans="1:43" ht="15.75" customHeight="1">
      <c r="A788" s="6"/>
      <c r="B788" s="4"/>
      <c r="C788" s="6"/>
      <c r="D788" s="6"/>
      <c r="E788" s="6"/>
      <c r="F788" s="4"/>
      <c r="G788" s="6"/>
      <c r="H788" s="4"/>
      <c r="I788" s="4"/>
      <c r="J788" s="4"/>
      <c r="K788" s="4"/>
      <c r="L788" s="4"/>
      <c r="M788" s="4"/>
      <c r="N788" s="4"/>
      <c r="O788" s="4"/>
      <c r="P788" s="4"/>
      <c r="Q788" s="4"/>
      <c r="R788" s="5"/>
      <c r="S788" s="5"/>
      <c r="T788" s="5"/>
      <c r="U788" s="5"/>
      <c r="V788" s="5"/>
      <c r="W788" s="5"/>
      <c r="X788" s="5"/>
      <c r="Y788" s="5"/>
      <c r="Z788" s="5"/>
      <c r="AA788" s="5"/>
      <c r="AB788" s="6"/>
      <c r="AC788" s="5"/>
      <c r="AD788" s="5"/>
      <c r="AE788" s="5"/>
      <c r="AF788" s="5"/>
      <c r="AG788" s="6"/>
      <c r="AH788" s="6"/>
      <c r="AI788" s="7"/>
      <c r="AJ788" s="7"/>
      <c r="AK788" s="7"/>
      <c r="AL788" s="7"/>
      <c r="AM788" s="7"/>
      <c r="AN788" s="6"/>
      <c r="AO788" s="6"/>
      <c r="AP788" s="6"/>
      <c r="AQ788" s="6"/>
    </row>
    <row r="789" spans="1:43" ht="15.75" customHeight="1">
      <c r="A789" s="6"/>
      <c r="B789" s="4"/>
      <c r="C789" s="6"/>
      <c r="D789" s="6"/>
      <c r="E789" s="6"/>
      <c r="F789" s="4"/>
      <c r="G789" s="6"/>
      <c r="H789" s="4"/>
      <c r="I789" s="4"/>
      <c r="J789" s="4"/>
      <c r="K789" s="4"/>
      <c r="L789" s="4"/>
      <c r="M789" s="4"/>
      <c r="N789" s="4"/>
      <c r="O789" s="4"/>
      <c r="P789" s="4"/>
      <c r="Q789" s="4"/>
      <c r="R789" s="5"/>
      <c r="S789" s="5"/>
      <c r="T789" s="5"/>
      <c r="U789" s="5"/>
      <c r="V789" s="5"/>
      <c r="W789" s="5"/>
      <c r="X789" s="5"/>
      <c r="Y789" s="5"/>
      <c r="Z789" s="5"/>
      <c r="AA789" s="5"/>
      <c r="AB789" s="6"/>
      <c r="AC789" s="5"/>
      <c r="AD789" s="5"/>
      <c r="AE789" s="5"/>
      <c r="AF789" s="5"/>
      <c r="AG789" s="6"/>
      <c r="AH789" s="6"/>
      <c r="AI789" s="7"/>
      <c r="AJ789" s="7"/>
      <c r="AK789" s="7"/>
      <c r="AL789" s="7"/>
      <c r="AM789" s="7"/>
      <c r="AN789" s="6"/>
      <c r="AO789" s="6"/>
      <c r="AP789" s="6"/>
      <c r="AQ789" s="6"/>
    </row>
    <row r="790" spans="1:43" ht="15.75" customHeight="1">
      <c r="A790" s="6"/>
      <c r="B790" s="4"/>
      <c r="C790" s="6"/>
      <c r="D790" s="6"/>
      <c r="E790" s="6"/>
      <c r="F790" s="4"/>
      <c r="G790" s="6"/>
      <c r="H790" s="4"/>
      <c r="I790" s="4"/>
      <c r="J790" s="4"/>
      <c r="K790" s="4"/>
      <c r="L790" s="4"/>
      <c r="M790" s="4"/>
      <c r="N790" s="4"/>
      <c r="O790" s="4"/>
      <c r="P790" s="4"/>
      <c r="Q790" s="4"/>
      <c r="R790" s="5"/>
      <c r="S790" s="5"/>
      <c r="T790" s="5"/>
      <c r="U790" s="5"/>
      <c r="V790" s="5"/>
      <c r="W790" s="5"/>
      <c r="X790" s="5"/>
      <c r="Y790" s="5"/>
      <c r="Z790" s="5"/>
      <c r="AA790" s="5"/>
      <c r="AB790" s="6"/>
      <c r="AC790" s="5"/>
      <c r="AD790" s="5"/>
      <c r="AE790" s="5"/>
      <c r="AF790" s="5"/>
      <c r="AG790" s="6"/>
      <c r="AH790" s="6"/>
      <c r="AI790" s="7"/>
      <c r="AJ790" s="7"/>
      <c r="AK790" s="7"/>
      <c r="AL790" s="7"/>
      <c r="AM790" s="7"/>
      <c r="AN790" s="6"/>
      <c r="AO790" s="6"/>
      <c r="AP790" s="6"/>
      <c r="AQ790" s="6"/>
    </row>
    <row r="791" spans="1:43" ht="15.75" customHeight="1">
      <c r="A791" s="6"/>
      <c r="B791" s="4"/>
      <c r="C791" s="6"/>
      <c r="D791" s="6"/>
      <c r="E791" s="6"/>
      <c r="F791" s="4"/>
      <c r="G791" s="6"/>
      <c r="H791" s="4"/>
      <c r="I791" s="4"/>
      <c r="J791" s="4"/>
      <c r="K791" s="4"/>
      <c r="L791" s="4"/>
      <c r="M791" s="4"/>
      <c r="N791" s="4"/>
      <c r="O791" s="4"/>
      <c r="P791" s="4"/>
      <c r="Q791" s="4"/>
      <c r="R791" s="5"/>
      <c r="S791" s="5"/>
      <c r="T791" s="5"/>
      <c r="U791" s="5"/>
      <c r="V791" s="5"/>
      <c r="W791" s="5"/>
      <c r="X791" s="5"/>
      <c r="Y791" s="5"/>
      <c r="Z791" s="5"/>
      <c r="AA791" s="5"/>
      <c r="AB791" s="6"/>
      <c r="AC791" s="5"/>
      <c r="AD791" s="5"/>
      <c r="AE791" s="5"/>
      <c r="AF791" s="5"/>
      <c r="AG791" s="6"/>
      <c r="AH791" s="6"/>
      <c r="AI791" s="7"/>
      <c r="AJ791" s="7"/>
      <c r="AK791" s="7"/>
      <c r="AL791" s="7"/>
      <c r="AM791" s="7"/>
      <c r="AN791" s="6"/>
      <c r="AO791" s="6"/>
      <c r="AP791" s="6"/>
      <c r="AQ791" s="6"/>
    </row>
    <row r="792" spans="1:43" ht="15.75" customHeight="1">
      <c r="A792" s="6"/>
      <c r="B792" s="4"/>
      <c r="C792" s="6"/>
      <c r="D792" s="6"/>
      <c r="E792" s="6"/>
      <c r="F792" s="4"/>
      <c r="G792" s="6"/>
      <c r="H792" s="4"/>
      <c r="I792" s="4"/>
      <c r="J792" s="4"/>
      <c r="K792" s="4"/>
      <c r="L792" s="4"/>
      <c r="M792" s="4"/>
      <c r="N792" s="4"/>
      <c r="O792" s="4"/>
      <c r="P792" s="4"/>
      <c r="Q792" s="4"/>
      <c r="R792" s="5"/>
      <c r="S792" s="5"/>
      <c r="T792" s="5"/>
      <c r="U792" s="5"/>
      <c r="V792" s="5"/>
      <c r="W792" s="5"/>
      <c r="X792" s="5"/>
      <c r="Y792" s="5"/>
      <c r="Z792" s="5"/>
      <c r="AA792" s="5"/>
      <c r="AB792" s="6"/>
      <c r="AC792" s="5"/>
      <c r="AD792" s="5"/>
      <c r="AE792" s="5"/>
      <c r="AF792" s="5"/>
      <c r="AG792" s="6"/>
      <c r="AH792" s="6"/>
      <c r="AI792" s="7"/>
      <c r="AJ792" s="7"/>
      <c r="AK792" s="7"/>
      <c r="AL792" s="7"/>
      <c r="AM792" s="7"/>
      <c r="AN792" s="6"/>
      <c r="AO792" s="6"/>
      <c r="AP792" s="6"/>
      <c r="AQ792" s="6"/>
    </row>
    <row r="793" spans="1:43" ht="15.75" customHeight="1">
      <c r="A793" s="6"/>
      <c r="B793" s="4"/>
      <c r="C793" s="6"/>
      <c r="D793" s="6"/>
      <c r="E793" s="6"/>
      <c r="F793" s="4"/>
      <c r="G793" s="6"/>
      <c r="H793" s="4"/>
      <c r="I793" s="4"/>
      <c r="J793" s="4"/>
      <c r="K793" s="4"/>
      <c r="L793" s="4"/>
      <c r="M793" s="4"/>
      <c r="N793" s="4"/>
      <c r="O793" s="4"/>
      <c r="P793" s="4"/>
      <c r="Q793" s="4"/>
      <c r="R793" s="5"/>
      <c r="S793" s="5"/>
      <c r="T793" s="5"/>
      <c r="U793" s="5"/>
      <c r="V793" s="5"/>
      <c r="W793" s="5"/>
      <c r="X793" s="5"/>
      <c r="Y793" s="5"/>
      <c r="Z793" s="5"/>
      <c r="AA793" s="5"/>
      <c r="AB793" s="6"/>
      <c r="AC793" s="5"/>
      <c r="AD793" s="5"/>
      <c r="AE793" s="5"/>
      <c r="AF793" s="5"/>
      <c r="AG793" s="6"/>
      <c r="AH793" s="6"/>
      <c r="AI793" s="7"/>
      <c r="AJ793" s="7"/>
      <c r="AK793" s="7"/>
      <c r="AL793" s="7"/>
      <c r="AM793" s="7"/>
      <c r="AN793" s="6"/>
      <c r="AO793" s="6"/>
      <c r="AP793" s="6"/>
      <c r="AQ793" s="6"/>
    </row>
    <row r="794" spans="1:43" ht="15.75" customHeight="1">
      <c r="A794" s="6"/>
      <c r="B794" s="4"/>
      <c r="C794" s="6"/>
      <c r="D794" s="6"/>
      <c r="E794" s="6"/>
      <c r="F794" s="4"/>
      <c r="G794" s="6"/>
      <c r="H794" s="4"/>
      <c r="I794" s="4"/>
      <c r="J794" s="4"/>
      <c r="K794" s="4"/>
      <c r="L794" s="4"/>
      <c r="M794" s="4"/>
      <c r="N794" s="4"/>
      <c r="O794" s="4"/>
      <c r="P794" s="4"/>
      <c r="Q794" s="4"/>
      <c r="R794" s="5"/>
      <c r="S794" s="5"/>
      <c r="T794" s="5"/>
      <c r="U794" s="5"/>
      <c r="V794" s="5"/>
      <c r="W794" s="5"/>
      <c r="X794" s="5"/>
      <c r="Y794" s="5"/>
      <c r="Z794" s="5"/>
      <c r="AA794" s="5"/>
      <c r="AB794" s="6"/>
      <c r="AC794" s="5"/>
      <c r="AD794" s="5"/>
      <c r="AE794" s="5"/>
      <c r="AF794" s="5"/>
      <c r="AG794" s="6"/>
      <c r="AH794" s="6"/>
      <c r="AI794" s="7"/>
      <c r="AJ794" s="7"/>
      <c r="AK794" s="7"/>
      <c r="AL794" s="7"/>
      <c r="AM794" s="7"/>
      <c r="AN794" s="6"/>
      <c r="AO794" s="6"/>
      <c r="AP794" s="6"/>
      <c r="AQ794" s="6"/>
    </row>
    <row r="795" spans="1:43" ht="15.75" customHeight="1">
      <c r="A795" s="6"/>
      <c r="B795" s="4"/>
      <c r="C795" s="6"/>
      <c r="D795" s="6"/>
      <c r="E795" s="6"/>
      <c r="F795" s="4"/>
      <c r="G795" s="6"/>
      <c r="H795" s="4"/>
      <c r="I795" s="4"/>
      <c r="J795" s="4"/>
      <c r="K795" s="4"/>
      <c r="L795" s="4"/>
      <c r="M795" s="4"/>
      <c r="N795" s="4"/>
      <c r="O795" s="4"/>
      <c r="P795" s="4"/>
      <c r="Q795" s="4"/>
      <c r="R795" s="5"/>
      <c r="S795" s="5"/>
      <c r="T795" s="5"/>
      <c r="U795" s="5"/>
      <c r="V795" s="5"/>
      <c r="W795" s="5"/>
      <c r="X795" s="5"/>
      <c r="Y795" s="5"/>
      <c r="Z795" s="5"/>
      <c r="AA795" s="5"/>
      <c r="AB795" s="6"/>
      <c r="AC795" s="5"/>
      <c r="AD795" s="5"/>
      <c r="AE795" s="5"/>
      <c r="AF795" s="5"/>
      <c r="AG795" s="6"/>
      <c r="AH795" s="6"/>
      <c r="AI795" s="7"/>
      <c r="AJ795" s="7"/>
      <c r="AK795" s="7"/>
      <c r="AL795" s="7"/>
      <c r="AM795" s="7"/>
      <c r="AN795" s="6"/>
      <c r="AO795" s="6"/>
      <c r="AP795" s="6"/>
      <c r="AQ795" s="6"/>
    </row>
    <row r="796" spans="1:43" ht="15.75" customHeight="1">
      <c r="A796" s="6"/>
      <c r="B796" s="4"/>
      <c r="C796" s="6"/>
      <c r="D796" s="6"/>
      <c r="E796" s="6"/>
      <c r="F796" s="4"/>
      <c r="G796" s="6"/>
      <c r="H796" s="4"/>
      <c r="I796" s="4"/>
      <c r="J796" s="4"/>
      <c r="K796" s="4"/>
      <c r="L796" s="4"/>
      <c r="M796" s="4"/>
      <c r="N796" s="4"/>
      <c r="O796" s="4"/>
      <c r="P796" s="4"/>
      <c r="Q796" s="4"/>
      <c r="R796" s="5"/>
      <c r="S796" s="5"/>
      <c r="T796" s="5"/>
      <c r="U796" s="5"/>
      <c r="V796" s="5"/>
      <c r="W796" s="5"/>
      <c r="X796" s="5"/>
      <c r="Y796" s="5"/>
      <c r="Z796" s="5"/>
      <c r="AA796" s="5"/>
      <c r="AB796" s="6"/>
      <c r="AC796" s="5"/>
      <c r="AD796" s="5"/>
      <c r="AE796" s="5"/>
      <c r="AF796" s="5"/>
      <c r="AG796" s="6"/>
      <c r="AH796" s="6"/>
      <c r="AI796" s="7"/>
      <c r="AJ796" s="7"/>
      <c r="AK796" s="7"/>
      <c r="AL796" s="7"/>
      <c r="AM796" s="7"/>
      <c r="AN796" s="6"/>
      <c r="AO796" s="6"/>
      <c r="AP796" s="6"/>
      <c r="AQ796" s="6"/>
    </row>
    <row r="797" spans="1:43" ht="15.75" customHeight="1">
      <c r="A797" s="6"/>
      <c r="B797" s="4"/>
      <c r="C797" s="6"/>
      <c r="D797" s="6"/>
      <c r="E797" s="6"/>
      <c r="F797" s="4"/>
      <c r="G797" s="6"/>
      <c r="H797" s="4"/>
      <c r="I797" s="4"/>
      <c r="J797" s="4"/>
      <c r="K797" s="4"/>
      <c r="L797" s="4"/>
      <c r="M797" s="4"/>
      <c r="N797" s="4"/>
      <c r="O797" s="4"/>
      <c r="P797" s="4"/>
      <c r="Q797" s="4"/>
      <c r="R797" s="5"/>
      <c r="S797" s="5"/>
      <c r="T797" s="5"/>
      <c r="U797" s="5"/>
      <c r="V797" s="5"/>
      <c r="W797" s="5"/>
      <c r="X797" s="5"/>
      <c r="Y797" s="5"/>
      <c r="Z797" s="5"/>
      <c r="AA797" s="5"/>
      <c r="AB797" s="6"/>
      <c r="AC797" s="5"/>
      <c r="AD797" s="5"/>
      <c r="AE797" s="5"/>
      <c r="AF797" s="5"/>
      <c r="AG797" s="6"/>
      <c r="AH797" s="6"/>
      <c r="AI797" s="7"/>
      <c r="AJ797" s="7"/>
      <c r="AK797" s="7"/>
      <c r="AL797" s="7"/>
      <c r="AM797" s="7"/>
      <c r="AN797" s="6"/>
      <c r="AO797" s="6"/>
      <c r="AP797" s="6"/>
      <c r="AQ797" s="6"/>
    </row>
    <row r="798" spans="1:43" ht="15.75" customHeight="1">
      <c r="A798" s="6"/>
      <c r="B798" s="4"/>
      <c r="C798" s="6"/>
      <c r="D798" s="6"/>
      <c r="E798" s="6"/>
      <c r="F798" s="4"/>
      <c r="G798" s="6"/>
      <c r="H798" s="4"/>
      <c r="I798" s="4"/>
      <c r="J798" s="4"/>
      <c r="K798" s="4"/>
      <c r="L798" s="4"/>
      <c r="M798" s="4"/>
      <c r="N798" s="4"/>
      <c r="O798" s="4"/>
      <c r="P798" s="4"/>
      <c r="Q798" s="4"/>
      <c r="R798" s="5"/>
      <c r="S798" s="5"/>
      <c r="T798" s="5"/>
      <c r="U798" s="5"/>
      <c r="V798" s="5"/>
      <c r="W798" s="5"/>
      <c r="X798" s="5"/>
      <c r="Y798" s="5"/>
      <c r="Z798" s="5"/>
      <c r="AA798" s="5"/>
      <c r="AB798" s="6"/>
      <c r="AC798" s="5"/>
      <c r="AD798" s="5"/>
      <c r="AE798" s="5"/>
      <c r="AF798" s="5"/>
      <c r="AG798" s="6"/>
      <c r="AH798" s="6"/>
      <c r="AI798" s="7"/>
      <c r="AJ798" s="7"/>
      <c r="AK798" s="7"/>
      <c r="AL798" s="7"/>
      <c r="AM798" s="7"/>
      <c r="AN798" s="6"/>
      <c r="AO798" s="6"/>
      <c r="AP798" s="6"/>
      <c r="AQ798" s="6"/>
    </row>
    <row r="799" spans="1:43" ht="15.75" customHeight="1">
      <c r="A799" s="6"/>
      <c r="B799" s="4"/>
      <c r="C799" s="6"/>
      <c r="D799" s="6"/>
      <c r="E799" s="6"/>
      <c r="F799" s="4"/>
      <c r="G799" s="6"/>
      <c r="H799" s="4"/>
      <c r="I799" s="4"/>
      <c r="J799" s="4"/>
      <c r="K799" s="4"/>
      <c r="L799" s="4"/>
      <c r="M799" s="4"/>
      <c r="N799" s="4"/>
      <c r="O799" s="4"/>
      <c r="P799" s="4"/>
      <c r="Q799" s="4"/>
      <c r="R799" s="5"/>
      <c r="S799" s="5"/>
      <c r="T799" s="5"/>
      <c r="U799" s="5"/>
      <c r="V799" s="5"/>
      <c r="W799" s="5"/>
      <c r="X799" s="5"/>
      <c r="Y799" s="5"/>
      <c r="Z799" s="5"/>
      <c r="AA799" s="5"/>
      <c r="AB799" s="6"/>
      <c r="AC799" s="5"/>
      <c r="AD799" s="5"/>
      <c r="AE799" s="5"/>
      <c r="AF799" s="5"/>
      <c r="AG799" s="6"/>
      <c r="AH799" s="6"/>
      <c r="AI799" s="7"/>
      <c r="AJ799" s="7"/>
      <c r="AK799" s="7"/>
      <c r="AL799" s="7"/>
      <c r="AM799" s="7"/>
      <c r="AN799" s="6"/>
      <c r="AO799" s="6"/>
      <c r="AP799" s="6"/>
      <c r="AQ799" s="6"/>
    </row>
    <row r="800" spans="1:43" ht="15.75" customHeight="1">
      <c r="A800" s="6"/>
      <c r="B800" s="4"/>
      <c r="C800" s="6"/>
      <c r="D800" s="6"/>
      <c r="E800" s="6"/>
      <c r="F800" s="4"/>
      <c r="G800" s="6"/>
      <c r="H800" s="4"/>
      <c r="I800" s="4"/>
      <c r="J800" s="4"/>
      <c r="K800" s="4"/>
      <c r="L800" s="4"/>
      <c r="M800" s="4"/>
      <c r="N800" s="4"/>
      <c r="O800" s="4"/>
      <c r="P800" s="4"/>
      <c r="Q800" s="4"/>
      <c r="R800" s="5"/>
      <c r="S800" s="5"/>
      <c r="T800" s="5"/>
      <c r="U800" s="5"/>
      <c r="V800" s="5"/>
      <c r="W800" s="5"/>
      <c r="X800" s="5"/>
      <c r="Y800" s="5"/>
      <c r="Z800" s="5"/>
      <c r="AA800" s="5"/>
      <c r="AB800" s="6"/>
      <c r="AC800" s="5"/>
      <c r="AD800" s="5"/>
      <c r="AE800" s="5"/>
      <c r="AF800" s="5"/>
      <c r="AG800" s="6"/>
      <c r="AH800" s="6"/>
      <c r="AI800" s="7"/>
      <c r="AJ800" s="7"/>
      <c r="AK800" s="7"/>
      <c r="AL800" s="7"/>
      <c r="AM800" s="7"/>
      <c r="AN800" s="6"/>
      <c r="AO800" s="6"/>
      <c r="AP800" s="6"/>
      <c r="AQ800" s="6"/>
    </row>
    <row r="801" spans="1:43" ht="15.75" customHeight="1">
      <c r="A801" s="6"/>
      <c r="B801" s="4"/>
      <c r="C801" s="6"/>
      <c r="D801" s="6"/>
      <c r="E801" s="6"/>
      <c r="F801" s="4"/>
      <c r="G801" s="6"/>
      <c r="H801" s="4"/>
      <c r="I801" s="4"/>
      <c r="J801" s="4"/>
      <c r="K801" s="4"/>
      <c r="L801" s="4"/>
      <c r="M801" s="4"/>
      <c r="N801" s="4"/>
      <c r="O801" s="4"/>
      <c r="P801" s="4"/>
      <c r="Q801" s="4"/>
      <c r="R801" s="5"/>
      <c r="S801" s="5"/>
      <c r="T801" s="5"/>
      <c r="U801" s="5"/>
      <c r="V801" s="5"/>
      <c r="W801" s="5"/>
      <c r="X801" s="5"/>
      <c r="Y801" s="5"/>
      <c r="Z801" s="5"/>
      <c r="AA801" s="5"/>
      <c r="AB801" s="6"/>
      <c r="AC801" s="5"/>
      <c r="AD801" s="5"/>
      <c r="AE801" s="5"/>
      <c r="AF801" s="5"/>
      <c r="AG801" s="6"/>
      <c r="AH801" s="6"/>
      <c r="AI801" s="7"/>
      <c r="AJ801" s="7"/>
      <c r="AK801" s="7"/>
      <c r="AL801" s="7"/>
      <c r="AM801" s="7"/>
      <c r="AN801" s="6"/>
      <c r="AO801" s="6"/>
      <c r="AP801" s="6"/>
      <c r="AQ801" s="6"/>
    </row>
    <row r="802" spans="1:43" ht="15.75" customHeight="1">
      <c r="A802" s="6"/>
      <c r="B802" s="4"/>
      <c r="C802" s="6"/>
      <c r="D802" s="6"/>
      <c r="E802" s="6"/>
      <c r="F802" s="4"/>
      <c r="G802" s="6"/>
      <c r="H802" s="4"/>
      <c r="I802" s="4"/>
      <c r="J802" s="4"/>
      <c r="K802" s="4"/>
      <c r="L802" s="4"/>
      <c r="M802" s="4"/>
      <c r="N802" s="4"/>
      <c r="O802" s="4"/>
      <c r="P802" s="4"/>
      <c r="Q802" s="4"/>
      <c r="R802" s="5"/>
      <c r="S802" s="5"/>
      <c r="T802" s="5"/>
      <c r="U802" s="5"/>
      <c r="V802" s="5"/>
      <c r="W802" s="5"/>
      <c r="X802" s="5"/>
      <c r="Y802" s="5"/>
      <c r="Z802" s="5"/>
      <c r="AA802" s="5"/>
      <c r="AB802" s="6"/>
      <c r="AC802" s="5"/>
      <c r="AD802" s="5"/>
      <c r="AE802" s="5"/>
      <c r="AF802" s="5"/>
      <c r="AG802" s="6"/>
      <c r="AH802" s="6"/>
      <c r="AI802" s="7"/>
      <c r="AJ802" s="7"/>
      <c r="AK802" s="7"/>
      <c r="AL802" s="7"/>
      <c r="AM802" s="7"/>
      <c r="AN802" s="6"/>
      <c r="AO802" s="6"/>
      <c r="AP802" s="6"/>
      <c r="AQ802" s="6"/>
    </row>
    <row r="803" spans="1:43" ht="15.75" customHeight="1">
      <c r="A803" s="6"/>
      <c r="B803" s="4"/>
      <c r="C803" s="6"/>
      <c r="D803" s="6"/>
      <c r="E803" s="6"/>
      <c r="F803" s="4"/>
      <c r="G803" s="6"/>
      <c r="H803" s="4"/>
      <c r="I803" s="4"/>
      <c r="J803" s="4"/>
      <c r="K803" s="4"/>
      <c r="L803" s="4"/>
      <c r="M803" s="4"/>
      <c r="N803" s="4"/>
      <c r="O803" s="4"/>
      <c r="P803" s="4"/>
      <c r="Q803" s="4"/>
      <c r="R803" s="5"/>
      <c r="S803" s="5"/>
      <c r="T803" s="5"/>
      <c r="U803" s="5"/>
      <c r="V803" s="5"/>
      <c r="W803" s="5"/>
      <c r="X803" s="5"/>
      <c r="Y803" s="5"/>
      <c r="Z803" s="5"/>
      <c r="AA803" s="5"/>
      <c r="AB803" s="6"/>
      <c r="AC803" s="5"/>
      <c r="AD803" s="5"/>
      <c r="AE803" s="5"/>
      <c r="AF803" s="5"/>
      <c r="AG803" s="6"/>
      <c r="AH803" s="6"/>
      <c r="AI803" s="7"/>
      <c r="AJ803" s="7"/>
      <c r="AK803" s="7"/>
      <c r="AL803" s="7"/>
      <c r="AM803" s="7"/>
      <c r="AN803" s="6"/>
      <c r="AO803" s="6"/>
      <c r="AP803" s="6"/>
      <c r="AQ803" s="6"/>
    </row>
    <row r="804" spans="1:43" ht="15.75" customHeight="1">
      <c r="A804" s="6"/>
      <c r="B804" s="4"/>
      <c r="C804" s="6"/>
      <c r="D804" s="6"/>
      <c r="E804" s="6"/>
      <c r="F804" s="4"/>
      <c r="G804" s="6"/>
      <c r="H804" s="4"/>
      <c r="I804" s="4"/>
      <c r="J804" s="4"/>
      <c r="K804" s="4"/>
      <c r="L804" s="4"/>
      <c r="M804" s="4"/>
      <c r="N804" s="4"/>
      <c r="O804" s="4"/>
      <c r="P804" s="4"/>
      <c r="Q804" s="4"/>
      <c r="R804" s="5"/>
      <c r="S804" s="5"/>
      <c r="T804" s="5"/>
      <c r="U804" s="5"/>
      <c r="V804" s="5"/>
      <c r="W804" s="5"/>
      <c r="X804" s="5"/>
      <c r="Y804" s="5"/>
      <c r="Z804" s="5"/>
      <c r="AA804" s="5"/>
      <c r="AB804" s="6"/>
      <c r="AC804" s="5"/>
      <c r="AD804" s="5"/>
      <c r="AE804" s="5"/>
      <c r="AF804" s="5"/>
      <c r="AG804" s="6"/>
      <c r="AH804" s="6"/>
      <c r="AI804" s="7"/>
      <c r="AJ804" s="7"/>
      <c r="AK804" s="7"/>
      <c r="AL804" s="7"/>
      <c r="AM804" s="7"/>
      <c r="AN804" s="6"/>
      <c r="AO804" s="6"/>
      <c r="AP804" s="6"/>
      <c r="AQ804" s="6"/>
    </row>
    <row r="805" spans="1:43" ht="15.75" customHeight="1">
      <c r="A805" s="6"/>
      <c r="B805" s="4"/>
      <c r="C805" s="6"/>
      <c r="D805" s="6"/>
      <c r="E805" s="6"/>
      <c r="F805" s="4"/>
      <c r="G805" s="6"/>
      <c r="H805" s="4"/>
      <c r="I805" s="4"/>
      <c r="J805" s="4"/>
      <c r="K805" s="4"/>
      <c r="L805" s="4"/>
      <c r="M805" s="4"/>
      <c r="N805" s="4"/>
      <c r="O805" s="4"/>
      <c r="P805" s="4"/>
      <c r="Q805" s="4"/>
      <c r="R805" s="5"/>
      <c r="S805" s="5"/>
      <c r="T805" s="5"/>
      <c r="U805" s="5"/>
      <c r="V805" s="5"/>
      <c r="W805" s="5"/>
      <c r="X805" s="5"/>
      <c r="Y805" s="5"/>
      <c r="Z805" s="5"/>
      <c r="AA805" s="5"/>
      <c r="AB805" s="6"/>
      <c r="AC805" s="5"/>
      <c r="AD805" s="5"/>
      <c r="AE805" s="5"/>
      <c r="AF805" s="5"/>
      <c r="AG805" s="6"/>
      <c r="AH805" s="6"/>
      <c r="AI805" s="7"/>
      <c r="AJ805" s="7"/>
      <c r="AK805" s="7"/>
      <c r="AL805" s="7"/>
      <c r="AM805" s="7"/>
      <c r="AN805" s="6"/>
      <c r="AO805" s="6"/>
      <c r="AP805" s="6"/>
      <c r="AQ805" s="6"/>
    </row>
    <row r="806" spans="1:43" ht="15.75" customHeight="1">
      <c r="A806" s="6"/>
      <c r="B806" s="4"/>
      <c r="C806" s="6"/>
      <c r="D806" s="6"/>
      <c r="E806" s="6"/>
      <c r="F806" s="4"/>
      <c r="G806" s="6"/>
      <c r="H806" s="4"/>
      <c r="I806" s="4"/>
      <c r="J806" s="4"/>
      <c r="K806" s="4"/>
      <c r="L806" s="4"/>
      <c r="M806" s="4"/>
      <c r="N806" s="4"/>
      <c r="O806" s="4"/>
      <c r="P806" s="4"/>
      <c r="Q806" s="4"/>
      <c r="R806" s="5"/>
      <c r="S806" s="5"/>
      <c r="T806" s="5"/>
      <c r="U806" s="5"/>
      <c r="V806" s="5"/>
      <c r="W806" s="5"/>
      <c r="X806" s="5"/>
      <c r="Y806" s="5"/>
      <c r="Z806" s="5"/>
      <c r="AA806" s="5"/>
      <c r="AB806" s="6"/>
      <c r="AC806" s="5"/>
      <c r="AD806" s="5"/>
      <c r="AE806" s="5"/>
      <c r="AF806" s="5"/>
      <c r="AG806" s="6"/>
      <c r="AH806" s="6"/>
      <c r="AI806" s="7"/>
      <c r="AJ806" s="7"/>
      <c r="AK806" s="7"/>
      <c r="AL806" s="7"/>
      <c r="AM806" s="7"/>
      <c r="AN806" s="6"/>
      <c r="AO806" s="6"/>
      <c r="AP806" s="6"/>
      <c r="AQ806" s="6"/>
    </row>
    <row r="807" spans="1:43" ht="15.75" customHeight="1">
      <c r="A807" s="6"/>
      <c r="B807" s="4"/>
      <c r="C807" s="6"/>
      <c r="D807" s="6"/>
      <c r="E807" s="6"/>
      <c r="F807" s="4"/>
      <c r="G807" s="6"/>
      <c r="H807" s="4"/>
      <c r="I807" s="4"/>
      <c r="J807" s="4"/>
      <c r="K807" s="4"/>
      <c r="L807" s="4"/>
      <c r="M807" s="4"/>
      <c r="N807" s="4"/>
      <c r="O807" s="4"/>
      <c r="P807" s="4"/>
      <c r="Q807" s="4"/>
      <c r="R807" s="5"/>
      <c r="S807" s="5"/>
      <c r="T807" s="5"/>
      <c r="U807" s="5"/>
      <c r="V807" s="5"/>
      <c r="W807" s="5"/>
      <c r="X807" s="5"/>
      <c r="Y807" s="5"/>
      <c r="Z807" s="5"/>
      <c r="AA807" s="5"/>
      <c r="AB807" s="6"/>
      <c r="AC807" s="5"/>
      <c r="AD807" s="5"/>
      <c r="AE807" s="5"/>
      <c r="AF807" s="5"/>
      <c r="AG807" s="6"/>
      <c r="AH807" s="6"/>
      <c r="AI807" s="7"/>
      <c r="AJ807" s="7"/>
      <c r="AK807" s="7"/>
      <c r="AL807" s="7"/>
      <c r="AM807" s="7"/>
      <c r="AN807" s="6"/>
      <c r="AO807" s="6"/>
      <c r="AP807" s="6"/>
      <c r="AQ807" s="6"/>
    </row>
    <row r="808" spans="1:43" ht="15.75" customHeight="1">
      <c r="A808" s="6"/>
      <c r="B808" s="4"/>
      <c r="C808" s="6"/>
      <c r="D808" s="6"/>
      <c r="E808" s="6"/>
      <c r="F808" s="4"/>
      <c r="G808" s="6"/>
      <c r="H808" s="4"/>
      <c r="I808" s="4"/>
      <c r="J808" s="4"/>
      <c r="K808" s="4"/>
      <c r="L808" s="4"/>
      <c r="M808" s="4"/>
      <c r="N808" s="4"/>
      <c r="O808" s="4"/>
      <c r="P808" s="4"/>
      <c r="Q808" s="4"/>
      <c r="R808" s="5"/>
      <c r="S808" s="5"/>
      <c r="T808" s="5"/>
      <c r="U808" s="5"/>
      <c r="V808" s="5"/>
      <c r="W808" s="5"/>
      <c r="X808" s="5"/>
      <c r="Y808" s="5"/>
      <c r="Z808" s="5"/>
      <c r="AA808" s="5"/>
      <c r="AB808" s="6"/>
      <c r="AC808" s="5"/>
      <c r="AD808" s="5"/>
      <c r="AE808" s="5"/>
      <c r="AF808" s="5"/>
      <c r="AG808" s="6"/>
      <c r="AH808" s="6"/>
      <c r="AI808" s="7"/>
      <c r="AJ808" s="7"/>
      <c r="AK808" s="7"/>
      <c r="AL808" s="7"/>
      <c r="AM808" s="7"/>
      <c r="AN808" s="6"/>
      <c r="AO808" s="6"/>
      <c r="AP808" s="6"/>
      <c r="AQ808" s="6"/>
    </row>
    <row r="809" spans="1:43" ht="15.75" customHeight="1">
      <c r="A809" s="6"/>
      <c r="B809" s="4"/>
      <c r="C809" s="6"/>
      <c r="D809" s="6"/>
      <c r="E809" s="6"/>
      <c r="F809" s="4"/>
      <c r="G809" s="6"/>
      <c r="H809" s="4"/>
      <c r="I809" s="4"/>
      <c r="J809" s="4"/>
      <c r="K809" s="4"/>
      <c r="L809" s="4"/>
      <c r="M809" s="4"/>
      <c r="N809" s="4"/>
      <c r="O809" s="4"/>
      <c r="P809" s="4"/>
      <c r="Q809" s="4"/>
      <c r="R809" s="5"/>
      <c r="S809" s="5"/>
      <c r="T809" s="5"/>
      <c r="U809" s="5"/>
      <c r="V809" s="5"/>
      <c r="W809" s="5"/>
      <c r="X809" s="5"/>
      <c r="Y809" s="5"/>
      <c r="Z809" s="5"/>
      <c r="AA809" s="5"/>
      <c r="AB809" s="6"/>
      <c r="AC809" s="5"/>
      <c r="AD809" s="5"/>
      <c r="AE809" s="5"/>
      <c r="AF809" s="5"/>
      <c r="AG809" s="6"/>
      <c r="AH809" s="6"/>
      <c r="AI809" s="7"/>
      <c r="AJ809" s="7"/>
      <c r="AK809" s="7"/>
      <c r="AL809" s="7"/>
      <c r="AM809" s="7"/>
      <c r="AN809" s="6"/>
      <c r="AO809" s="6"/>
      <c r="AP809" s="6"/>
      <c r="AQ809" s="6"/>
    </row>
    <row r="810" spans="1:43" ht="15.75" customHeight="1">
      <c r="A810" s="6"/>
      <c r="B810" s="4"/>
      <c r="C810" s="6"/>
      <c r="D810" s="6"/>
      <c r="E810" s="6"/>
      <c r="F810" s="4"/>
      <c r="G810" s="6"/>
      <c r="H810" s="4"/>
      <c r="I810" s="4"/>
      <c r="J810" s="4"/>
      <c r="K810" s="4"/>
      <c r="L810" s="4"/>
      <c r="M810" s="4"/>
      <c r="N810" s="4"/>
      <c r="O810" s="4"/>
      <c r="P810" s="4"/>
      <c r="Q810" s="4"/>
      <c r="R810" s="5"/>
      <c r="S810" s="5"/>
      <c r="T810" s="5"/>
      <c r="U810" s="5"/>
      <c r="V810" s="5"/>
      <c r="W810" s="5"/>
      <c r="X810" s="5"/>
      <c r="Y810" s="5"/>
      <c r="Z810" s="5"/>
      <c r="AA810" s="5"/>
      <c r="AB810" s="6"/>
      <c r="AC810" s="5"/>
      <c r="AD810" s="5"/>
      <c r="AE810" s="5"/>
      <c r="AF810" s="5"/>
      <c r="AG810" s="6"/>
      <c r="AH810" s="6"/>
      <c r="AI810" s="7"/>
      <c r="AJ810" s="7"/>
      <c r="AK810" s="7"/>
      <c r="AL810" s="7"/>
      <c r="AM810" s="7"/>
      <c r="AN810" s="6"/>
      <c r="AO810" s="6"/>
      <c r="AP810" s="6"/>
      <c r="AQ810" s="6"/>
    </row>
    <row r="811" spans="1:43" ht="15.75" customHeight="1">
      <c r="A811" s="6"/>
      <c r="B811" s="4"/>
      <c r="C811" s="6"/>
      <c r="D811" s="6"/>
      <c r="E811" s="6"/>
      <c r="F811" s="4"/>
      <c r="G811" s="6"/>
      <c r="H811" s="4"/>
      <c r="I811" s="4"/>
      <c r="J811" s="4"/>
      <c r="K811" s="4"/>
      <c r="L811" s="4"/>
      <c r="M811" s="4"/>
      <c r="N811" s="4"/>
      <c r="O811" s="4"/>
      <c r="P811" s="4"/>
      <c r="Q811" s="4"/>
      <c r="R811" s="5"/>
      <c r="S811" s="5"/>
      <c r="T811" s="5"/>
      <c r="U811" s="5"/>
      <c r="V811" s="5"/>
      <c r="W811" s="5"/>
      <c r="X811" s="5"/>
      <c r="Y811" s="5"/>
      <c r="Z811" s="5"/>
      <c r="AA811" s="5"/>
      <c r="AB811" s="6"/>
      <c r="AC811" s="5"/>
      <c r="AD811" s="5"/>
      <c r="AE811" s="5"/>
      <c r="AF811" s="5"/>
      <c r="AG811" s="6"/>
      <c r="AH811" s="6"/>
      <c r="AI811" s="7"/>
      <c r="AJ811" s="7"/>
      <c r="AK811" s="7"/>
      <c r="AL811" s="7"/>
      <c r="AM811" s="7"/>
      <c r="AN811" s="6"/>
      <c r="AO811" s="6"/>
      <c r="AP811" s="6"/>
      <c r="AQ811" s="6"/>
    </row>
    <row r="812" spans="1:43" ht="15.75" customHeight="1">
      <c r="A812" s="6"/>
      <c r="B812" s="4"/>
      <c r="C812" s="6"/>
      <c r="D812" s="6"/>
      <c r="E812" s="6"/>
      <c r="F812" s="4"/>
      <c r="G812" s="6"/>
      <c r="H812" s="4"/>
      <c r="I812" s="4"/>
      <c r="J812" s="4"/>
      <c r="K812" s="4"/>
      <c r="L812" s="4"/>
      <c r="M812" s="4"/>
      <c r="N812" s="4"/>
      <c r="O812" s="4"/>
      <c r="P812" s="4"/>
      <c r="Q812" s="4"/>
      <c r="R812" s="5"/>
      <c r="S812" s="5"/>
      <c r="T812" s="5"/>
      <c r="U812" s="5"/>
      <c r="V812" s="5"/>
      <c r="W812" s="5"/>
      <c r="X812" s="5"/>
      <c r="Y812" s="5"/>
      <c r="Z812" s="5"/>
      <c r="AA812" s="5"/>
      <c r="AB812" s="6"/>
      <c r="AC812" s="5"/>
      <c r="AD812" s="5"/>
      <c r="AE812" s="5"/>
      <c r="AF812" s="5"/>
      <c r="AG812" s="6"/>
      <c r="AH812" s="6"/>
      <c r="AI812" s="7"/>
      <c r="AJ812" s="7"/>
      <c r="AK812" s="7"/>
      <c r="AL812" s="7"/>
      <c r="AM812" s="7"/>
      <c r="AN812" s="6"/>
      <c r="AO812" s="6"/>
      <c r="AP812" s="6"/>
      <c r="AQ812" s="6"/>
    </row>
    <row r="813" spans="1:43" ht="15.75" customHeight="1">
      <c r="A813" s="6"/>
      <c r="B813" s="4"/>
      <c r="C813" s="6"/>
      <c r="D813" s="6"/>
      <c r="E813" s="6"/>
      <c r="F813" s="4"/>
      <c r="G813" s="6"/>
      <c r="H813" s="4"/>
      <c r="I813" s="4"/>
      <c r="J813" s="4"/>
      <c r="K813" s="4"/>
      <c r="L813" s="4"/>
      <c r="M813" s="4"/>
      <c r="N813" s="4"/>
      <c r="O813" s="4"/>
      <c r="P813" s="4"/>
      <c r="Q813" s="4"/>
      <c r="R813" s="5"/>
      <c r="S813" s="5"/>
      <c r="T813" s="5"/>
      <c r="U813" s="5"/>
      <c r="V813" s="5"/>
      <c r="W813" s="5"/>
      <c r="X813" s="5"/>
      <c r="Y813" s="5"/>
      <c r="Z813" s="5"/>
      <c r="AA813" s="5"/>
      <c r="AB813" s="6"/>
      <c r="AC813" s="5"/>
      <c r="AD813" s="5"/>
      <c r="AE813" s="5"/>
      <c r="AF813" s="5"/>
      <c r="AG813" s="6"/>
      <c r="AH813" s="6"/>
      <c r="AI813" s="7"/>
      <c r="AJ813" s="7"/>
      <c r="AK813" s="7"/>
      <c r="AL813" s="7"/>
      <c r="AM813" s="7"/>
      <c r="AN813" s="6"/>
      <c r="AO813" s="6"/>
      <c r="AP813" s="6"/>
      <c r="AQ813" s="6"/>
    </row>
    <row r="814" spans="1:43" ht="15.75" customHeight="1">
      <c r="A814" s="6"/>
      <c r="B814" s="4"/>
      <c r="C814" s="6"/>
      <c r="D814" s="6"/>
      <c r="E814" s="6"/>
      <c r="F814" s="4"/>
      <c r="G814" s="6"/>
      <c r="H814" s="4"/>
      <c r="I814" s="4"/>
      <c r="J814" s="4"/>
      <c r="K814" s="4"/>
      <c r="L814" s="4"/>
      <c r="M814" s="4"/>
      <c r="N814" s="4"/>
      <c r="O814" s="4"/>
      <c r="P814" s="4"/>
      <c r="Q814" s="4"/>
      <c r="R814" s="5"/>
      <c r="S814" s="5"/>
      <c r="T814" s="5"/>
      <c r="U814" s="5"/>
      <c r="V814" s="5"/>
      <c r="W814" s="5"/>
      <c r="X814" s="5"/>
      <c r="Y814" s="5"/>
      <c r="Z814" s="5"/>
      <c r="AA814" s="5"/>
      <c r="AB814" s="6"/>
      <c r="AC814" s="5"/>
      <c r="AD814" s="5"/>
      <c r="AE814" s="5"/>
      <c r="AF814" s="5"/>
      <c r="AG814" s="6"/>
      <c r="AH814" s="6"/>
      <c r="AI814" s="7"/>
      <c r="AJ814" s="7"/>
      <c r="AK814" s="7"/>
      <c r="AL814" s="7"/>
      <c r="AM814" s="7"/>
      <c r="AN814" s="6"/>
      <c r="AO814" s="6"/>
      <c r="AP814" s="6"/>
      <c r="AQ814" s="6"/>
    </row>
    <row r="815" spans="1:43" ht="15.75" customHeight="1">
      <c r="A815" s="6"/>
      <c r="B815" s="4"/>
      <c r="C815" s="6"/>
      <c r="D815" s="6"/>
      <c r="E815" s="6"/>
      <c r="F815" s="4"/>
      <c r="G815" s="6"/>
      <c r="H815" s="4"/>
      <c r="I815" s="4"/>
      <c r="J815" s="4"/>
      <c r="K815" s="4"/>
      <c r="L815" s="4"/>
      <c r="M815" s="4"/>
      <c r="N815" s="4"/>
      <c r="O815" s="4"/>
      <c r="P815" s="4"/>
      <c r="Q815" s="4"/>
      <c r="R815" s="5"/>
      <c r="S815" s="5"/>
      <c r="T815" s="5"/>
      <c r="U815" s="5"/>
      <c r="V815" s="5"/>
      <c r="W815" s="5"/>
      <c r="X815" s="5"/>
      <c r="Y815" s="5"/>
      <c r="Z815" s="5"/>
      <c r="AA815" s="5"/>
      <c r="AB815" s="6"/>
      <c r="AC815" s="5"/>
      <c r="AD815" s="5"/>
      <c r="AE815" s="5"/>
      <c r="AF815" s="5"/>
      <c r="AG815" s="6"/>
      <c r="AH815" s="6"/>
      <c r="AI815" s="7"/>
      <c r="AJ815" s="7"/>
      <c r="AK815" s="7"/>
      <c r="AL815" s="7"/>
      <c r="AM815" s="7"/>
      <c r="AN815" s="6"/>
      <c r="AO815" s="6"/>
      <c r="AP815" s="6"/>
      <c r="AQ815" s="6"/>
    </row>
    <row r="816" spans="1:43" ht="15.75" customHeight="1">
      <c r="A816" s="6"/>
      <c r="B816" s="4"/>
      <c r="C816" s="6"/>
      <c r="D816" s="6"/>
      <c r="E816" s="6"/>
      <c r="F816" s="4"/>
      <c r="G816" s="6"/>
      <c r="H816" s="4"/>
      <c r="I816" s="4"/>
      <c r="J816" s="4"/>
      <c r="K816" s="4"/>
      <c r="L816" s="4"/>
      <c r="M816" s="4"/>
      <c r="N816" s="4"/>
      <c r="O816" s="4"/>
      <c r="P816" s="4"/>
      <c r="Q816" s="4"/>
      <c r="R816" s="5"/>
      <c r="S816" s="5"/>
      <c r="T816" s="5"/>
      <c r="U816" s="5"/>
      <c r="V816" s="5"/>
      <c r="W816" s="5"/>
      <c r="X816" s="5"/>
      <c r="Y816" s="5"/>
      <c r="Z816" s="5"/>
      <c r="AA816" s="5"/>
      <c r="AB816" s="6"/>
      <c r="AC816" s="5"/>
      <c r="AD816" s="5"/>
      <c r="AE816" s="5"/>
      <c r="AF816" s="5"/>
      <c r="AG816" s="6"/>
      <c r="AH816" s="6"/>
      <c r="AI816" s="7"/>
      <c r="AJ816" s="7"/>
      <c r="AK816" s="7"/>
      <c r="AL816" s="7"/>
      <c r="AM816" s="7"/>
      <c r="AN816" s="6"/>
      <c r="AO816" s="6"/>
      <c r="AP816" s="6"/>
      <c r="AQ816" s="6"/>
    </row>
    <row r="817" spans="1:43" ht="15.75" customHeight="1">
      <c r="A817" s="6"/>
      <c r="B817" s="4"/>
      <c r="C817" s="6"/>
      <c r="D817" s="6"/>
      <c r="E817" s="6"/>
      <c r="F817" s="4"/>
      <c r="G817" s="6"/>
      <c r="H817" s="4"/>
      <c r="I817" s="4"/>
      <c r="J817" s="4"/>
      <c r="K817" s="4"/>
      <c r="L817" s="4"/>
      <c r="M817" s="4"/>
      <c r="N817" s="4"/>
      <c r="O817" s="4"/>
      <c r="P817" s="4"/>
      <c r="Q817" s="4"/>
      <c r="R817" s="5"/>
      <c r="S817" s="5"/>
      <c r="T817" s="5"/>
      <c r="U817" s="5"/>
      <c r="V817" s="5"/>
      <c r="W817" s="5"/>
      <c r="X817" s="5"/>
      <c r="Y817" s="5"/>
      <c r="Z817" s="5"/>
      <c r="AA817" s="5"/>
      <c r="AB817" s="6"/>
      <c r="AC817" s="5"/>
      <c r="AD817" s="5"/>
      <c r="AE817" s="5"/>
      <c r="AF817" s="5"/>
      <c r="AG817" s="6"/>
      <c r="AH817" s="6"/>
      <c r="AI817" s="7"/>
      <c r="AJ817" s="7"/>
      <c r="AK817" s="7"/>
      <c r="AL817" s="7"/>
      <c r="AM817" s="7"/>
      <c r="AN817" s="6"/>
      <c r="AO817" s="6"/>
      <c r="AP817" s="6"/>
      <c r="AQ817" s="6"/>
    </row>
    <row r="818" spans="1:43" ht="15.75" customHeight="1">
      <c r="A818" s="6"/>
      <c r="B818" s="4"/>
      <c r="C818" s="6"/>
      <c r="D818" s="6"/>
      <c r="E818" s="6"/>
      <c r="F818" s="4"/>
      <c r="G818" s="6"/>
      <c r="H818" s="4"/>
      <c r="I818" s="4"/>
      <c r="J818" s="4"/>
      <c r="K818" s="4"/>
      <c r="L818" s="4"/>
      <c r="M818" s="4"/>
      <c r="N818" s="4"/>
      <c r="O818" s="4"/>
      <c r="P818" s="4"/>
      <c r="Q818" s="4"/>
      <c r="R818" s="5"/>
      <c r="S818" s="5"/>
      <c r="T818" s="5"/>
      <c r="U818" s="5"/>
      <c r="V818" s="5"/>
      <c r="W818" s="5"/>
      <c r="X818" s="5"/>
      <c r="Y818" s="5"/>
      <c r="Z818" s="5"/>
      <c r="AA818" s="5"/>
      <c r="AB818" s="6"/>
      <c r="AC818" s="5"/>
      <c r="AD818" s="5"/>
      <c r="AE818" s="5"/>
      <c r="AF818" s="5"/>
      <c r="AG818" s="6"/>
      <c r="AH818" s="6"/>
      <c r="AI818" s="7"/>
      <c r="AJ818" s="7"/>
      <c r="AK818" s="7"/>
      <c r="AL818" s="7"/>
      <c r="AM818" s="7"/>
      <c r="AN818" s="6"/>
      <c r="AO818" s="6"/>
      <c r="AP818" s="6"/>
      <c r="AQ818" s="6"/>
    </row>
    <row r="819" spans="1:43" ht="15.75" customHeight="1">
      <c r="A819" s="6"/>
      <c r="B819" s="4"/>
      <c r="C819" s="6"/>
      <c r="D819" s="6"/>
      <c r="E819" s="6"/>
      <c r="F819" s="4"/>
      <c r="G819" s="6"/>
      <c r="H819" s="4"/>
      <c r="I819" s="4"/>
      <c r="J819" s="4"/>
      <c r="K819" s="4"/>
      <c r="L819" s="4"/>
      <c r="M819" s="4"/>
      <c r="N819" s="4"/>
      <c r="O819" s="4"/>
      <c r="P819" s="4"/>
      <c r="Q819" s="4"/>
      <c r="R819" s="5"/>
      <c r="S819" s="5"/>
      <c r="T819" s="5"/>
      <c r="U819" s="5"/>
      <c r="V819" s="5"/>
      <c r="W819" s="5"/>
      <c r="X819" s="5"/>
      <c r="Y819" s="5"/>
      <c r="Z819" s="5"/>
      <c r="AA819" s="5"/>
      <c r="AB819" s="6"/>
      <c r="AC819" s="5"/>
      <c r="AD819" s="5"/>
      <c r="AE819" s="5"/>
      <c r="AF819" s="5"/>
      <c r="AG819" s="6"/>
      <c r="AH819" s="6"/>
      <c r="AI819" s="7"/>
      <c r="AJ819" s="7"/>
      <c r="AK819" s="7"/>
      <c r="AL819" s="7"/>
      <c r="AM819" s="7"/>
      <c r="AN819" s="6"/>
      <c r="AO819" s="6"/>
      <c r="AP819" s="6"/>
      <c r="AQ819" s="6"/>
    </row>
    <row r="820" spans="1:43" ht="15.75" customHeight="1">
      <c r="A820" s="6"/>
      <c r="B820" s="4"/>
      <c r="C820" s="6"/>
      <c r="D820" s="6"/>
      <c r="E820" s="6"/>
      <c r="F820" s="4"/>
      <c r="G820" s="6"/>
      <c r="H820" s="4"/>
      <c r="I820" s="4"/>
      <c r="J820" s="4"/>
      <c r="K820" s="4"/>
      <c r="L820" s="4"/>
      <c r="M820" s="4"/>
      <c r="N820" s="4"/>
      <c r="O820" s="4"/>
      <c r="P820" s="4"/>
      <c r="Q820" s="4"/>
      <c r="R820" s="5"/>
      <c r="S820" s="5"/>
      <c r="T820" s="5"/>
      <c r="U820" s="5"/>
      <c r="V820" s="5"/>
      <c r="W820" s="5"/>
      <c r="X820" s="5"/>
      <c r="Y820" s="5"/>
      <c r="Z820" s="5"/>
      <c r="AA820" s="5"/>
      <c r="AB820" s="6"/>
      <c r="AC820" s="5"/>
      <c r="AD820" s="5"/>
      <c r="AE820" s="5"/>
      <c r="AF820" s="5"/>
      <c r="AG820" s="6"/>
      <c r="AH820" s="6"/>
      <c r="AI820" s="7"/>
      <c r="AJ820" s="7"/>
      <c r="AK820" s="7"/>
      <c r="AL820" s="7"/>
      <c r="AM820" s="7"/>
      <c r="AN820" s="6"/>
      <c r="AO820" s="6"/>
      <c r="AP820" s="6"/>
      <c r="AQ820" s="6"/>
    </row>
    <row r="821" spans="1:43" ht="15.75" customHeight="1">
      <c r="A821" s="6"/>
      <c r="B821" s="4"/>
      <c r="C821" s="6"/>
      <c r="D821" s="6"/>
      <c r="E821" s="6"/>
      <c r="F821" s="4"/>
      <c r="G821" s="6"/>
      <c r="H821" s="4"/>
      <c r="I821" s="4"/>
      <c r="J821" s="4"/>
      <c r="K821" s="4"/>
      <c r="L821" s="4"/>
      <c r="M821" s="4"/>
      <c r="N821" s="4"/>
      <c r="O821" s="4"/>
      <c r="P821" s="4"/>
      <c r="Q821" s="4"/>
      <c r="R821" s="5"/>
      <c r="S821" s="5"/>
      <c r="T821" s="5"/>
      <c r="U821" s="5"/>
      <c r="V821" s="5"/>
      <c r="W821" s="5"/>
      <c r="X821" s="5"/>
      <c r="Y821" s="5"/>
      <c r="Z821" s="5"/>
      <c r="AA821" s="5"/>
      <c r="AB821" s="6"/>
      <c r="AC821" s="5"/>
      <c r="AD821" s="5"/>
      <c r="AE821" s="5"/>
      <c r="AF821" s="5"/>
      <c r="AG821" s="6"/>
      <c r="AH821" s="6"/>
      <c r="AI821" s="7"/>
      <c r="AJ821" s="7"/>
      <c r="AK821" s="7"/>
      <c r="AL821" s="7"/>
      <c r="AM821" s="7"/>
      <c r="AN821" s="6"/>
      <c r="AO821" s="6"/>
      <c r="AP821" s="6"/>
      <c r="AQ821" s="6"/>
    </row>
    <row r="822" spans="1:43" ht="15.75" customHeight="1">
      <c r="A822" s="6"/>
      <c r="B822" s="4"/>
      <c r="C822" s="6"/>
      <c r="D822" s="6"/>
      <c r="E822" s="6"/>
      <c r="F822" s="4"/>
      <c r="G822" s="6"/>
      <c r="H822" s="4"/>
      <c r="I822" s="4"/>
      <c r="J822" s="4"/>
      <c r="K822" s="4"/>
      <c r="L822" s="4"/>
      <c r="M822" s="4"/>
      <c r="N822" s="4"/>
      <c r="O822" s="4"/>
      <c r="P822" s="4"/>
      <c r="Q822" s="4"/>
      <c r="R822" s="5"/>
      <c r="S822" s="5"/>
      <c r="T822" s="5"/>
      <c r="U822" s="5"/>
      <c r="V822" s="5"/>
      <c r="W822" s="5"/>
      <c r="X822" s="5"/>
      <c r="Y822" s="5"/>
      <c r="Z822" s="5"/>
      <c r="AA822" s="5"/>
      <c r="AB822" s="6"/>
      <c r="AC822" s="5"/>
      <c r="AD822" s="5"/>
      <c r="AE822" s="5"/>
      <c r="AF822" s="5"/>
      <c r="AG822" s="6"/>
      <c r="AH822" s="6"/>
      <c r="AI822" s="7"/>
      <c r="AJ822" s="7"/>
      <c r="AK822" s="7"/>
      <c r="AL822" s="7"/>
      <c r="AM822" s="7"/>
      <c r="AN822" s="6"/>
      <c r="AO822" s="6"/>
      <c r="AP822" s="6"/>
      <c r="AQ822" s="6"/>
    </row>
    <row r="823" spans="1:43" ht="15.75" customHeight="1">
      <c r="A823" s="6"/>
      <c r="B823" s="4"/>
      <c r="C823" s="6"/>
      <c r="D823" s="6"/>
      <c r="E823" s="6"/>
      <c r="F823" s="4"/>
      <c r="G823" s="6"/>
      <c r="H823" s="4"/>
      <c r="I823" s="4"/>
      <c r="J823" s="4"/>
      <c r="K823" s="4"/>
      <c r="L823" s="4"/>
      <c r="M823" s="4"/>
      <c r="N823" s="4"/>
      <c r="O823" s="4"/>
      <c r="P823" s="4"/>
      <c r="Q823" s="4"/>
      <c r="R823" s="5"/>
      <c r="S823" s="5"/>
      <c r="T823" s="5"/>
      <c r="U823" s="5"/>
      <c r="V823" s="5"/>
      <c r="W823" s="5"/>
      <c r="X823" s="5"/>
      <c r="Y823" s="5"/>
      <c r="Z823" s="5"/>
      <c r="AA823" s="5"/>
      <c r="AB823" s="6"/>
      <c r="AC823" s="5"/>
      <c r="AD823" s="5"/>
      <c r="AE823" s="5"/>
      <c r="AF823" s="5"/>
      <c r="AG823" s="6"/>
      <c r="AH823" s="6"/>
      <c r="AI823" s="7"/>
      <c r="AJ823" s="7"/>
      <c r="AK823" s="7"/>
      <c r="AL823" s="7"/>
      <c r="AM823" s="7"/>
      <c r="AN823" s="6"/>
      <c r="AO823" s="6"/>
      <c r="AP823" s="6"/>
      <c r="AQ823" s="6"/>
    </row>
    <row r="824" spans="1:43" ht="15.75" customHeight="1">
      <c r="A824" s="6"/>
      <c r="B824" s="4"/>
      <c r="C824" s="6"/>
      <c r="D824" s="6"/>
      <c r="E824" s="6"/>
      <c r="F824" s="4"/>
      <c r="G824" s="6"/>
      <c r="H824" s="4"/>
      <c r="I824" s="4"/>
      <c r="J824" s="4"/>
      <c r="K824" s="4"/>
      <c r="L824" s="4"/>
      <c r="M824" s="4"/>
      <c r="N824" s="4"/>
      <c r="O824" s="4"/>
      <c r="P824" s="4"/>
      <c r="Q824" s="4"/>
      <c r="R824" s="5"/>
      <c r="S824" s="5"/>
      <c r="T824" s="5"/>
      <c r="U824" s="5"/>
      <c r="V824" s="5"/>
      <c r="W824" s="5"/>
      <c r="X824" s="5"/>
      <c r="Y824" s="5"/>
      <c r="Z824" s="5"/>
      <c r="AA824" s="5"/>
      <c r="AB824" s="6"/>
      <c r="AC824" s="5"/>
      <c r="AD824" s="5"/>
      <c r="AE824" s="5"/>
      <c r="AF824" s="5"/>
      <c r="AG824" s="6"/>
      <c r="AH824" s="6"/>
      <c r="AI824" s="7"/>
      <c r="AJ824" s="7"/>
      <c r="AK824" s="7"/>
      <c r="AL824" s="7"/>
      <c r="AM824" s="7"/>
      <c r="AN824" s="6"/>
      <c r="AO824" s="6"/>
      <c r="AP824" s="6"/>
      <c r="AQ824" s="6"/>
    </row>
    <row r="825" spans="1:43" ht="15.75" customHeight="1">
      <c r="A825" s="6"/>
      <c r="B825" s="4"/>
      <c r="C825" s="6"/>
      <c r="D825" s="6"/>
      <c r="E825" s="6"/>
      <c r="F825" s="4"/>
      <c r="G825" s="6"/>
      <c r="H825" s="4"/>
      <c r="I825" s="4"/>
      <c r="J825" s="4"/>
      <c r="K825" s="4"/>
      <c r="L825" s="4"/>
      <c r="M825" s="4"/>
      <c r="N825" s="4"/>
      <c r="O825" s="4"/>
      <c r="P825" s="4"/>
      <c r="Q825" s="4"/>
      <c r="R825" s="5"/>
      <c r="S825" s="5"/>
      <c r="T825" s="5"/>
      <c r="U825" s="5"/>
      <c r="V825" s="5"/>
      <c r="W825" s="5"/>
      <c r="X825" s="5"/>
      <c r="Y825" s="5"/>
      <c r="Z825" s="5"/>
      <c r="AA825" s="5"/>
      <c r="AB825" s="6"/>
      <c r="AC825" s="5"/>
      <c r="AD825" s="5"/>
      <c r="AE825" s="5"/>
      <c r="AF825" s="5"/>
      <c r="AG825" s="6"/>
      <c r="AH825" s="6"/>
      <c r="AI825" s="7"/>
      <c r="AJ825" s="7"/>
      <c r="AK825" s="7"/>
      <c r="AL825" s="7"/>
      <c r="AM825" s="7"/>
      <c r="AN825" s="6"/>
      <c r="AO825" s="6"/>
      <c r="AP825" s="6"/>
      <c r="AQ825" s="6"/>
    </row>
    <row r="826" spans="1:43" ht="15.75" customHeight="1">
      <c r="A826" s="6"/>
      <c r="B826" s="4"/>
      <c r="C826" s="6"/>
      <c r="D826" s="6"/>
      <c r="E826" s="6"/>
      <c r="F826" s="4"/>
      <c r="G826" s="6"/>
      <c r="H826" s="4"/>
      <c r="I826" s="4"/>
      <c r="J826" s="4"/>
      <c r="K826" s="4"/>
      <c r="L826" s="4"/>
      <c r="M826" s="4"/>
      <c r="N826" s="4"/>
      <c r="O826" s="4"/>
      <c r="P826" s="4"/>
      <c r="Q826" s="4"/>
      <c r="R826" s="5"/>
      <c r="S826" s="5"/>
      <c r="T826" s="5"/>
      <c r="U826" s="5"/>
      <c r="V826" s="5"/>
      <c r="W826" s="5"/>
      <c r="X826" s="5"/>
      <c r="Y826" s="5"/>
      <c r="Z826" s="5"/>
      <c r="AA826" s="5"/>
      <c r="AB826" s="6"/>
      <c r="AC826" s="5"/>
      <c r="AD826" s="5"/>
      <c r="AE826" s="5"/>
      <c r="AF826" s="5"/>
      <c r="AG826" s="6"/>
      <c r="AH826" s="6"/>
      <c r="AI826" s="7"/>
      <c r="AJ826" s="7"/>
      <c r="AK826" s="7"/>
      <c r="AL826" s="7"/>
      <c r="AM826" s="7"/>
      <c r="AN826" s="6"/>
      <c r="AO826" s="6"/>
      <c r="AP826" s="6"/>
      <c r="AQ826" s="6"/>
    </row>
    <row r="827" spans="1:43" ht="15.75" customHeight="1">
      <c r="A827" s="6"/>
      <c r="B827" s="4"/>
      <c r="C827" s="6"/>
      <c r="D827" s="6"/>
      <c r="E827" s="6"/>
      <c r="F827" s="4"/>
      <c r="G827" s="6"/>
      <c r="H827" s="4"/>
      <c r="I827" s="4"/>
      <c r="J827" s="4"/>
      <c r="K827" s="4"/>
      <c r="L827" s="4"/>
      <c r="M827" s="4"/>
      <c r="N827" s="4"/>
      <c r="O827" s="4"/>
      <c r="P827" s="4"/>
      <c r="Q827" s="4"/>
      <c r="R827" s="5"/>
      <c r="S827" s="5"/>
      <c r="T827" s="5"/>
      <c r="U827" s="5"/>
      <c r="V827" s="5"/>
      <c r="W827" s="5"/>
      <c r="X827" s="5"/>
      <c r="Y827" s="5"/>
      <c r="Z827" s="5"/>
      <c r="AA827" s="5"/>
      <c r="AB827" s="6"/>
      <c r="AC827" s="5"/>
      <c r="AD827" s="5"/>
      <c r="AE827" s="5"/>
      <c r="AF827" s="5"/>
      <c r="AG827" s="6"/>
      <c r="AH827" s="6"/>
      <c r="AI827" s="7"/>
      <c r="AJ827" s="7"/>
      <c r="AK827" s="7"/>
      <c r="AL827" s="7"/>
      <c r="AM827" s="7"/>
      <c r="AN827" s="6"/>
      <c r="AO827" s="6"/>
      <c r="AP827" s="6"/>
      <c r="AQ827" s="6"/>
    </row>
    <row r="828" spans="1:43" ht="15.75" customHeight="1">
      <c r="A828" s="6"/>
      <c r="B828" s="4"/>
      <c r="C828" s="6"/>
      <c r="D828" s="6"/>
      <c r="E828" s="6"/>
      <c r="F828" s="4"/>
      <c r="G828" s="6"/>
      <c r="H828" s="4"/>
      <c r="I828" s="4"/>
      <c r="J828" s="4"/>
      <c r="K828" s="4"/>
      <c r="L828" s="4"/>
      <c r="M828" s="4"/>
      <c r="N828" s="4"/>
      <c r="O828" s="4"/>
      <c r="P828" s="4"/>
      <c r="Q828" s="4"/>
      <c r="R828" s="5"/>
      <c r="S828" s="5"/>
      <c r="T828" s="5"/>
      <c r="U828" s="5"/>
      <c r="V828" s="5"/>
      <c r="W828" s="5"/>
      <c r="X828" s="5"/>
      <c r="Y828" s="5"/>
      <c r="Z828" s="5"/>
      <c r="AA828" s="5"/>
      <c r="AB828" s="6"/>
      <c r="AC828" s="5"/>
      <c r="AD828" s="5"/>
      <c r="AE828" s="5"/>
      <c r="AF828" s="5"/>
      <c r="AG828" s="6"/>
      <c r="AH828" s="6"/>
      <c r="AI828" s="7"/>
      <c r="AJ828" s="7"/>
      <c r="AK828" s="7"/>
      <c r="AL828" s="7"/>
      <c r="AM828" s="7"/>
      <c r="AN828" s="6"/>
      <c r="AO828" s="6"/>
      <c r="AP828" s="6"/>
      <c r="AQ828" s="6"/>
    </row>
    <row r="829" spans="1:43" ht="15.75" customHeight="1">
      <c r="A829" s="6"/>
      <c r="B829" s="4"/>
      <c r="C829" s="6"/>
      <c r="D829" s="6"/>
      <c r="E829" s="6"/>
      <c r="F829" s="4"/>
      <c r="G829" s="6"/>
      <c r="H829" s="4"/>
      <c r="I829" s="4"/>
      <c r="J829" s="4"/>
      <c r="K829" s="4"/>
      <c r="L829" s="4"/>
      <c r="M829" s="4"/>
      <c r="N829" s="4"/>
      <c r="O829" s="4"/>
      <c r="P829" s="4"/>
      <c r="Q829" s="4"/>
      <c r="R829" s="5"/>
      <c r="S829" s="5"/>
      <c r="T829" s="5"/>
      <c r="U829" s="5"/>
      <c r="V829" s="5"/>
      <c r="W829" s="5"/>
      <c r="X829" s="5"/>
      <c r="Y829" s="5"/>
      <c r="Z829" s="5"/>
      <c r="AA829" s="5"/>
      <c r="AB829" s="6"/>
      <c r="AC829" s="5"/>
      <c r="AD829" s="5"/>
      <c r="AE829" s="5"/>
      <c r="AF829" s="5"/>
      <c r="AG829" s="6"/>
      <c r="AH829" s="6"/>
      <c r="AI829" s="7"/>
      <c r="AJ829" s="7"/>
      <c r="AK829" s="7"/>
      <c r="AL829" s="7"/>
      <c r="AM829" s="7"/>
      <c r="AN829" s="6"/>
      <c r="AO829" s="6"/>
      <c r="AP829" s="6"/>
      <c r="AQ829" s="6"/>
    </row>
    <row r="830" spans="1:43" ht="15.75" customHeight="1">
      <c r="A830" s="6"/>
      <c r="B830" s="4"/>
      <c r="C830" s="6"/>
      <c r="D830" s="6"/>
      <c r="E830" s="6"/>
      <c r="F830" s="4"/>
      <c r="G830" s="6"/>
      <c r="H830" s="4"/>
      <c r="I830" s="4"/>
      <c r="J830" s="4"/>
      <c r="K830" s="4"/>
      <c r="L830" s="4"/>
      <c r="M830" s="4"/>
      <c r="N830" s="4"/>
      <c r="O830" s="4"/>
      <c r="P830" s="4"/>
      <c r="Q830" s="4"/>
      <c r="R830" s="5"/>
      <c r="S830" s="5"/>
      <c r="T830" s="5"/>
      <c r="U830" s="5"/>
      <c r="V830" s="5"/>
      <c r="W830" s="5"/>
      <c r="X830" s="5"/>
      <c r="Y830" s="5"/>
      <c r="Z830" s="5"/>
      <c r="AA830" s="5"/>
      <c r="AB830" s="6"/>
      <c r="AC830" s="5"/>
      <c r="AD830" s="5"/>
      <c r="AE830" s="5"/>
      <c r="AF830" s="5"/>
      <c r="AG830" s="6"/>
      <c r="AH830" s="6"/>
      <c r="AI830" s="7"/>
      <c r="AJ830" s="7"/>
      <c r="AK830" s="7"/>
      <c r="AL830" s="7"/>
      <c r="AM830" s="7"/>
      <c r="AN830" s="6"/>
      <c r="AO830" s="6"/>
      <c r="AP830" s="6"/>
      <c r="AQ830" s="6"/>
    </row>
    <row r="831" spans="1:43" ht="15.75" customHeight="1">
      <c r="A831" s="6"/>
      <c r="B831" s="4"/>
      <c r="C831" s="6"/>
      <c r="D831" s="6"/>
      <c r="E831" s="6"/>
      <c r="F831" s="4"/>
      <c r="G831" s="6"/>
      <c r="H831" s="4"/>
      <c r="I831" s="4"/>
      <c r="J831" s="4"/>
      <c r="K831" s="4"/>
      <c r="L831" s="4"/>
      <c r="M831" s="4"/>
      <c r="N831" s="4"/>
      <c r="O831" s="4"/>
      <c r="P831" s="4"/>
      <c r="Q831" s="4"/>
      <c r="R831" s="5"/>
      <c r="S831" s="5"/>
      <c r="T831" s="5"/>
      <c r="U831" s="5"/>
      <c r="V831" s="5"/>
      <c r="W831" s="5"/>
      <c r="X831" s="5"/>
      <c r="Y831" s="5"/>
      <c r="Z831" s="5"/>
      <c r="AA831" s="5"/>
      <c r="AB831" s="6"/>
      <c r="AC831" s="5"/>
      <c r="AD831" s="5"/>
      <c r="AE831" s="5"/>
      <c r="AF831" s="5"/>
      <c r="AG831" s="6"/>
      <c r="AH831" s="6"/>
      <c r="AI831" s="7"/>
      <c r="AJ831" s="7"/>
      <c r="AK831" s="7"/>
      <c r="AL831" s="7"/>
      <c r="AM831" s="7"/>
      <c r="AN831" s="6"/>
      <c r="AO831" s="6"/>
      <c r="AP831" s="6"/>
      <c r="AQ831" s="6"/>
    </row>
    <row r="832" spans="1:43" ht="15.75" customHeight="1">
      <c r="A832" s="6"/>
      <c r="B832" s="4"/>
      <c r="C832" s="6"/>
      <c r="D832" s="6"/>
      <c r="E832" s="6"/>
      <c r="F832" s="4"/>
      <c r="G832" s="6"/>
      <c r="H832" s="4"/>
      <c r="I832" s="4"/>
      <c r="J832" s="4"/>
      <c r="K832" s="4"/>
      <c r="L832" s="4"/>
      <c r="M832" s="4"/>
      <c r="N832" s="4"/>
      <c r="O832" s="4"/>
      <c r="P832" s="4"/>
      <c r="Q832" s="4"/>
      <c r="R832" s="5"/>
      <c r="S832" s="5"/>
      <c r="T832" s="5"/>
      <c r="U832" s="5"/>
      <c r="V832" s="5"/>
      <c r="W832" s="5"/>
      <c r="X832" s="5"/>
      <c r="Y832" s="5"/>
      <c r="Z832" s="5"/>
      <c r="AA832" s="5"/>
      <c r="AB832" s="6"/>
      <c r="AC832" s="5"/>
      <c r="AD832" s="5"/>
      <c r="AE832" s="5"/>
      <c r="AF832" s="5"/>
      <c r="AG832" s="6"/>
      <c r="AH832" s="6"/>
      <c r="AI832" s="7"/>
      <c r="AJ832" s="7"/>
      <c r="AK832" s="7"/>
      <c r="AL832" s="7"/>
      <c r="AM832" s="7"/>
      <c r="AN832" s="6"/>
      <c r="AO832" s="6"/>
      <c r="AP832" s="6"/>
      <c r="AQ832" s="6"/>
    </row>
    <row r="833" spans="1:43" ht="15.75" customHeight="1">
      <c r="A833" s="6"/>
      <c r="B833" s="4"/>
      <c r="C833" s="6"/>
      <c r="D833" s="6"/>
      <c r="E833" s="6"/>
      <c r="F833" s="4"/>
      <c r="G833" s="6"/>
      <c r="H833" s="4"/>
      <c r="I833" s="4"/>
      <c r="J833" s="4"/>
      <c r="K833" s="4"/>
      <c r="L833" s="4"/>
      <c r="M833" s="4"/>
      <c r="N833" s="4"/>
      <c r="O833" s="4"/>
      <c r="P833" s="4"/>
      <c r="Q833" s="4"/>
      <c r="R833" s="5"/>
      <c r="S833" s="5"/>
      <c r="T833" s="5"/>
      <c r="U833" s="5"/>
      <c r="V833" s="5"/>
      <c r="W833" s="5"/>
      <c r="X833" s="5"/>
      <c r="Y833" s="5"/>
      <c r="Z833" s="5"/>
      <c r="AA833" s="5"/>
      <c r="AB833" s="6"/>
      <c r="AC833" s="5"/>
      <c r="AD833" s="5"/>
      <c r="AE833" s="5"/>
      <c r="AF833" s="5"/>
      <c r="AG833" s="6"/>
      <c r="AH833" s="6"/>
      <c r="AI833" s="7"/>
      <c r="AJ833" s="7"/>
      <c r="AK833" s="7"/>
      <c r="AL833" s="7"/>
      <c r="AM833" s="7"/>
      <c r="AN833" s="6"/>
      <c r="AO833" s="6"/>
      <c r="AP833" s="6"/>
      <c r="AQ833" s="6"/>
    </row>
    <row r="834" spans="1:43" ht="15.75" customHeight="1">
      <c r="A834" s="6"/>
      <c r="B834" s="4"/>
      <c r="C834" s="6"/>
      <c r="D834" s="6"/>
      <c r="E834" s="6"/>
      <c r="F834" s="4"/>
      <c r="G834" s="6"/>
      <c r="H834" s="4"/>
      <c r="I834" s="4"/>
      <c r="J834" s="4"/>
      <c r="K834" s="4"/>
      <c r="L834" s="4"/>
      <c r="M834" s="4"/>
      <c r="N834" s="4"/>
      <c r="O834" s="4"/>
      <c r="P834" s="4"/>
      <c r="Q834" s="4"/>
      <c r="R834" s="5"/>
      <c r="S834" s="5"/>
      <c r="T834" s="5"/>
      <c r="U834" s="5"/>
      <c r="V834" s="5"/>
      <c r="W834" s="5"/>
      <c r="X834" s="5"/>
      <c r="Y834" s="5"/>
      <c r="Z834" s="5"/>
      <c r="AA834" s="5"/>
      <c r="AB834" s="6"/>
      <c r="AC834" s="5"/>
      <c r="AD834" s="5"/>
      <c r="AE834" s="5"/>
      <c r="AF834" s="5"/>
      <c r="AG834" s="6"/>
      <c r="AH834" s="6"/>
      <c r="AI834" s="7"/>
      <c r="AJ834" s="7"/>
      <c r="AK834" s="7"/>
      <c r="AL834" s="7"/>
      <c r="AM834" s="7"/>
      <c r="AN834" s="6"/>
      <c r="AO834" s="6"/>
      <c r="AP834" s="6"/>
      <c r="AQ834" s="6"/>
    </row>
    <row r="835" spans="1:43" ht="15.75" customHeight="1">
      <c r="A835" s="6"/>
      <c r="B835" s="4"/>
      <c r="C835" s="6"/>
      <c r="D835" s="6"/>
      <c r="E835" s="6"/>
      <c r="F835" s="4"/>
      <c r="G835" s="6"/>
      <c r="H835" s="4"/>
      <c r="I835" s="4"/>
      <c r="J835" s="4"/>
      <c r="K835" s="4"/>
      <c r="L835" s="4"/>
      <c r="M835" s="4"/>
      <c r="N835" s="4"/>
      <c r="O835" s="4"/>
      <c r="P835" s="4"/>
      <c r="Q835" s="4"/>
      <c r="R835" s="5"/>
      <c r="S835" s="5"/>
      <c r="T835" s="5"/>
      <c r="U835" s="5"/>
      <c r="V835" s="5"/>
      <c r="W835" s="5"/>
      <c r="X835" s="5"/>
      <c r="Y835" s="5"/>
      <c r="Z835" s="5"/>
      <c r="AA835" s="5"/>
      <c r="AB835" s="6"/>
      <c r="AC835" s="5"/>
      <c r="AD835" s="5"/>
      <c r="AE835" s="5"/>
      <c r="AF835" s="5"/>
      <c r="AG835" s="6"/>
      <c r="AH835" s="6"/>
      <c r="AI835" s="7"/>
      <c r="AJ835" s="7"/>
      <c r="AK835" s="7"/>
      <c r="AL835" s="7"/>
      <c r="AM835" s="7"/>
      <c r="AN835" s="6"/>
      <c r="AO835" s="6"/>
      <c r="AP835" s="6"/>
      <c r="AQ835" s="6"/>
    </row>
    <row r="836" spans="1:43" ht="15.75" customHeight="1">
      <c r="A836" s="6"/>
      <c r="B836" s="4"/>
      <c r="C836" s="6"/>
      <c r="D836" s="6"/>
      <c r="E836" s="6"/>
      <c r="F836" s="4"/>
      <c r="G836" s="6"/>
      <c r="H836" s="4"/>
      <c r="I836" s="4"/>
      <c r="J836" s="4"/>
      <c r="K836" s="4"/>
      <c r="L836" s="4"/>
      <c r="M836" s="4"/>
      <c r="N836" s="4"/>
      <c r="O836" s="4"/>
      <c r="P836" s="4"/>
      <c r="Q836" s="4"/>
      <c r="R836" s="5"/>
      <c r="S836" s="5"/>
      <c r="T836" s="5"/>
      <c r="U836" s="5"/>
      <c r="V836" s="5"/>
      <c r="W836" s="5"/>
      <c r="X836" s="5"/>
      <c r="Y836" s="5"/>
      <c r="Z836" s="5"/>
      <c r="AA836" s="5"/>
      <c r="AB836" s="6"/>
      <c r="AC836" s="5"/>
      <c r="AD836" s="5"/>
      <c r="AE836" s="5"/>
      <c r="AF836" s="5"/>
      <c r="AG836" s="6"/>
      <c r="AH836" s="6"/>
      <c r="AI836" s="7"/>
      <c r="AJ836" s="7"/>
      <c r="AK836" s="7"/>
      <c r="AL836" s="7"/>
      <c r="AM836" s="7"/>
      <c r="AN836" s="6"/>
      <c r="AO836" s="6"/>
      <c r="AP836" s="6"/>
      <c r="AQ836" s="6"/>
    </row>
    <row r="837" spans="1:43" ht="15.75" customHeight="1">
      <c r="A837" s="6"/>
      <c r="B837" s="4"/>
      <c r="C837" s="6"/>
      <c r="D837" s="6"/>
      <c r="E837" s="6"/>
      <c r="F837" s="4"/>
      <c r="G837" s="6"/>
      <c r="H837" s="4"/>
      <c r="I837" s="4"/>
      <c r="J837" s="4"/>
      <c r="K837" s="4"/>
      <c r="L837" s="4"/>
      <c r="M837" s="4"/>
      <c r="N837" s="4"/>
      <c r="O837" s="4"/>
      <c r="P837" s="4"/>
      <c r="Q837" s="4"/>
      <c r="R837" s="5"/>
      <c r="S837" s="5"/>
      <c r="T837" s="5"/>
      <c r="U837" s="5"/>
      <c r="V837" s="5"/>
      <c r="W837" s="5"/>
      <c r="X837" s="5"/>
      <c r="Y837" s="5"/>
      <c r="Z837" s="5"/>
      <c r="AA837" s="5"/>
      <c r="AB837" s="6"/>
      <c r="AC837" s="5"/>
      <c r="AD837" s="5"/>
      <c r="AE837" s="5"/>
      <c r="AF837" s="5"/>
      <c r="AG837" s="6"/>
      <c r="AH837" s="6"/>
      <c r="AI837" s="7"/>
      <c r="AJ837" s="7"/>
      <c r="AK837" s="7"/>
      <c r="AL837" s="7"/>
      <c r="AM837" s="7"/>
      <c r="AN837" s="6"/>
      <c r="AO837" s="6"/>
      <c r="AP837" s="6"/>
      <c r="AQ837" s="6"/>
    </row>
    <row r="838" spans="1:43" ht="15.75" customHeight="1">
      <c r="A838" s="6"/>
      <c r="B838" s="4"/>
      <c r="C838" s="6"/>
      <c r="D838" s="6"/>
      <c r="E838" s="6"/>
      <c r="F838" s="4"/>
      <c r="G838" s="6"/>
      <c r="H838" s="4"/>
      <c r="I838" s="4"/>
      <c r="J838" s="4"/>
      <c r="K838" s="4"/>
      <c r="L838" s="4"/>
      <c r="M838" s="4"/>
      <c r="N838" s="4"/>
      <c r="O838" s="4"/>
      <c r="P838" s="4"/>
      <c r="Q838" s="4"/>
      <c r="R838" s="5"/>
      <c r="S838" s="5"/>
      <c r="T838" s="5"/>
      <c r="U838" s="5"/>
      <c r="V838" s="5"/>
      <c r="W838" s="5"/>
      <c r="X838" s="5"/>
      <c r="Y838" s="5"/>
      <c r="Z838" s="5"/>
      <c r="AA838" s="5"/>
      <c r="AB838" s="6"/>
      <c r="AC838" s="5"/>
      <c r="AD838" s="5"/>
      <c r="AE838" s="5"/>
      <c r="AF838" s="5"/>
      <c r="AG838" s="6"/>
      <c r="AH838" s="6"/>
      <c r="AI838" s="7"/>
      <c r="AJ838" s="7"/>
      <c r="AK838" s="7"/>
      <c r="AL838" s="7"/>
      <c r="AM838" s="7"/>
      <c r="AN838" s="6"/>
      <c r="AO838" s="6"/>
      <c r="AP838" s="6"/>
      <c r="AQ838" s="6"/>
    </row>
    <row r="839" spans="1:43" ht="15.75" customHeight="1">
      <c r="A839" s="6"/>
      <c r="B839" s="4"/>
      <c r="C839" s="6"/>
      <c r="D839" s="6"/>
      <c r="E839" s="6"/>
      <c r="F839" s="4"/>
      <c r="G839" s="6"/>
      <c r="H839" s="4"/>
      <c r="I839" s="4"/>
      <c r="J839" s="4"/>
      <c r="K839" s="4"/>
      <c r="L839" s="4"/>
      <c r="M839" s="4"/>
      <c r="N839" s="4"/>
      <c r="O839" s="4"/>
      <c r="P839" s="4"/>
      <c r="Q839" s="4"/>
      <c r="R839" s="5"/>
      <c r="S839" s="5"/>
      <c r="T839" s="5"/>
      <c r="U839" s="5"/>
      <c r="V839" s="5"/>
      <c r="W839" s="5"/>
      <c r="X839" s="5"/>
      <c r="Y839" s="5"/>
      <c r="Z839" s="5"/>
      <c r="AA839" s="5"/>
      <c r="AB839" s="6"/>
      <c r="AC839" s="5"/>
      <c r="AD839" s="5"/>
      <c r="AE839" s="5"/>
      <c r="AF839" s="5"/>
      <c r="AG839" s="6"/>
      <c r="AH839" s="6"/>
      <c r="AI839" s="7"/>
      <c r="AJ839" s="7"/>
      <c r="AK839" s="7"/>
      <c r="AL839" s="7"/>
      <c r="AM839" s="7"/>
      <c r="AN839" s="6"/>
      <c r="AO839" s="6"/>
      <c r="AP839" s="6"/>
      <c r="AQ839" s="6"/>
    </row>
    <row r="840" spans="1:43" ht="15.75" customHeight="1">
      <c r="A840" s="6"/>
      <c r="B840" s="4"/>
      <c r="C840" s="6"/>
      <c r="D840" s="6"/>
      <c r="E840" s="6"/>
      <c r="F840" s="4"/>
      <c r="G840" s="6"/>
      <c r="H840" s="4"/>
      <c r="I840" s="4"/>
      <c r="J840" s="4"/>
      <c r="K840" s="4"/>
      <c r="L840" s="4"/>
      <c r="M840" s="4"/>
      <c r="N840" s="4"/>
      <c r="O840" s="4"/>
      <c r="P840" s="4"/>
      <c r="Q840" s="4"/>
      <c r="R840" s="5"/>
      <c r="S840" s="5"/>
      <c r="T840" s="5"/>
      <c r="U840" s="5"/>
      <c r="V840" s="5"/>
      <c r="W840" s="5"/>
      <c r="X840" s="5"/>
      <c r="Y840" s="5"/>
      <c r="Z840" s="5"/>
      <c r="AA840" s="5"/>
      <c r="AB840" s="6"/>
      <c r="AC840" s="5"/>
      <c r="AD840" s="5"/>
      <c r="AE840" s="5"/>
      <c r="AF840" s="5"/>
      <c r="AG840" s="6"/>
      <c r="AH840" s="6"/>
      <c r="AI840" s="7"/>
      <c r="AJ840" s="7"/>
      <c r="AK840" s="7"/>
      <c r="AL840" s="7"/>
      <c r="AM840" s="7"/>
      <c r="AN840" s="6"/>
      <c r="AO840" s="6"/>
      <c r="AP840" s="6"/>
      <c r="AQ840" s="6"/>
    </row>
    <row r="841" spans="1:43" ht="15.75" customHeight="1">
      <c r="A841" s="6"/>
      <c r="B841" s="4"/>
      <c r="C841" s="6"/>
      <c r="D841" s="6"/>
      <c r="E841" s="6"/>
      <c r="F841" s="4"/>
      <c r="G841" s="6"/>
      <c r="H841" s="4"/>
      <c r="I841" s="4"/>
      <c r="J841" s="4"/>
      <c r="K841" s="4"/>
      <c r="L841" s="4"/>
      <c r="M841" s="4"/>
      <c r="N841" s="4"/>
      <c r="O841" s="4"/>
      <c r="P841" s="4"/>
      <c r="Q841" s="4"/>
      <c r="R841" s="5"/>
      <c r="S841" s="5"/>
      <c r="T841" s="5"/>
      <c r="U841" s="5"/>
      <c r="V841" s="5"/>
      <c r="W841" s="5"/>
      <c r="X841" s="5"/>
      <c r="Y841" s="5"/>
      <c r="Z841" s="5"/>
      <c r="AA841" s="5"/>
      <c r="AB841" s="6"/>
      <c r="AC841" s="5"/>
      <c r="AD841" s="5"/>
      <c r="AE841" s="5"/>
      <c r="AF841" s="5"/>
      <c r="AG841" s="6"/>
      <c r="AH841" s="6"/>
      <c r="AI841" s="7"/>
      <c r="AJ841" s="7"/>
      <c r="AK841" s="7"/>
      <c r="AL841" s="7"/>
      <c r="AM841" s="7"/>
      <c r="AN841" s="6"/>
      <c r="AO841" s="6"/>
      <c r="AP841" s="6"/>
      <c r="AQ841" s="6"/>
    </row>
    <row r="842" spans="1:43" ht="15.75" customHeight="1">
      <c r="A842" s="6"/>
      <c r="B842" s="4"/>
      <c r="C842" s="6"/>
      <c r="D842" s="6"/>
      <c r="E842" s="6"/>
      <c r="F842" s="4"/>
      <c r="G842" s="6"/>
      <c r="H842" s="4"/>
      <c r="I842" s="4"/>
      <c r="J842" s="4"/>
      <c r="K842" s="4"/>
      <c r="L842" s="4"/>
      <c r="M842" s="4"/>
      <c r="N842" s="4"/>
      <c r="O842" s="4"/>
      <c r="P842" s="4"/>
      <c r="Q842" s="4"/>
      <c r="R842" s="5"/>
      <c r="S842" s="5"/>
      <c r="T842" s="5"/>
      <c r="U842" s="5"/>
      <c r="V842" s="5"/>
      <c r="W842" s="5"/>
      <c r="X842" s="5"/>
      <c r="Y842" s="5"/>
      <c r="Z842" s="5"/>
      <c r="AA842" s="5"/>
      <c r="AB842" s="6"/>
      <c r="AC842" s="5"/>
      <c r="AD842" s="5"/>
      <c r="AE842" s="5"/>
      <c r="AF842" s="5"/>
      <c r="AG842" s="6"/>
      <c r="AH842" s="6"/>
      <c r="AI842" s="7"/>
      <c r="AJ842" s="7"/>
      <c r="AK842" s="7"/>
      <c r="AL842" s="7"/>
      <c r="AM842" s="7"/>
      <c r="AN842" s="6"/>
      <c r="AO842" s="6"/>
      <c r="AP842" s="6"/>
      <c r="AQ842" s="6"/>
    </row>
    <row r="843" spans="1:43" ht="15.75" customHeight="1">
      <c r="A843" s="6"/>
      <c r="B843" s="4"/>
      <c r="C843" s="6"/>
      <c r="D843" s="6"/>
      <c r="E843" s="6"/>
      <c r="F843" s="4"/>
      <c r="G843" s="6"/>
      <c r="H843" s="4"/>
      <c r="I843" s="4"/>
      <c r="J843" s="4"/>
      <c r="K843" s="4"/>
      <c r="L843" s="4"/>
      <c r="M843" s="4"/>
      <c r="N843" s="4"/>
      <c r="O843" s="4"/>
      <c r="P843" s="4"/>
      <c r="Q843" s="4"/>
      <c r="R843" s="5"/>
      <c r="S843" s="5"/>
      <c r="T843" s="5"/>
      <c r="U843" s="5"/>
      <c r="V843" s="5"/>
      <c r="W843" s="5"/>
      <c r="X843" s="5"/>
      <c r="Y843" s="5"/>
      <c r="Z843" s="5"/>
      <c r="AA843" s="5"/>
      <c r="AB843" s="6"/>
      <c r="AC843" s="5"/>
      <c r="AD843" s="5"/>
      <c r="AE843" s="5"/>
      <c r="AF843" s="5"/>
      <c r="AG843" s="6"/>
      <c r="AH843" s="6"/>
      <c r="AI843" s="7"/>
      <c r="AJ843" s="7"/>
      <c r="AK843" s="7"/>
      <c r="AL843" s="7"/>
      <c r="AM843" s="7"/>
      <c r="AN843" s="6"/>
      <c r="AO843" s="6"/>
      <c r="AP843" s="6"/>
      <c r="AQ843" s="6"/>
    </row>
    <row r="844" spans="1:43" ht="15.75" customHeight="1">
      <c r="A844" s="6"/>
      <c r="B844" s="4"/>
      <c r="C844" s="6"/>
      <c r="D844" s="6"/>
      <c r="E844" s="6"/>
      <c r="F844" s="4"/>
      <c r="G844" s="6"/>
      <c r="H844" s="4"/>
      <c r="I844" s="4"/>
      <c r="J844" s="4"/>
      <c r="K844" s="4"/>
      <c r="L844" s="4"/>
      <c r="M844" s="4"/>
      <c r="N844" s="4"/>
      <c r="O844" s="4"/>
      <c r="P844" s="4"/>
      <c r="Q844" s="4"/>
      <c r="R844" s="5"/>
      <c r="S844" s="5"/>
      <c r="T844" s="5"/>
      <c r="U844" s="5"/>
      <c r="V844" s="5"/>
      <c r="W844" s="5"/>
      <c r="X844" s="5"/>
      <c r="Y844" s="5"/>
      <c r="Z844" s="5"/>
      <c r="AA844" s="5"/>
      <c r="AB844" s="6"/>
      <c r="AC844" s="5"/>
      <c r="AD844" s="5"/>
      <c r="AE844" s="5"/>
      <c r="AF844" s="5"/>
      <c r="AG844" s="6"/>
      <c r="AH844" s="6"/>
      <c r="AI844" s="7"/>
      <c r="AJ844" s="7"/>
      <c r="AK844" s="7"/>
      <c r="AL844" s="7"/>
      <c r="AM844" s="7"/>
      <c r="AN844" s="6"/>
      <c r="AO844" s="6"/>
      <c r="AP844" s="6"/>
      <c r="AQ844" s="6"/>
    </row>
    <row r="845" spans="1:43" ht="15.75" customHeight="1">
      <c r="A845" s="6"/>
      <c r="B845" s="4"/>
      <c r="C845" s="6"/>
      <c r="D845" s="6"/>
      <c r="E845" s="6"/>
      <c r="F845" s="4"/>
      <c r="G845" s="6"/>
      <c r="H845" s="4"/>
      <c r="I845" s="4"/>
      <c r="J845" s="4"/>
      <c r="K845" s="4"/>
      <c r="L845" s="4"/>
      <c r="M845" s="4"/>
      <c r="N845" s="4"/>
      <c r="O845" s="4"/>
      <c r="P845" s="4"/>
      <c r="Q845" s="4"/>
      <c r="R845" s="5"/>
      <c r="S845" s="5"/>
      <c r="T845" s="5"/>
      <c r="U845" s="5"/>
      <c r="V845" s="5"/>
      <c r="W845" s="5"/>
      <c r="X845" s="5"/>
      <c r="Y845" s="5"/>
      <c r="Z845" s="5"/>
      <c r="AA845" s="5"/>
      <c r="AB845" s="6"/>
      <c r="AC845" s="5"/>
      <c r="AD845" s="5"/>
      <c r="AE845" s="5"/>
      <c r="AF845" s="5"/>
      <c r="AG845" s="6"/>
      <c r="AH845" s="6"/>
      <c r="AI845" s="7"/>
      <c r="AJ845" s="7"/>
      <c r="AK845" s="7"/>
      <c r="AL845" s="7"/>
      <c r="AM845" s="7"/>
      <c r="AN845" s="6"/>
      <c r="AO845" s="6"/>
      <c r="AP845" s="6"/>
      <c r="AQ845" s="6"/>
    </row>
    <row r="846" spans="1:43" ht="15.75" customHeight="1">
      <c r="A846" s="6"/>
      <c r="B846" s="4"/>
      <c r="C846" s="6"/>
      <c r="D846" s="6"/>
      <c r="E846" s="6"/>
      <c r="F846" s="4"/>
      <c r="G846" s="6"/>
      <c r="H846" s="4"/>
      <c r="I846" s="4"/>
      <c r="J846" s="4"/>
      <c r="K846" s="4"/>
      <c r="L846" s="4"/>
      <c r="M846" s="4"/>
      <c r="N846" s="4"/>
      <c r="O846" s="4"/>
      <c r="P846" s="4"/>
      <c r="Q846" s="4"/>
      <c r="R846" s="5"/>
      <c r="S846" s="5"/>
      <c r="T846" s="5"/>
      <c r="U846" s="5"/>
      <c r="V846" s="5"/>
      <c r="W846" s="5"/>
      <c r="X846" s="5"/>
      <c r="Y846" s="5"/>
      <c r="Z846" s="5"/>
      <c r="AA846" s="5"/>
      <c r="AB846" s="6"/>
      <c r="AC846" s="5"/>
      <c r="AD846" s="5"/>
      <c r="AE846" s="5"/>
      <c r="AF846" s="5"/>
      <c r="AG846" s="6"/>
      <c r="AH846" s="6"/>
      <c r="AI846" s="7"/>
      <c r="AJ846" s="7"/>
      <c r="AK846" s="7"/>
      <c r="AL846" s="7"/>
      <c r="AM846" s="7"/>
      <c r="AN846" s="6"/>
      <c r="AO846" s="6"/>
      <c r="AP846" s="6"/>
      <c r="AQ846" s="6"/>
    </row>
    <row r="847" spans="1:43" ht="15.75" customHeight="1">
      <c r="A847" s="6"/>
      <c r="B847" s="4"/>
      <c r="C847" s="6"/>
      <c r="D847" s="6"/>
      <c r="E847" s="6"/>
      <c r="F847" s="4"/>
      <c r="G847" s="6"/>
      <c r="H847" s="4"/>
      <c r="I847" s="4"/>
      <c r="J847" s="4"/>
      <c r="K847" s="4"/>
      <c r="L847" s="4"/>
      <c r="M847" s="4"/>
      <c r="N847" s="4"/>
      <c r="O847" s="4"/>
      <c r="P847" s="4"/>
      <c r="Q847" s="4"/>
      <c r="R847" s="5"/>
      <c r="S847" s="5"/>
      <c r="T847" s="5"/>
      <c r="U847" s="5"/>
      <c r="V847" s="5"/>
      <c r="W847" s="5"/>
      <c r="X847" s="5"/>
      <c r="Y847" s="5"/>
      <c r="Z847" s="5"/>
      <c r="AA847" s="5"/>
      <c r="AB847" s="6"/>
      <c r="AC847" s="5"/>
      <c r="AD847" s="5"/>
      <c r="AE847" s="5"/>
      <c r="AF847" s="5"/>
      <c r="AG847" s="6"/>
      <c r="AH847" s="6"/>
      <c r="AI847" s="7"/>
      <c r="AJ847" s="7"/>
      <c r="AK847" s="7"/>
      <c r="AL847" s="7"/>
      <c r="AM847" s="7"/>
      <c r="AN847" s="6"/>
      <c r="AO847" s="6"/>
      <c r="AP847" s="6"/>
      <c r="AQ847" s="6"/>
    </row>
    <row r="848" spans="1:43" ht="15.75" customHeight="1">
      <c r="A848" s="6"/>
      <c r="B848" s="4"/>
      <c r="C848" s="6"/>
      <c r="D848" s="6"/>
      <c r="E848" s="6"/>
      <c r="F848" s="4"/>
      <c r="G848" s="6"/>
      <c r="H848" s="4"/>
      <c r="I848" s="4"/>
      <c r="J848" s="4"/>
      <c r="K848" s="4"/>
      <c r="L848" s="4"/>
      <c r="M848" s="4"/>
      <c r="N848" s="4"/>
      <c r="O848" s="4"/>
      <c r="P848" s="4"/>
      <c r="Q848" s="4"/>
      <c r="R848" s="5"/>
      <c r="S848" s="5"/>
      <c r="T848" s="5"/>
      <c r="U848" s="5"/>
      <c r="V848" s="5"/>
      <c r="W848" s="5"/>
      <c r="X848" s="5"/>
      <c r="Y848" s="5"/>
      <c r="Z848" s="5"/>
      <c r="AA848" s="5"/>
      <c r="AB848" s="6"/>
      <c r="AC848" s="5"/>
      <c r="AD848" s="5"/>
      <c r="AE848" s="5"/>
      <c r="AF848" s="5"/>
      <c r="AG848" s="6"/>
      <c r="AH848" s="6"/>
      <c r="AI848" s="7"/>
      <c r="AJ848" s="7"/>
      <c r="AK848" s="7"/>
      <c r="AL848" s="7"/>
      <c r="AM848" s="7"/>
      <c r="AN848" s="6"/>
      <c r="AO848" s="6"/>
      <c r="AP848" s="6"/>
      <c r="AQ848" s="6"/>
    </row>
    <row r="849" spans="1:43" ht="15.75" customHeight="1">
      <c r="A849" s="6"/>
      <c r="B849" s="4"/>
      <c r="C849" s="6"/>
      <c r="D849" s="6"/>
      <c r="E849" s="6"/>
      <c r="F849" s="4"/>
      <c r="G849" s="6"/>
      <c r="H849" s="4"/>
      <c r="I849" s="4"/>
      <c r="J849" s="4"/>
      <c r="K849" s="4"/>
      <c r="L849" s="4"/>
      <c r="M849" s="4"/>
      <c r="N849" s="4"/>
      <c r="O849" s="4"/>
      <c r="P849" s="4"/>
      <c r="Q849" s="4"/>
      <c r="R849" s="5"/>
      <c r="S849" s="5"/>
      <c r="T849" s="5"/>
      <c r="U849" s="5"/>
      <c r="V849" s="5"/>
      <c r="W849" s="5"/>
      <c r="X849" s="5"/>
      <c r="Y849" s="5"/>
      <c r="Z849" s="5"/>
      <c r="AA849" s="5"/>
      <c r="AB849" s="6"/>
      <c r="AC849" s="5"/>
      <c r="AD849" s="5"/>
      <c r="AE849" s="5"/>
      <c r="AF849" s="5"/>
      <c r="AG849" s="6"/>
      <c r="AH849" s="6"/>
      <c r="AI849" s="7"/>
      <c r="AJ849" s="7"/>
      <c r="AK849" s="7"/>
      <c r="AL849" s="7"/>
      <c r="AM849" s="7"/>
      <c r="AN849" s="6"/>
      <c r="AO849" s="6"/>
      <c r="AP849" s="6"/>
      <c r="AQ849" s="6"/>
    </row>
    <row r="850" spans="1:43" ht="15.75" customHeight="1">
      <c r="A850" s="6"/>
      <c r="B850" s="4"/>
      <c r="C850" s="6"/>
      <c r="D850" s="6"/>
      <c r="E850" s="6"/>
      <c r="F850" s="4"/>
      <c r="G850" s="6"/>
      <c r="H850" s="4"/>
      <c r="I850" s="4"/>
      <c r="J850" s="4"/>
      <c r="K850" s="4"/>
      <c r="L850" s="4"/>
      <c r="M850" s="4"/>
      <c r="N850" s="4"/>
      <c r="O850" s="4"/>
      <c r="P850" s="4"/>
      <c r="Q850" s="4"/>
      <c r="R850" s="5"/>
      <c r="S850" s="5"/>
      <c r="T850" s="5"/>
      <c r="U850" s="5"/>
      <c r="V850" s="5"/>
      <c r="W850" s="5"/>
      <c r="X850" s="5"/>
      <c r="Y850" s="5"/>
      <c r="Z850" s="5"/>
      <c r="AA850" s="5"/>
      <c r="AB850" s="6"/>
      <c r="AC850" s="5"/>
      <c r="AD850" s="5"/>
      <c r="AE850" s="5"/>
      <c r="AF850" s="5"/>
      <c r="AG850" s="6"/>
      <c r="AH850" s="6"/>
      <c r="AI850" s="7"/>
      <c r="AJ850" s="7"/>
      <c r="AK850" s="7"/>
      <c r="AL850" s="7"/>
      <c r="AM850" s="7"/>
      <c r="AN850" s="6"/>
      <c r="AO850" s="6"/>
      <c r="AP850" s="6"/>
      <c r="AQ850" s="6"/>
    </row>
    <row r="851" spans="1:43" ht="15.75" customHeight="1">
      <c r="A851" s="6"/>
      <c r="B851" s="4"/>
      <c r="C851" s="6"/>
      <c r="D851" s="6"/>
      <c r="E851" s="6"/>
      <c r="F851" s="4"/>
      <c r="G851" s="6"/>
      <c r="H851" s="4"/>
      <c r="I851" s="4"/>
      <c r="J851" s="4"/>
      <c r="K851" s="4"/>
      <c r="L851" s="4"/>
      <c r="M851" s="4"/>
      <c r="N851" s="4"/>
      <c r="O851" s="4"/>
      <c r="P851" s="4"/>
      <c r="Q851" s="4"/>
      <c r="R851" s="5"/>
      <c r="S851" s="5"/>
      <c r="T851" s="5"/>
      <c r="U851" s="5"/>
      <c r="V851" s="5"/>
      <c r="W851" s="5"/>
      <c r="X851" s="5"/>
      <c r="Y851" s="5"/>
      <c r="Z851" s="5"/>
      <c r="AA851" s="5"/>
      <c r="AB851" s="6"/>
      <c r="AC851" s="5"/>
      <c r="AD851" s="5"/>
      <c r="AE851" s="5"/>
      <c r="AF851" s="5"/>
      <c r="AG851" s="6"/>
      <c r="AH851" s="6"/>
      <c r="AI851" s="7"/>
      <c r="AJ851" s="7"/>
      <c r="AK851" s="7"/>
      <c r="AL851" s="7"/>
      <c r="AM851" s="7"/>
      <c r="AN851" s="6"/>
      <c r="AO851" s="6"/>
      <c r="AP851" s="6"/>
      <c r="AQ851" s="6"/>
    </row>
    <row r="852" spans="1:43" ht="15.75" customHeight="1">
      <c r="A852" s="6"/>
      <c r="B852" s="4"/>
      <c r="C852" s="6"/>
      <c r="D852" s="6"/>
      <c r="E852" s="6"/>
      <c r="F852" s="4"/>
      <c r="G852" s="6"/>
      <c r="H852" s="4"/>
      <c r="I852" s="4"/>
      <c r="J852" s="4"/>
      <c r="K852" s="4"/>
      <c r="L852" s="4"/>
      <c r="M852" s="4"/>
      <c r="N852" s="4"/>
      <c r="O852" s="4"/>
      <c r="P852" s="4"/>
      <c r="Q852" s="4"/>
      <c r="R852" s="5"/>
      <c r="S852" s="5"/>
      <c r="T852" s="5"/>
      <c r="U852" s="5"/>
      <c r="V852" s="5"/>
      <c r="W852" s="5"/>
      <c r="X852" s="5"/>
      <c r="Y852" s="5"/>
      <c r="Z852" s="5"/>
      <c r="AA852" s="5"/>
      <c r="AB852" s="6"/>
      <c r="AC852" s="5"/>
      <c r="AD852" s="5"/>
      <c r="AE852" s="5"/>
      <c r="AF852" s="5"/>
      <c r="AG852" s="6"/>
      <c r="AH852" s="6"/>
      <c r="AI852" s="7"/>
      <c r="AJ852" s="7"/>
      <c r="AK852" s="7"/>
      <c r="AL852" s="7"/>
      <c r="AM852" s="7"/>
      <c r="AN852" s="6"/>
      <c r="AO852" s="6"/>
      <c r="AP852" s="6"/>
      <c r="AQ852" s="6"/>
    </row>
    <row r="853" spans="1:43" ht="15.75" customHeight="1">
      <c r="A853" s="6"/>
      <c r="B853" s="4"/>
      <c r="C853" s="6"/>
      <c r="D853" s="6"/>
      <c r="E853" s="6"/>
      <c r="F853" s="4"/>
      <c r="G853" s="6"/>
      <c r="H853" s="4"/>
      <c r="I853" s="4"/>
      <c r="J853" s="4"/>
      <c r="K853" s="4"/>
      <c r="L853" s="4"/>
      <c r="M853" s="4"/>
      <c r="N853" s="4"/>
      <c r="O853" s="4"/>
      <c r="P853" s="4"/>
      <c r="Q853" s="4"/>
      <c r="R853" s="5"/>
      <c r="S853" s="5"/>
      <c r="T853" s="5"/>
      <c r="U853" s="5"/>
      <c r="V853" s="5"/>
      <c r="W853" s="5"/>
      <c r="X853" s="5"/>
      <c r="Y853" s="5"/>
      <c r="Z853" s="5"/>
      <c r="AA853" s="5"/>
      <c r="AB853" s="6"/>
      <c r="AC853" s="5"/>
      <c r="AD853" s="5"/>
      <c r="AE853" s="5"/>
      <c r="AF853" s="5"/>
      <c r="AG853" s="6"/>
      <c r="AH853" s="6"/>
      <c r="AI853" s="7"/>
      <c r="AJ853" s="7"/>
      <c r="AK853" s="7"/>
      <c r="AL853" s="7"/>
      <c r="AM853" s="7"/>
      <c r="AN853" s="6"/>
      <c r="AO853" s="6"/>
      <c r="AP853" s="6"/>
      <c r="AQ853" s="6"/>
    </row>
    <row r="854" spans="1:43" ht="15.75" customHeight="1">
      <c r="A854" s="6"/>
      <c r="B854" s="4"/>
      <c r="C854" s="6"/>
      <c r="D854" s="6"/>
      <c r="E854" s="6"/>
      <c r="F854" s="4"/>
      <c r="G854" s="6"/>
      <c r="H854" s="4"/>
      <c r="I854" s="4"/>
      <c r="J854" s="4"/>
      <c r="K854" s="4"/>
      <c r="L854" s="4"/>
      <c r="M854" s="4"/>
      <c r="N854" s="4"/>
      <c r="O854" s="4"/>
      <c r="P854" s="4"/>
      <c r="Q854" s="4"/>
      <c r="R854" s="5"/>
      <c r="S854" s="5"/>
      <c r="T854" s="5"/>
      <c r="U854" s="5"/>
      <c r="V854" s="5"/>
      <c r="W854" s="5"/>
      <c r="X854" s="5"/>
      <c r="Y854" s="5"/>
      <c r="Z854" s="5"/>
      <c r="AA854" s="5"/>
      <c r="AB854" s="6"/>
      <c r="AC854" s="5"/>
      <c r="AD854" s="5"/>
      <c r="AE854" s="5"/>
      <c r="AF854" s="5"/>
      <c r="AG854" s="6"/>
      <c r="AH854" s="6"/>
      <c r="AI854" s="7"/>
      <c r="AJ854" s="7"/>
      <c r="AK854" s="7"/>
      <c r="AL854" s="7"/>
      <c r="AM854" s="7"/>
      <c r="AN854" s="6"/>
      <c r="AO854" s="6"/>
      <c r="AP854" s="6"/>
      <c r="AQ854" s="6"/>
    </row>
    <row r="855" spans="1:43" ht="15.75" customHeight="1">
      <c r="A855" s="6"/>
      <c r="B855" s="4"/>
      <c r="C855" s="6"/>
      <c r="D855" s="6"/>
      <c r="E855" s="6"/>
      <c r="F855" s="4"/>
      <c r="G855" s="6"/>
      <c r="H855" s="4"/>
      <c r="I855" s="4"/>
      <c r="J855" s="4"/>
      <c r="K855" s="4"/>
      <c r="L855" s="4"/>
      <c r="M855" s="4"/>
      <c r="N855" s="4"/>
      <c r="O855" s="4"/>
      <c r="P855" s="4"/>
      <c r="Q855" s="4"/>
      <c r="R855" s="5"/>
      <c r="S855" s="5"/>
      <c r="T855" s="5"/>
      <c r="U855" s="5"/>
      <c r="V855" s="5"/>
      <c r="W855" s="5"/>
      <c r="X855" s="5"/>
      <c r="Y855" s="5"/>
      <c r="Z855" s="5"/>
      <c r="AA855" s="5"/>
      <c r="AB855" s="6"/>
      <c r="AC855" s="5"/>
      <c r="AD855" s="5"/>
      <c r="AE855" s="5"/>
      <c r="AF855" s="5"/>
      <c r="AG855" s="6"/>
      <c r="AH855" s="6"/>
      <c r="AI855" s="7"/>
      <c r="AJ855" s="7"/>
      <c r="AK855" s="7"/>
      <c r="AL855" s="7"/>
      <c r="AM855" s="7"/>
      <c r="AN855" s="6"/>
      <c r="AO855" s="6"/>
      <c r="AP855" s="6"/>
      <c r="AQ855" s="6"/>
    </row>
    <row r="856" spans="1:43" ht="15.75" customHeight="1">
      <c r="A856" s="6"/>
      <c r="B856" s="4"/>
      <c r="C856" s="6"/>
      <c r="D856" s="6"/>
      <c r="E856" s="6"/>
      <c r="F856" s="4"/>
      <c r="G856" s="6"/>
      <c r="H856" s="4"/>
      <c r="I856" s="4"/>
      <c r="J856" s="4"/>
      <c r="K856" s="4"/>
      <c r="L856" s="4"/>
      <c r="M856" s="4"/>
      <c r="N856" s="4"/>
      <c r="O856" s="4"/>
      <c r="P856" s="4"/>
      <c r="Q856" s="4"/>
      <c r="R856" s="5"/>
      <c r="S856" s="5"/>
      <c r="T856" s="5"/>
      <c r="U856" s="5"/>
      <c r="V856" s="5"/>
      <c r="W856" s="5"/>
      <c r="X856" s="5"/>
      <c r="Y856" s="5"/>
      <c r="Z856" s="5"/>
      <c r="AA856" s="5"/>
      <c r="AB856" s="6"/>
      <c r="AC856" s="5"/>
      <c r="AD856" s="5"/>
      <c r="AE856" s="5"/>
      <c r="AF856" s="5"/>
      <c r="AG856" s="6"/>
      <c r="AH856" s="6"/>
      <c r="AI856" s="7"/>
      <c r="AJ856" s="7"/>
      <c r="AK856" s="7"/>
      <c r="AL856" s="7"/>
      <c r="AM856" s="7"/>
      <c r="AN856" s="6"/>
      <c r="AO856" s="6"/>
      <c r="AP856" s="6"/>
      <c r="AQ856" s="6"/>
    </row>
    <row r="857" spans="1:43" ht="15.75" customHeight="1">
      <c r="A857" s="6"/>
      <c r="B857" s="4"/>
      <c r="C857" s="6"/>
      <c r="D857" s="6"/>
      <c r="E857" s="6"/>
      <c r="F857" s="4"/>
      <c r="G857" s="6"/>
      <c r="H857" s="4"/>
      <c r="I857" s="4"/>
      <c r="J857" s="4"/>
      <c r="K857" s="4"/>
      <c r="L857" s="4"/>
      <c r="M857" s="4"/>
      <c r="N857" s="4"/>
      <c r="O857" s="4"/>
      <c r="P857" s="4"/>
      <c r="Q857" s="4"/>
      <c r="R857" s="5"/>
      <c r="S857" s="5"/>
      <c r="T857" s="5"/>
      <c r="U857" s="5"/>
      <c r="V857" s="5"/>
      <c r="W857" s="5"/>
      <c r="X857" s="5"/>
      <c r="Y857" s="5"/>
      <c r="Z857" s="5"/>
      <c r="AA857" s="5"/>
      <c r="AB857" s="6"/>
      <c r="AC857" s="5"/>
      <c r="AD857" s="5"/>
      <c r="AE857" s="5"/>
      <c r="AF857" s="5"/>
      <c r="AG857" s="6"/>
      <c r="AH857" s="6"/>
      <c r="AI857" s="7"/>
      <c r="AJ857" s="7"/>
      <c r="AK857" s="7"/>
      <c r="AL857" s="7"/>
      <c r="AM857" s="7"/>
      <c r="AN857" s="6"/>
      <c r="AO857" s="6"/>
      <c r="AP857" s="6"/>
      <c r="AQ857" s="6"/>
    </row>
    <row r="858" spans="1:43" ht="15.75" customHeight="1">
      <c r="A858" s="6"/>
      <c r="B858" s="4"/>
      <c r="C858" s="6"/>
      <c r="D858" s="6"/>
      <c r="E858" s="6"/>
      <c r="F858" s="4"/>
      <c r="G858" s="6"/>
      <c r="H858" s="4"/>
      <c r="I858" s="4"/>
      <c r="J858" s="4"/>
      <c r="K858" s="4"/>
      <c r="L858" s="4"/>
      <c r="M858" s="4"/>
      <c r="N858" s="4"/>
      <c r="O858" s="4"/>
      <c r="P858" s="4"/>
      <c r="Q858" s="4"/>
      <c r="R858" s="5"/>
      <c r="S858" s="5"/>
      <c r="T858" s="5"/>
      <c r="U858" s="5"/>
      <c r="V858" s="5"/>
      <c r="W858" s="5"/>
      <c r="X858" s="5"/>
      <c r="Y858" s="5"/>
      <c r="Z858" s="5"/>
      <c r="AA858" s="5"/>
      <c r="AB858" s="6"/>
      <c r="AC858" s="5"/>
      <c r="AD858" s="5"/>
      <c r="AE858" s="5"/>
      <c r="AF858" s="5"/>
      <c r="AG858" s="6"/>
      <c r="AH858" s="6"/>
      <c r="AI858" s="7"/>
      <c r="AJ858" s="7"/>
      <c r="AK858" s="7"/>
      <c r="AL858" s="7"/>
      <c r="AM858" s="7"/>
      <c r="AN858" s="6"/>
      <c r="AO858" s="6"/>
      <c r="AP858" s="6"/>
      <c r="AQ858" s="6"/>
    </row>
    <row r="859" spans="1:43" ht="15.75" customHeight="1">
      <c r="A859" s="6"/>
      <c r="B859" s="4"/>
      <c r="C859" s="6"/>
      <c r="D859" s="6"/>
      <c r="E859" s="6"/>
      <c r="F859" s="4"/>
      <c r="G859" s="6"/>
      <c r="H859" s="4"/>
      <c r="I859" s="4"/>
      <c r="J859" s="4"/>
      <c r="K859" s="4"/>
      <c r="L859" s="4"/>
      <c r="M859" s="4"/>
      <c r="N859" s="4"/>
      <c r="O859" s="4"/>
      <c r="P859" s="4"/>
      <c r="Q859" s="4"/>
      <c r="R859" s="5"/>
      <c r="S859" s="5"/>
      <c r="T859" s="5"/>
      <c r="U859" s="5"/>
      <c r="V859" s="5"/>
      <c r="W859" s="5"/>
      <c r="X859" s="5"/>
      <c r="Y859" s="5"/>
      <c r="Z859" s="5"/>
      <c r="AA859" s="5"/>
      <c r="AB859" s="6"/>
      <c r="AC859" s="5"/>
      <c r="AD859" s="5"/>
      <c r="AE859" s="5"/>
      <c r="AF859" s="5"/>
      <c r="AG859" s="6"/>
      <c r="AH859" s="6"/>
      <c r="AI859" s="7"/>
      <c r="AJ859" s="7"/>
      <c r="AK859" s="7"/>
      <c r="AL859" s="7"/>
      <c r="AM859" s="7"/>
      <c r="AN859" s="6"/>
      <c r="AO859" s="6"/>
      <c r="AP859" s="6"/>
      <c r="AQ859" s="6"/>
    </row>
    <row r="860" spans="1:43" ht="15.75" customHeight="1">
      <c r="A860" s="6"/>
      <c r="B860" s="4"/>
      <c r="C860" s="6"/>
      <c r="D860" s="6"/>
      <c r="E860" s="6"/>
      <c r="F860" s="4"/>
      <c r="G860" s="6"/>
      <c r="H860" s="4"/>
      <c r="I860" s="4"/>
      <c r="J860" s="4"/>
      <c r="K860" s="4"/>
      <c r="L860" s="4"/>
      <c r="M860" s="4"/>
      <c r="N860" s="4"/>
      <c r="O860" s="4"/>
      <c r="P860" s="4"/>
      <c r="Q860" s="4"/>
      <c r="R860" s="5"/>
      <c r="S860" s="5"/>
      <c r="T860" s="5"/>
      <c r="U860" s="5"/>
      <c r="V860" s="5"/>
      <c r="W860" s="5"/>
      <c r="X860" s="5"/>
      <c r="Y860" s="5"/>
      <c r="Z860" s="5"/>
      <c r="AA860" s="5"/>
      <c r="AB860" s="6"/>
      <c r="AC860" s="5"/>
      <c r="AD860" s="5"/>
      <c r="AE860" s="5"/>
      <c r="AF860" s="5"/>
      <c r="AG860" s="6"/>
      <c r="AH860" s="6"/>
      <c r="AI860" s="7"/>
      <c r="AJ860" s="7"/>
      <c r="AK860" s="7"/>
      <c r="AL860" s="7"/>
      <c r="AM860" s="7"/>
      <c r="AN860" s="6"/>
      <c r="AO860" s="6"/>
      <c r="AP860" s="6"/>
      <c r="AQ860" s="6"/>
    </row>
    <row r="861" spans="1:43" ht="15.75" customHeight="1">
      <c r="A861" s="6"/>
      <c r="B861" s="4"/>
      <c r="C861" s="6"/>
      <c r="D861" s="6"/>
      <c r="E861" s="6"/>
      <c r="F861" s="4"/>
      <c r="G861" s="6"/>
      <c r="H861" s="4"/>
      <c r="I861" s="4"/>
      <c r="J861" s="4"/>
      <c r="K861" s="4"/>
      <c r="L861" s="4"/>
      <c r="M861" s="4"/>
      <c r="N861" s="4"/>
      <c r="O861" s="4"/>
      <c r="P861" s="4"/>
      <c r="Q861" s="4"/>
      <c r="R861" s="5"/>
      <c r="S861" s="5"/>
      <c r="T861" s="5"/>
      <c r="U861" s="5"/>
      <c r="V861" s="5"/>
      <c r="W861" s="5"/>
      <c r="X861" s="5"/>
      <c r="Y861" s="5"/>
      <c r="Z861" s="5"/>
      <c r="AA861" s="5"/>
      <c r="AB861" s="6"/>
      <c r="AC861" s="5"/>
      <c r="AD861" s="5"/>
      <c r="AE861" s="5"/>
      <c r="AF861" s="5"/>
      <c r="AG861" s="6"/>
      <c r="AH861" s="6"/>
      <c r="AI861" s="7"/>
      <c r="AJ861" s="7"/>
      <c r="AK861" s="7"/>
      <c r="AL861" s="7"/>
      <c r="AM861" s="7"/>
      <c r="AN861" s="6"/>
      <c r="AO861" s="6"/>
      <c r="AP861" s="6"/>
      <c r="AQ861" s="6"/>
    </row>
    <row r="862" spans="1:43" ht="15.75" customHeight="1">
      <c r="A862" s="6"/>
      <c r="B862" s="4"/>
      <c r="C862" s="6"/>
      <c r="D862" s="6"/>
      <c r="E862" s="6"/>
      <c r="F862" s="4"/>
      <c r="G862" s="6"/>
      <c r="H862" s="4"/>
      <c r="I862" s="4"/>
      <c r="J862" s="4"/>
      <c r="K862" s="4"/>
      <c r="L862" s="4"/>
      <c r="M862" s="4"/>
      <c r="N862" s="4"/>
      <c r="O862" s="4"/>
      <c r="P862" s="4"/>
      <c r="Q862" s="4"/>
      <c r="R862" s="5"/>
      <c r="S862" s="5"/>
      <c r="T862" s="5"/>
      <c r="U862" s="5"/>
      <c r="V862" s="5"/>
      <c r="W862" s="5"/>
      <c r="X862" s="5"/>
      <c r="Y862" s="5"/>
      <c r="Z862" s="5"/>
      <c r="AA862" s="5"/>
      <c r="AB862" s="6"/>
      <c r="AC862" s="5"/>
      <c r="AD862" s="5"/>
      <c r="AE862" s="5"/>
      <c r="AF862" s="5"/>
      <c r="AG862" s="6"/>
      <c r="AH862" s="6"/>
      <c r="AI862" s="7"/>
      <c r="AJ862" s="7"/>
      <c r="AK862" s="7"/>
      <c r="AL862" s="7"/>
      <c r="AM862" s="7"/>
      <c r="AN862" s="6"/>
      <c r="AO862" s="6"/>
      <c r="AP862" s="6"/>
      <c r="AQ862" s="6"/>
    </row>
    <row r="863" spans="1:43" ht="15.75" customHeight="1">
      <c r="A863" s="6"/>
      <c r="B863" s="4"/>
      <c r="C863" s="6"/>
      <c r="D863" s="6"/>
      <c r="E863" s="6"/>
      <c r="F863" s="4"/>
      <c r="G863" s="6"/>
      <c r="H863" s="4"/>
      <c r="I863" s="4"/>
      <c r="J863" s="4"/>
      <c r="K863" s="4"/>
      <c r="L863" s="4"/>
      <c r="M863" s="4"/>
      <c r="N863" s="4"/>
      <c r="O863" s="4"/>
      <c r="P863" s="4"/>
      <c r="Q863" s="4"/>
      <c r="R863" s="5"/>
      <c r="S863" s="5"/>
      <c r="T863" s="5"/>
      <c r="U863" s="5"/>
      <c r="V863" s="5"/>
      <c r="W863" s="5"/>
      <c r="X863" s="5"/>
      <c r="Y863" s="5"/>
      <c r="Z863" s="5"/>
      <c r="AA863" s="5"/>
      <c r="AB863" s="6"/>
      <c r="AC863" s="5"/>
      <c r="AD863" s="5"/>
      <c r="AE863" s="5"/>
      <c r="AF863" s="5"/>
      <c r="AG863" s="6"/>
      <c r="AH863" s="6"/>
      <c r="AI863" s="7"/>
      <c r="AJ863" s="7"/>
      <c r="AK863" s="7"/>
      <c r="AL863" s="7"/>
      <c r="AM863" s="7"/>
      <c r="AN863" s="6"/>
      <c r="AO863" s="6"/>
      <c r="AP863" s="6"/>
      <c r="AQ863" s="6"/>
    </row>
    <row r="864" spans="1:43" ht="15.75" customHeight="1">
      <c r="A864" s="6"/>
      <c r="B864" s="4"/>
      <c r="C864" s="6"/>
      <c r="D864" s="6"/>
      <c r="E864" s="6"/>
      <c r="F864" s="4"/>
      <c r="G864" s="6"/>
      <c r="H864" s="4"/>
      <c r="I864" s="4"/>
      <c r="J864" s="4"/>
      <c r="K864" s="4"/>
      <c r="L864" s="4"/>
      <c r="M864" s="4"/>
      <c r="N864" s="4"/>
      <c r="O864" s="4"/>
      <c r="P864" s="4"/>
      <c r="Q864" s="4"/>
      <c r="R864" s="5"/>
      <c r="S864" s="5"/>
      <c r="T864" s="5"/>
      <c r="U864" s="5"/>
      <c r="V864" s="5"/>
      <c r="W864" s="5"/>
      <c r="X864" s="5"/>
      <c r="Y864" s="5"/>
      <c r="Z864" s="5"/>
      <c r="AA864" s="5"/>
      <c r="AB864" s="6"/>
      <c r="AC864" s="5"/>
      <c r="AD864" s="5"/>
      <c r="AE864" s="5"/>
      <c r="AF864" s="5"/>
      <c r="AG864" s="6"/>
      <c r="AH864" s="6"/>
      <c r="AI864" s="7"/>
      <c r="AJ864" s="7"/>
      <c r="AK864" s="7"/>
      <c r="AL864" s="7"/>
      <c r="AM864" s="7"/>
      <c r="AN864" s="6"/>
      <c r="AO864" s="6"/>
      <c r="AP864" s="6"/>
      <c r="AQ864" s="6"/>
    </row>
    <row r="865" spans="1:43" ht="15.75" customHeight="1">
      <c r="A865" s="6"/>
      <c r="B865" s="4"/>
      <c r="C865" s="6"/>
      <c r="D865" s="6"/>
      <c r="E865" s="6"/>
      <c r="F865" s="4"/>
      <c r="G865" s="6"/>
      <c r="H865" s="4"/>
      <c r="I865" s="4"/>
      <c r="J865" s="4"/>
      <c r="K865" s="4"/>
      <c r="L865" s="4"/>
      <c r="M865" s="4"/>
      <c r="N865" s="4"/>
      <c r="O865" s="4"/>
      <c r="P865" s="4"/>
      <c r="Q865" s="4"/>
      <c r="R865" s="5"/>
      <c r="S865" s="5"/>
      <c r="T865" s="5"/>
      <c r="U865" s="5"/>
      <c r="V865" s="5"/>
      <c r="W865" s="5"/>
      <c r="X865" s="5"/>
      <c r="Y865" s="5"/>
      <c r="Z865" s="5"/>
      <c r="AA865" s="5"/>
      <c r="AB865" s="6"/>
      <c r="AC865" s="5"/>
      <c r="AD865" s="5"/>
      <c r="AE865" s="5"/>
      <c r="AF865" s="5"/>
      <c r="AG865" s="6"/>
      <c r="AH865" s="6"/>
      <c r="AI865" s="7"/>
      <c r="AJ865" s="7"/>
      <c r="AK865" s="7"/>
      <c r="AL865" s="7"/>
      <c r="AM865" s="7"/>
      <c r="AN865" s="6"/>
      <c r="AO865" s="6"/>
      <c r="AP865" s="6"/>
      <c r="AQ865" s="6"/>
    </row>
    <row r="866" spans="1:43" ht="15.75" customHeight="1">
      <c r="A866" s="6"/>
      <c r="B866" s="4"/>
      <c r="C866" s="6"/>
      <c r="D866" s="6"/>
      <c r="E866" s="6"/>
      <c r="F866" s="4"/>
      <c r="G866" s="6"/>
      <c r="H866" s="4"/>
      <c r="I866" s="4"/>
      <c r="J866" s="4"/>
      <c r="K866" s="4"/>
      <c r="L866" s="4"/>
      <c r="M866" s="4"/>
      <c r="N866" s="4"/>
      <c r="O866" s="4"/>
      <c r="P866" s="4"/>
      <c r="Q866" s="4"/>
      <c r="R866" s="5"/>
      <c r="S866" s="5"/>
      <c r="T866" s="5"/>
      <c r="U866" s="5"/>
      <c r="V866" s="5"/>
      <c r="W866" s="5"/>
      <c r="X866" s="5"/>
      <c r="Y866" s="5"/>
      <c r="Z866" s="5"/>
      <c r="AA866" s="5"/>
      <c r="AB866" s="6"/>
      <c r="AC866" s="5"/>
      <c r="AD866" s="5"/>
      <c r="AE866" s="5"/>
      <c r="AF866" s="5"/>
      <c r="AG866" s="6"/>
      <c r="AH866" s="6"/>
      <c r="AI866" s="7"/>
      <c r="AJ866" s="7"/>
      <c r="AK866" s="7"/>
      <c r="AL866" s="7"/>
      <c r="AM866" s="7"/>
      <c r="AN866" s="6"/>
      <c r="AO866" s="6"/>
      <c r="AP866" s="6"/>
      <c r="AQ866" s="6"/>
    </row>
    <row r="867" spans="1:43" ht="15.75" customHeight="1">
      <c r="A867" s="6"/>
      <c r="B867" s="4"/>
      <c r="C867" s="6"/>
      <c r="D867" s="6"/>
      <c r="E867" s="6"/>
      <c r="F867" s="4"/>
      <c r="G867" s="6"/>
      <c r="H867" s="4"/>
      <c r="I867" s="4"/>
      <c r="J867" s="4"/>
      <c r="K867" s="4"/>
      <c r="L867" s="4"/>
      <c r="M867" s="4"/>
      <c r="N867" s="4"/>
      <c r="O867" s="4"/>
      <c r="P867" s="4"/>
      <c r="Q867" s="4"/>
      <c r="R867" s="5"/>
      <c r="S867" s="5"/>
      <c r="T867" s="5"/>
      <c r="U867" s="5"/>
      <c r="V867" s="5"/>
      <c r="W867" s="5"/>
      <c r="X867" s="5"/>
      <c r="Y867" s="5"/>
      <c r="Z867" s="5"/>
      <c r="AA867" s="5"/>
      <c r="AB867" s="6"/>
      <c r="AC867" s="5"/>
      <c r="AD867" s="5"/>
      <c r="AE867" s="5"/>
      <c r="AF867" s="5"/>
      <c r="AG867" s="6"/>
      <c r="AH867" s="6"/>
      <c r="AI867" s="7"/>
      <c r="AJ867" s="7"/>
      <c r="AK867" s="7"/>
      <c r="AL867" s="7"/>
      <c r="AM867" s="7"/>
      <c r="AN867" s="6"/>
      <c r="AO867" s="6"/>
      <c r="AP867" s="6"/>
      <c r="AQ867" s="6"/>
    </row>
    <row r="868" spans="1:43" ht="15.75" customHeight="1">
      <c r="A868" s="6"/>
      <c r="B868" s="4"/>
      <c r="C868" s="6"/>
      <c r="D868" s="6"/>
      <c r="E868" s="6"/>
      <c r="F868" s="4"/>
      <c r="G868" s="6"/>
      <c r="H868" s="4"/>
      <c r="I868" s="4"/>
      <c r="J868" s="4"/>
      <c r="K868" s="4"/>
      <c r="L868" s="4"/>
      <c r="M868" s="4"/>
      <c r="N868" s="4"/>
      <c r="O868" s="4"/>
      <c r="P868" s="4"/>
      <c r="Q868" s="4"/>
      <c r="R868" s="5"/>
      <c r="S868" s="5"/>
      <c r="T868" s="5"/>
      <c r="U868" s="5"/>
      <c r="V868" s="5"/>
      <c r="W868" s="5"/>
      <c r="X868" s="5"/>
      <c r="Y868" s="5"/>
      <c r="Z868" s="5"/>
      <c r="AA868" s="5"/>
      <c r="AB868" s="6"/>
      <c r="AC868" s="5"/>
      <c r="AD868" s="5"/>
      <c r="AE868" s="5"/>
      <c r="AF868" s="5"/>
      <c r="AG868" s="6"/>
      <c r="AH868" s="6"/>
      <c r="AI868" s="7"/>
      <c r="AJ868" s="7"/>
      <c r="AK868" s="7"/>
      <c r="AL868" s="7"/>
      <c r="AM868" s="7"/>
      <c r="AN868" s="6"/>
      <c r="AO868" s="6"/>
      <c r="AP868" s="6"/>
      <c r="AQ868" s="6"/>
    </row>
    <row r="869" spans="1:43" ht="15.75" customHeight="1">
      <c r="A869" s="6"/>
      <c r="B869" s="4"/>
      <c r="C869" s="6"/>
      <c r="D869" s="6"/>
      <c r="E869" s="6"/>
      <c r="F869" s="4"/>
      <c r="G869" s="6"/>
      <c r="H869" s="4"/>
      <c r="I869" s="4"/>
      <c r="J869" s="4"/>
      <c r="K869" s="4"/>
      <c r="L869" s="4"/>
      <c r="M869" s="4"/>
      <c r="N869" s="4"/>
      <c r="O869" s="4"/>
      <c r="P869" s="4"/>
      <c r="Q869" s="4"/>
      <c r="R869" s="5"/>
      <c r="S869" s="5"/>
      <c r="T869" s="5"/>
      <c r="U869" s="5"/>
      <c r="V869" s="5"/>
      <c r="W869" s="5"/>
      <c r="X869" s="5"/>
      <c r="Y869" s="5"/>
      <c r="Z869" s="5"/>
      <c r="AA869" s="5"/>
      <c r="AB869" s="6"/>
      <c r="AC869" s="5"/>
      <c r="AD869" s="5"/>
      <c r="AE869" s="5"/>
      <c r="AF869" s="5"/>
      <c r="AG869" s="6"/>
      <c r="AH869" s="6"/>
      <c r="AI869" s="7"/>
      <c r="AJ869" s="7"/>
      <c r="AK869" s="7"/>
      <c r="AL869" s="7"/>
      <c r="AM869" s="7"/>
      <c r="AN869" s="6"/>
      <c r="AO869" s="6"/>
      <c r="AP869" s="6"/>
      <c r="AQ869" s="6"/>
    </row>
    <row r="870" spans="1:43" ht="15.75" customHeight="1">
      <c r="A870" s="6"/>
      <c r="B870" s="4"/>
      <c r="C870" s="6"/>
      <c r="D870" s="6"/>
      <c r="E870" s="6"/>
      <c r="F870" s="4"/>
      <c r="G870" s="6"/>
      <c r="H870" s="4"/>
      <c r="I870" s="4"/>
      <c r="J870" s="4"/>
      <c r="K870" s="4"/>
      <c r="L870" s="4"/>
      <c r="M870" s="4"/>
      <c r="N870" s="4"/>
      <c r="O870" s="4"/>
      <c r="P870" s="4"/>
      <c r="Q870" s="4"/>
      <c r="R870" s="5"/>
      <c r="S870" s="5"/>
      <c r="T870" s="5"/>
      <c r="U870" s="5"/>
      <c r="V870" s="5"/>
      <c r="W870" s="5"/>
      <c r="X870" s="5"/>
      <c r="Y870" s="5"/>
      <c r="Z870" s="5"/>
      <c r="AA870" s="5"/>
      <c r="AB870" s="6"/>
      <c r="AC870" s="5"/>
      <c r="AD870" s="5"/>
      <c r="AE870" s="5"/>
      <c r="AF870" s="5"/>
      <c r="AG870" s="6"/>
      <c r="AH870" s="6"/>
      <c r="AI870" s="7"/>
      <c r="AJ870" s="7"/>
      <c r="AK870" s="7"/>
      <c r="AL870" s="7"/>
      <c r="AM870" s="7"/>
      <c r="AN870" s="6"/>
      <c r="AO870" s="6"/>
      <c r="AP870" s="6"/>
      <c r="AQ870" s="6"/>
    </row>
    <row r="871" spans="1:43" ht="15.75" customHeight="1">
      <c r="A871" s="6"/>
      <c r="B871" s="4"/>
      <c r="C871" s="6"/>
      <c r="D871" s="6"/>
      <c r="E871" s="6"/>
      <c r="F871" s="4"/>
      <c r="G871" s="6"/>
      <c r="H871" s="4"/>
      <c r="I871" s="4"/>
      <c r="J871" s="4"/>
      <c r="K871" s="4"/>
      <c r="L871" s="4"/>
      <c r="M871" s="4"/>
      <c r="N871" s="4"/>
      <c r="O871" s="4"/>
      <c r="P871" s="4"/>
      <c r="Q871" s="4"/>
      <c r="R871" s="5"/>
      <c r="S871" s="5"/>
      <c r="T871" s="5"/>
      <c r="U871" s="5"/>
      <c r="V871" s="5"/>
      <c r="W871" s="5"/>
      <c r="X871" s="5"/>
      <c r="Y871" s="5"/>
      <c r="Z871" s="5"/>
      <c r="AA871" s="5"/>
      <c r="AB871" s="6"/>
      <c r="AC871" s="5"/>
      <c r="AD871" s="5"/>
      <c r="AE871" s="5"/>
      <c r="AF871" s="5"/>
      <c r="AG871" s="6"/>
      <c r="AH871" s="6"/>
      <c r="AI871" s="7"/>
      <c r="AJ871" s="7"/>
      <c r="AK871" s="7"/>
      <c r="AL871" s="7"/>
      <c r="AM871" s="7"/>
      <c r="AN871" s="6"/>
      <c r="AO871" s="6"/>
      <c r="AP871" s="6"/>
      <c r="AQ871" s="6"/>
    </row>
    <row r="872" spans="1:43" ht="15.75" customHeight="1">
      <c r="A872" s="6"/>
      <c r="B872" s="4"/>
      <c r="C872" s="6"/>
      <c r="D872" s="6"/>
      <c r="E872" s="6"/>
      <c r="F872" s="4"/>
      <c r="G872" s="6"/>
      <c r="H872" s="4"/>
      <c r="I872" s="4"/>
      <c r="J872" s="4"/>
      <c r="K872" s="4"/>
      <c r="L872" s="4"/>
      <c r="M872" s="4"/>
      <c r="N872" s="4"/>
      <c r="O872" s="4"/>
      <c r="P872" s="4"/>
      <c r="Q872" s="4"/>
      <c r="R872" s="5"/>
      <c r="S872" s="5"/>
      <c r="T872" s="5"/>
      <c r="U872" s="5"/>
      <c r="V872" s="5"/>
      <c r="W872" s="5"/>
      <c r="X872" s="5"/>
      <c r="Y872" s="5"/>
      <c r="Z872" s="5"/>
      <c r="AA872" s="5"/>
      <c r="AB872" s="6"/>
      <c r="AC872" s="5"/>
      <c r="AD872" s="5"/>
      <c r="AE872" s="5"/>
      <c r="AF872" s="5"/>
      <c r="AG872" s="6"/>
      <c r="AH872" s="6"/>
      <c r="AI872" s="7"/>
      <c r="AJ872" s="7"/>
      <c r="AK872" s="7"/>
      <c r="AL872" s="7"/>
      <c r="AM872" s="7"/>
      <c r="AN872" s="6"/>
      <c r="AO872" s="6"/>
      <c r="AP872" s="6"/>
      <c r="AQ872" s="6"/>
    </row>
    <row r="873" spans="1:43" ht="15.75" customHeight="1">
      <c r="A873" s="6"/>
      <c r="B873" s="4"/>
      <c r="C873" s="6"/>
      <c r="D873" s="6"/>
      <c r="E873" s="6"/>
      <c r="F873" s="4"/>
      <c r="G873" s="6"/>
      <c r="H873" s="4"/>
      <c r="I873" s="4"/>
      <c r="J873" s="4"/>
      <c r="K873" s="4"/>
      <c r="L873" s="4"/>
      <c r="M873" s="4"/>
      <c r="N873" s="4"/>
      <c r="O873" s="4"/>
      <c r="P873" s="4"/>
      <c r="Q873" s="4"/>
      <c r="R873" s="5"/>
      <c r="S873" s="5"/>
      <c r="T873" s="5"/>
      <c r="U873" s="5"/>
      <c r="V873" s="5"/>
      <c r="W873" s="5"/>
      <c r="X873" s="5"/>
      <c r="Y873" s="5"/>
      <c r="Z873" s="5"/>
      <c r="AA873" s="5"/>
      <c r="AB873" s="6"/>
      <c r="AC873" s="5"/>
      <c r="AD873" s="5"/>
      <c r="AE873" s="5"/>
      <c r="AF873" s="5"/>
      <c r="AG873" s="6"/>
      <c r="AH873" s="6"/>
      <c r="AI873" s="7"/>
      <c r="AJ873" s="7"/>
      <c r="AK873" s="7"/>
      <c r="AL873" s="7"/>
      <c r="AM873" s="7"/>
      <c r="AN873" s="6"/>
      <c r="AO873" s="6"/>
      <c r="AP873" s="6"/>
      <c r="AQ873" s="6"/>
    </row>
    <row r="874" spans="1:43" ht="15.75" customHeight="1">
      <c r="A874" s="6"/>
      <c r="B874" s="4"/>
      <c r="C874" s="6"/>
      <c r="D874" s="6"/>
      <c r="E874" s="6"/>
      <c r="F874" s="4"/>
      <c r="G874" s="6"/>
      <c r="H874" s="4"/>
      <c r="I874" s="4"/>
      <c r="J874" s="4"/>
      <c r="K874" s="4"/>
      <c r="L874" s="4"/>
      <c r="M874" s="4"/>
      <c r="N874" s="4"/>
      <c r="O874" s="4"/>
      <c r="P874" s="4"/>
      <c r="Q874" s="4"/>
      <c r="R874" s="5"/>
      <c r="S874" s="5"/>
      <c r="T874" s="5"/>
      <c r="U874" s="5"/>
      <c r="V874" s="5"/>
      <c r="W874" s="5"/>
      <c r="X874" s="5"/>
      <c r="Y874" s="5"/>
      <c r="Z874" s="5"/>
      <c r="AA874" s="5"/>
      <c r="AB874" s="6"/>
      <c r="AC874" s="5"/>
      <c r="AD874" s="5"/>
      <c r="AE874" s="5"/>
      <c r="AF874" s="5"/>
      <c r="AG874" s="6"/>
      <c r="AH874" s="6"/>
      <c r="AI874" s="7"/>
      <c r="AJ874" s="7"/>
      <c r="AK874" s="7"/>
      <c r="AL874" s="7"/>
      <c r="AM874" s="7"/>
      <c r="AN874" s="6"/>
      <c r="AO874" s="6"/>
      <c r="AP874" s="6"/>
      <c r="AQ874" s="6"/>
    </row>
    <row r="875" spans="1:43" ht="15.75" customHeight="1">
      <c r="A875" s="6"/>
      <c r="B875" s="4"/>
      <c r="C875" s="6"/>
      <c r="D875" s="6"/>
      <c r="E875" s="6"/>
      <c r="F875" s="4"/>
      <c r="G875" s="6"/>
      <c r="H875" s="4"/>
      <c r="I875" s="4"/>
      <c r="J875" s="4"/>
      <c r="K875" s="4"/>
      <c r="L875" s="4"/>
      <c r="M875" s="4"/>
      <c r="N875" s="4"/>
      <c r="O875" s="4"/>
      <c r="P875" s="4"/>
      <c r="Q875" s="4"/>
      <c r="R875" s="5"/>
      <c r="S875" s="5"/>
      <c r="T875" s="5"/>
      <c r="U875" s="5"/>
      <c r="V875" s="5"/>
      <c r="W875" s="5"/>
      <c r="X875" s="5"/>
      <c r="Y875" s="5"/>
      <c r="Z875" s="5"/>
      <c r="AA875" s="5"/>
      <c r="AB875" s="6"/>
      <c r="AC875" s="5"/>
      <c r="AD875" s="5"/>
      <c r="AE875" s="5"/>
      <c r="AF875" s="5"/>
      <c r="AG875" s="6"/>
      <c r="AH875" s="6"/>
      <c r="AI875" s="7"/>
      <c r="AJ875" s="7"/>
      <c r="AK875" s="7"/>
      <c r="AL875" s="7"/>
      <c r="AM875" s="7"/>
      <c r="AN875" s="6"/>
      <c r="AO875" s="6"/>
      <c r="AP875" s="6"/>
      <c r="AQ875" s="6"/>
    </row>
    <row r="876" spans="1:43" ht="15.75" customHeight="1">
      <c r="A876" s="6"/>
      <c r="B876" s="4"/>
      <c r="C876" s="6"/>
      <c r="D876" s="6"/>
      <c r="E876" s="6"/>
      <c r="F876" s="4"/>
      <c r="G876" s="6"/>
      <c r="H876" s="4"/>
      <c r="I876" s="4"/>
      <c r="J876" s="4"/>
      <c r="K876" s="4"/>
      <c r="L876" s="4"/>
      <c r="M876" s="4"/>
      <c r="N876" s="4"/>
      <c r="O876" s="4"/>
      <c r="P876" s="4"/>
      <c r="Q876" s="4"/>
      <c r="R876" s="5"/>
      <c r="S876" s="5"/>
      <c r="T876" s="5"/>
      <c r="U876" s="5"/>
      <c r="V876" s="5"/>
      <c r="W876" s="5"/>
      <c r="X876" s="5"/>
      <c r="Y876" s="5"/>
      <c r="Z876" s="5"/>
      <c r="AA876" s="5"/>
      <c r="AB876" s="6"/>
      <c r="AC876" s="5"/>
      <c r="AD876" s="5"/>
      <c r="AE876" s="5"/>
      <c r="AF876" s="5"/>
      <c r="AG876" s="6"/>
      <c r="AH876" s="6"/>
      <c r="AI876" s="7"/>
      <c r="AJ876" s="7"/>
      <c r="AK876" s="7"/>
      <c r="AL876" s="7"/>
      <c r="AM876" s="7"/>
      <c r="AN876" s="6"/>
      <c r="AO876" s="6"/>
      <c r="AP876" s="6"/>
      <c r="AQ876" s="6"/>
    </row>
    <row r="877" spans="1:43" ht="15.75" customHeight="1">
      <c r="A877" s="6"/>
      <c r="B877" s="4"/>
      <c r="C877" s="6"/>
      <c r="D877" s="6"/>
      <c r="E877" s="6"/>
      <c r="F877" s="4"/>
      <c r="G877" s="6"/>
      <c r="H877" s="4"/>
      <c r="I877" s="4"/>
      <c r="J877" s="4"/>
      <c r="K877" s="4"/>
      <c r="L877" s="4"/>
      <c r="M877" s="4"/>
      <c r="N877" s="4"/>
      <c r="O877" s="4"/>
      <c r="P877" s="4"/>
      <c r="Q877" s="4"/>
      <c r="R877" s="5"/>
      <c r="S877" s="5"/>
      <c r="T877" s="5"/>
      <c r="U877" s="5"/>
      <c r="V877" s="5"/>
      <c r="W877" s="5"/>
      <c r="X877" s="5"/>
      <c r="Y877" s="5"/>
      <c r="Z877" s="5"/>
      <c r="AA877" s="5"/>
      <c r="AB877" s="6"/>
      <c r="AC877" s="5"/>
      <c r="AD877" s="5"/>
      <c r="AE877" s="5"/>
      <c r="AF877" s="5"/>
      <c r="AG877" s="6"/>
      <c r="AH877" s="6"/>
      <c r="AI877" s="7"/>
      <c r="AJ877" s="7"/>
      <c r="AK877" s="7"/>
      <c r="AL877" s="7"/>
      <c r="AM877" s="7"/>
      <c r="AN877" s="6"/>
      <c r="AO877" s="6"/>
      <c r="AP877" s="6"/>
      <c r="AQ877" s="6"/>
    </row>
    <row r="878" spans="1:43" ht="15.75" customHeight="1">
      <c r="A878" s="6"/>
      <c r="B878" s="4"/>
      <c r="C878" s="6"/>
      <c r="D878" s="6"/>
      <c r="E878" s="6"/>
      <c r="F878" s="4"/>
      <c r="G878" s="6"/>
      <c r="H878" s="4"/>
      <c r="I878" s="4"/>
      <c r="J878" s="4"/>
      <c r="K878" s="4"/>
      <c r="L878" s="4"/>
      <c r="M878" s="4"/>
      <c r="N878" s="4"/>
      <c r="O878" s="4"/>
      <c r="P878" s="4"/>
      <c r="Q878" s="4"/>
      <c r="R878" s="5"/>
      <c r="S878" s="5"/>
      <c r="T878" s="5"/>
      <c r="U878" s="5"/>
      <c r="V878" s="5"/>
      <c r="W878" s="5"/>
      <c r="X878" s="5"/>
      <c r="Y878" s="5"/>
      <c r="Z878" s="5"/>
      <c r="AA878" s="5"/>
      <c r="AB878" s="6"/>
      <c r="AC878" s="5"/>
      <c r="AD878" s="5"/>
      <c r="AE878" s="5"/>
      <c r="AF878" s="5"/>
      <c r="AG878" s="6"/>
      <c r="AH878" s="6"/>
      <c r="AI878" s="7"/>
      <c r="AJ878" s="7"/>
      <c r="AK878" s="7"/>
      <c r="AL878" s="7"/>
      <c r="AM878" s="7"/>
      <c r="AN878" s="6"/>
      <c r="AO878" s="6"/>
      <c r="AP878" s="6"/>
      <c r="AQ878" s="6"/>
    </row>
    <row r="879" spans="1:43" ht="15.75" customHeight="1">
      <c r="A879" s="6"/>
      <c r="B879" s="4"/>
      <c r="C879" s="6"/>
      <c r="D879" s="6"/>
      <c r="E879" s="6"/>
      <c r="F879" s="4"/>
      <c r="G879" s="6"/>
      <c r="H879" s="4"/>
      <c r="I879" s="4"/>
      <c r="J879" s="4"/>
      <c r="K879" s="4"/>
      <c r="L879" s="4"/>
      <c r="M879" s="4"/>
      <c r="N879" s="4"/>
      <c r="O879" s="4"/>
      <c r="P879" s="4"/>
      <c r="Q879" s="4"/>
      <c r="R879" s="5"/>
      <c r="S879" s="5"/>
      <c r="T879" s="5"/>
      <c r="U879" s="5"/>
      <c r="V879" s="5"/>
      <c r="W879" s="5"/>
      <c r="X879" s="5"/>
      <c r="Y879" s="5"/>
      <c r="Z879" s="5"/>
      <c r="AA879" s="5"/>
      <c r="AB879" s="6"/>
      <c r="AC879" s="5"/>
      <c r="AD879" s="5"/>
      <c r="AE879" s="5"/>
      <c r="AF879" s="5"/>
      <c r="AG879" s="6"/>
      <c r="AH879" s="6"/>
      <c r="AI879" s="7"/>
      <c r="AJ879" s="7"/>
      <c r="AK879" s="7"/>
      <c r="AL879" s="7"/>
      <c r="AM879" s="7"/>
      <c r="AN879" s="6"/>
      <c r="AO879" s="6"/>
      <c r="AP879" s="6"/>
      <c r="AQ879" s="6"/>
    </row>
    <row r="880" spans="1:43" ht="15.75" customHeight="1">
      <c r="A880" s="6"/>
      <c r="B880" s="4"/>
      <c r="C880" s="6"/>
      <c r="D880" s="6"/>
      <c r="E880" s="6"/>
      <c r="F880" s="4"/>
      <c r="G880" s="6"/>
      <c r="H880" s="4"/>
      <c r="I880" s="4"/>
      <c r="J880" s="4"/>
      <c r="K880" s="4"/>
      <c r="L880" s="4"/>
      <c r="M880" s="4"/>
      <c r="N880" s="4"/>
      <c r="O880" s="4"/>
      <c r="P880" s="4"/>
      <c r="Q880" s="4"/>
      <c r="R880" s="5"/>
      <c r="S880" s="5"/>
      <c r="T880" s="5"/>
      <c r="U880" s="5"/>
      <c r="V880" s="5"/>
      <c r="W880" s="5"/>
      <c r="X880" s="5"/>
      <c r="Y880" s="5"/>
      <c r="Z880" s="5"/>
      <c r="AA880" s="5"/>
      <c r="AB880" s="6"/>
      <c r="AC880" s="5"/>
      <c r="AD880" s="5"/>
      <c r="AE880" s="5"/>
      <c r="AF880" s="5"/>
      <c r="AG880" s="6"/>
      <c r="AH880" s="6"/>
      <c r="AI880" s="7"/>
      <c r="AJ880" s="7"/>
      <c r="AK880" s="7"/>
      <c r="AL880" s="7"/>
      <c r="AM880" s="7"/>
      <c r="AN880" s="6"/>
      <c r="AO880" s="6"/>
      <c r="AP880" s="6"/>
      <c r="AQ880" s="6"/>
    </row>
    <row r="881" spans="1:43" ht="15.75" customHeight="1">
      <c r="A881" s="6"/>
      <c r="B881" s="4"/>
      <c r="C881" s="6"/>
      <c r="D881" s="6"/>
      <c r="E881" s="6"/>
      <c r="F881" s="4"/>
      <c r="G881" s="6"/>
      <c r="H881" s="4"/>
      <c r="I881" s="4"/>
      <c r="J881" s="4"/>
      <c r="K881" s="4"/>
      <c r="L881" s="4"/>
      <c r="M881" s="4"/>
      <c r="N881" s="4"/>
      <c r="O881" s="4"/>
      <c r="P881" s="4"/>
      <c r="Q881" s="4"/>
      <c r="R881" s="5"/>
      <c r="S881" s="5"/>
      <c r="T881" s="5"/>
      <c r="U881" s="5"/>
      <c r="V881" s="5"/>
      <c r="W881" s="5"/>
      <c r="X881" s="5"/>
      <c r="Y881" s="5"/>
      <c r="Z881" s="5"/>
      <c r="AA881" s="5"/>
      <c r="AB881" s="6"/>
      <c r="AC881" s="5"/>
      <c r="AD881" s="5"/>
      <c r="AE881" s="5"/>
      <c r="AF881" s="5"/>
      <c r="AG881" s="6"/>
      <c r="AH881" s="6"/>
      <c r="AI881" s="7"/>
      <c r="AJ881" s="7"/>
      <c r="AK881" s="7"/>
      <c r="AL881" s="7"/>
      <c r="AM881" s="7"/>
      <c r="AN881" s="6"/>
      <c r="AO881" s="6"/>
      <c r="AP881" s="6"/>
      <c r="AQ881" s="6"/>
    </row>
    <row r="882" spans="1:43" ht="15.75" customHeight="1">
      <c r="A882" s="6"/>
      <c r="B882" s="4"/>
      <c r="C882" s="6"/>
      <c r="D882" s="6"/>
      <c r="E882" s="6"/>
      <c r="F882" s="4"/>
      <c r="G882" s="6"/>
      <c r="H882" s="4"/>
      <c r="I882" s="4"/>
      <c r="J882" s="4"/>
      <c r="K882" s="4"/>
      <c r="L882" s="4"/>
      <c r="M882" s="4"/>
      <c r="N882" s="4"/>
      <c r="O882" s="4"/>
      <c r="P882" s="4"/>
      <c r="Q882" s="4"/>
      <c r="R882" s="5"/>
      <c r="S882" s="5"/>
      <c r="T882" s="5"/>
      <c r="U882" s="5"/>
      <c r="V882" s="5"/>
      <c r="W882" s="5"/>
      <c r="X882" s="5"/>
      <c r="Y882" s="5"/>
      <c r="Z882" s="5"/>
      <c r="AA882" s="5"/>
      <c r="AB882" s="6"/>
      <c r="AC882" s="5"/>
      <c r="AD882" s="5"/>
      <c r="AE882" s="5"/>
      <c r="AF882" s="5"/>
      <c r="AG882" s="6"/>
      <c r="AH882" s="6"/>
      <c r="AI882" s="7"/>
      <c r="AJ882" s="7"/>
      <c r="AK882" s="7"/>
      <c r="AL882" s="7"/>
      <c r="AM882" s="7"/>
      <c r="AN882" s="6"/>
      <c r="AO882" s="6"/>
      <c r="AP882" s="6"/>
      <c r="AQ882" s="6"/>
    </row>
    <row r="883" spans="1:43" ht="15.75" customHeight="1">
      <c r="A883" s="6"/>
      <c r="B883" s="4"/>
      <c r="C883" s="6"/>
      <c r="D883" s="6"/>
      <c r="E883" s="6"/>
      <c r="F883" s="4"/>
      <c r="G883" s="6"/>
      <c r="H883" s="4"/>
      <c r="I883" s="4"/>
      <c r="J883" s="4"/>
      <c r="K883" s="4"/>
      <c r="L883" s="4"/>
      <c r="M883" s="4"/>
      <c r="N883" s="4"/>
      <c r="O883" s="4"/>
      <c r="P883" s="4"/>
      <c r="Q883" s="4"/>
      <c r="R883" s="5"/>
      <c r="S883" s="5"/>
      <c r="T883" s="5"/>
      <c r="U883" s="5"/>
      <c r="V883" s="5"/>
      <c r="W883" s="5"/>
      <c r="X883" s="5"/>
      <c r="Y883" s="5"/>
      <c r="Z883" s="5"/>
      <c r="AA883" s="5"/>
      <c r="AB883" s="6"/>
      <c r="AC883" s="5"/>
      <c r="AD883" s="5"/>
      <c r="AE883" s="5"/>
      <c r="AF883" s="5"/>
      <c r="AG883" s="6"/>
      <c r="AH883" s="6"/>
      <c r="AI883" s="7"/>
      <c r="AJ883" s="7"/>
      <c r="AK883" s="7"/>
      <c r="AL883" s="7"/>
      <c r="AM883" s="7"/>
      <c r="AN883" s="6"/>
      <c r="AO883" s="6"/>
      <c r="AP883" s="6"/>
      <c r="AQ883" s="6"/>
    </row>
    <row r="884" spans="1:43" ht="15.75" customHeight="1">
      <c r="A884" s="6"/>
      <c r="B884" s="4"/>
      <c r="C884" s="6"/>
      <c r="D884" s="6"/>
      <c r="E884" s="6"/>
      <c r="F884" s="4"/>
      <c r="G884" s="6"/>
      <c r="H884" s="4"/>
      <c r="I884" s="4"/>
      <c r="J884" s="4"/>
      <c r="K884" s="4"/>
      <c r="L884" s="4"/>
      <c r="M884" s="4"/>
      <c r="N884" s="4"/>
      <c r="O884" s="4"/>
      <c r="P884" s="4"/>
      <c r="Q884" s="4"/>
      <c r="R884" s="5"/>
      <c r="S884" s="5"/>
      <c r="T884" s="5"/>
      <c r="U884" s="5"/>
      <c r="V884" s="5"/>
      <c r="W884" s="5"/>
      <c r="X884" s="5"/>
      <c r="Y884" s="5"/>
      <c r="Z884" s="5"/>
      <c r="AA884" s="5"/>
      <c r="AB884" s="6"/>
      <c r="AC884" s="5"/>
      <c r="AD884" s="5"/>
      <c r="AE884" s="5"/>
      <c r="AF884" s="5"/>
      <c r="AG884" s="6"/>
      <c r="AH884" s="6"/>
      <c r="AI884" s="7"/>
      <c r="AJ884" s="7"/>
      <c r="AK884" s="7"/>
      <c r="AL884" s="7"/>
      <c r="AM884" s="7"/>
      <c r="AN884" s="6"/>
      <c r="AO884" s="6"/>
      <c r="AP884" s="6"/>
      <c r="AQ884" s="6"/>
    </row>
    <row r="885" spans="1:43" ht="15.75" customHeight="1">
      <c r="A885" s="6"/>
      <c r="B885" s="4"/>
      <c r="C885" s="6"/>
      <c r="D885" s="6"/>
      <c r="E885" s="6"/>
      <c r="F885" s="4"/>
      <c r="G885" s="6"/>
      <c r="H885" s="4"/>
      <c r="I885" s="4"/>
      <c r="J885" s="4"/>
      <c r="K885" s="4"/>
      <c r="L885" s="4"/>
      <c r="M885" s="4"/>
      <c r="N885" s="4"/>
      <c r="O885" s="4"/>
      <c r="P885" s="4"/>
      <c r="Q885" s="4"/>
      <c r="R885" s="5"/>
      <c r="S885" s="5"/>
      <c r="T885" s="5"/>
      <c r="U885" s="5"/>
      <c r="V885" s="5"/>
      <c r="W885" s="5"/>
      <c r="X885" s="5"/>
      <c r="Y885" s="5"/>
      <c r="Z885" s="5"/>
      <c r="AA885" s="5"/>
      <c r="AB885" s="6"/>
      <c r="AC885" s="5"/>
      <c r="AD885" s="5"/>
      <c r="AE885" s="5"/>
      <c r="AF885" s="5"/>
      <c r="AG885" s="6"/>
      <c r="AH885" s="6"/>
      <c r="AI885" s="7"/>
      <c r="AJ885" s="7"/>
      <c r="AK885" s="7"/>
      <c r="AL885" s="7"/>
      <c r="AM885" s="7"/>
      <c r="AN885" s="6"/>
      <c r="AO885" s="6"/>
      <c r="AP885" s="6"/>
      <c r="AQ885" s="6"/>
    </row>
    <row r="886" spans="1:43" ht="15.75" customHeight="1">
      <c r="A886" s="6"/>
      <c r="B886" s="4"/>
      <c r="C886" s="6"/>
      <c r="D886" s="6"/>
      <c r="E886" s="6"/>
      <c r="F886" s="4"/>
      <c r="G886" s="6"/>
      <c r="H886" s="4"/>
      <c r="I886" s="4"/>
      <c r="J886" s="4"/>
      <c r="K886" s="4"/>
      <c r="L886" s="4"/>
      <c r="M886" s="4"/>
      <c r="N886" s="4"/>
      <c r="O886" s="4"/>
      <c r="P886" s="4"/>
      <c r="Q886" s="4"/>
      <c r="R886" s="5"/>
      <c r="S886" s="5"/>
      <c r="T886" s="5"/>
      <c r="U886" s="5"/>
      <c r="V886" s="5"/>
      <c r="W886" s="5"/>
      <c r="X886" s="5"/>
      <c r="Y886" s="5"/>
      <c r="Z886" s="5"/>
      <c r="AA886" s="5"/>
      <c r="AB886" s="6"/>
      <c r="AC886" s="5"/>
      <c r="AD886" s="5"/>
      <c r="AE886" s="5"/>
      <c r="AF886" s="5"/>
      <c r="AG886" s="6"/>
      <c r="AH886" s="6"/>
      <c r="AI886" s="7"/>
      <c r="AJ886" s="7"/>
      <c r="AK886" s="7"/>
      <c r="AL886" s="7"/>
      <c r="AM886" s="7"/>
      <c r="AN886" s="6"/>
      <c r="AO886" s="6"/>
      <c r="AP886" s="6"/>
      <c r="AQ886" s="6"/>
    </row>
    <row r="887" spans="1:43" ht="15.75" customHeight="1">
      <c r="A887" s="6"/>
      <c r="B887" s="4"/>
      <c r="C887" s="6"/>
      <c r="D887" s="6"/>
      <c r="E887" s="6"/>
      <c r="F887" s="4"/>
      <c r="G887" s="6"/>
      <c r="H887" s="4"/>
      <c r="I887" s="4"/>
      <c r="J887" s="4"/>
      <c r="K887" s="4"/>
      <c r="L887" s="4"/>
      <c r="M887" s="4"/>
      <c r="N887" s="4"/>
      <c r="O887" s="4"/>
      <c r="P887" s="4"/>
      <c r="Q887" s="4"/>
      <c r="R887" s="5"/>
      <c r="S887" s="5"/>
      <c r="T887" s="5"/>
      <c r="U887" s="5"/>
      <c r="V887" s="5"/>
      <c r="W887" s="5"/>
      <c r="X887" s="5"/>
      <c r="Y887" s="5"/>
      <c r="Z887" s="5"/>
      <c r="AA887" s="5"/>
      <c r="AB887" s="6"/>
      <c r="AC887" s="5"/>
      <c r="AD887" s="5"/>
      <c r="AE887" s="5"/>
      <c r="AF887" s="5"/>
      <c r="AG887" s="6"/>
      <c r="AH887" s="6"/>
      <c r="AI887" s="7"/>
      <c r="AJ887" s="7"/>
      <c r="AK887" s="7"/>
      <c r="AL887" s="7"/>
      <c r="AM887" s="7"/>
      <c r="AN887" s="6"/>
      <c r="AO887" s="6"/>
      <c r="AP887" s="6"/>
      <c r="AQ887" s="6"/>
    </row>
    <row r="888" spans="1:43" ht="15.75" customHeight="1">
      <c r="A888" s="6"/>
      <c r="B888" s="4"/>
      <c r="C888" s="6"/>
      <c r="D888" s="6"/>
      <c r="E888" s="6"/>
      <c r="F888" s="4"/>
      <c r="G888" s="6"/>
      <c r="H888" s="4"/>
      <c r="I888" s="4"/>
      <c r="J888" s="4"/>
      <c r="K888" s="4"/>
      <c r="L888" s="4"/>
      <c r="M888" s="4"/>
      <c r="N888" s="4"/>
      <c r="O888" s="4"/>
      <c r="P888" s="4"/>
      <c r="Q888" s="4"/>
      <c r="R888" s="5"/>
      <c r="S888" s="5"/>
      <c r="T888" s="5"/>
      <c r="U888" s="5"/>
      <c r="V888" s="5"/>
      <c r="W888" s="5"/>
      <c r="X888" s="5"/>
      <c r="Y888" s="5"/>
      <c r="Z888" s="5"/>
      <c r="AA888" s="5"/>
      <c r="AB888" s="6"/>
      <c r="AC888" s="5"/>
      <c r="AD888" s="5"/>
      <c r="AE888" s="5"/>
      <c r="AF888" s="5"/>
      <c r="AG888" s="6"/>
      <c r="AH888" s="6"/>
      <c r="AI888" s="7"/>
      <c r="AJ888" s="7"/>
      <c r="AK888" s="7"/>
      <c r="AL888" s="7"/>
      <c r="AM888" s="7"/>
      <c r="AN888" s="6"/>
      <c r="AO888" s="6"/>
      <c r="AP888" s="6"/>
      <c r="AQ888" s="6"/>
    </row>
    <row r="889" spans="1:43" ht="15.75" customHeight="1">
      <c r="A889" s="6"/>
      <c r="B889" s="4"/>
      <c r="C889" s="6"/>
      <c r="D889" s="6"/>
      <c r="E889" s="6"/>
      <c r="F889" s="4"/>
      <c r="G889" s="6"/>
      <c r="H889" s="4"/>
      <c r="I889" s="4"/>
      <c r="J889" s="4"/>
      <c r="K889" s="4"/>
      <c r="L889" s="4"/>
      <c r="M889" s="4"/>
      <c r="N889" s="4"/>
      <c r="O889" s="4"/>
      <c r="P889" s="4"/>
      <c r="Q889" s="4"/>
      <c r="R889" s="5"/>
      <c r="S889" s="5"/>
      <c r="T889" s="5"/>
      <c r="U889" s="5"/>
      <c r="V889" s="5"/>
      <c r="W889" s="5"/>
      <c r="X889" s="5"/>
      <c r="Y889" s="5"/>
      <c r="Z889" s="5"/>
      <c r="AA889" s="5"/>
      <c r="AB889" s="6"/>
      <c r="AC889" s="5"/>
      <c r="AD889" s="5"/>
      <c r="AE889" s="5"/>
      <c r="AF889" s="5"/>
      <c r="AG889" s="6"/>
      <c r="AH889" s="6"/>
      <c r="AI889" s="7"/>
      <c r="AJ889" s="7"/>
      <c r="AK889" s="7"/>
      <c r="AL889" s="7"/>
      <c r="AM889" s="7"/>
      <c r="AN889" s="6"/>
      <c r="AO889" s="6"/>
      <c r="AP889" s="6"/>
      <c r="AQ889" s="6"/>
    </row>
    <row r="890" spans="1:43" ht="15.75" customHeight="1">
      <c r="A890" s="6"/>
      <c r="B890" s="4"/>
      <c r="C890" s="6"/>
      <c r="D890" s="6"/>
      <c r="E890" s="6"/>
      <c r="F890" s="4"/>
      <c r="G890" s="6"/>
      <c r="H890" s="4"/>
      <c r="I890" s="4"/>
      <c r="J890" s="4"/>
      <c r="K890" s="4"/>
      <c r="L890" s="4"/>
      <c r="M890" s="4"/>
      <c r="N890" s="4"/>
      <c r="O890" s="4"/>
      <c r="P890" s="4"/>
      <c r="Q890" s="4"/>
      <c r="R890" s="5"/>
      <c r="S890" s="5"/>
      <c r="T890" s="5"/>
      <c r="U890" s="5"/>
      <c r="V890" s="5"/>
      <c r="W890" s="5"/>
      <c r="X890" s="5"/>
      <c r="Y890" s="5"/>
      <c r="Z890" s="5"/>
      <c r="AA890" s="5"/>
      <c r="AB890" s="6"/>
      <c r="AC890" s="5"/>
      <c r="AD890" s="5"/>
      <c r="AE890" s="5"/>
      <c r="AF890" s="5"/>
      <c r="AG890" s="6"/>
      <c r="AH890" s="6"/>
      <c r="AI890" s="7"/>
      <c r="AJ890" s="7"/>
      <c r="AK890" s="7"/>
      <c r="AL890" s="7"/>
      <c r="AM890" s="7"/>
      <c r="AN890" s="6"/>
      <c r="AO890" s="6"/>
      <c r="AP890" s="6"/>
      <c r="AQ890" s="6"/>
    </row>
    <row r="891" spans="1:43" ht="15.75" customHeight="1">
      <c r="A891" s="6"/>
      <c r="B891" s="4"/>
      <c r="C891" s="6"/>
      <c r="D891" s="6"/>
      <c r="E891" s="6"/>
      <c r="F891" s="4"/>
      <c r="G891" s="6"/>
      <c r="H891" s="4"/>
      <c r="I891" s="4"/>
      <c r="J891" s="4"/>
      <c r="K891" s="4"/>
      <c r="L891" s="4"/>
      <c r="M891" s="4"/>
      <c r="N891" s="4"/>
      <c r="O891" s="4"/>
      <c r="P891" s="4"/>
      <c r="Q891" s="4"/>
      <c r="R891" s="5"/>
      <c r="S891" s="5"/>
      <c r="T891" s="5"/>
      <c r="U891" s="5"/>
      <c r="V891" s="5"/>
      <c r="W891" s="5"/>
      <c r="X891" s="5"/>
      <c r="Y891" s="5"/>
      <c r="Z891" s="5"/>
      <c r="AA891" s="5"/>
      <c r="AB891" s="6"/>
      <c r="AC891" s="5"/>
      <c r="AD891" s="5"/>
      <c r="AE891" s="5"/>
      <c r="AF891" s="5"/>
      <c r="AG891" s="6"/>
      <c r="AH891" s="6"/>
      <c r="AI891" s="7"/>
      <c r="AJ891" s="7"/>
      <c r="AK891" s="7"/>
      <c r="AL891" s="7"/>
      <c r="AM891" s="7"/>
      <c r="AN891" s="6"/>
      <c r="AO891" s="6"/>
      <c r="AP891" s="6"/>
      <c r="AQ891" s="6"/>
    </row>
    <row r="892" spans="1:43" ht="15.75" customHeight="1">
      <c r="A892" s="6"/>
      <c r="B892" s="4"/>
      <c r="C892" s="6"/>
      <c r="D892" s="6"/>
      <c r="E892" s="6"/>
      <c r="F892" s="4"/>
      <c r="G892" s="6"/>
      <c r="H892" s="4"/>
      <c r="I892" s="4"/>
      <c r="J892" s="4"/>
      <c r="K892" s="4"/>
      <c r="L892" s="4"/>
      <c r="M892" s="4"/>
      <c r="N892" s="4"/>
      <c r="O892" s="4"/>
      <c r="P892" s="4"/>
      <c r="Q892" s="4"/>
      <c r="R892" s="5"/>
      <c r="S892" s="5"/>
      <c r="T892" s="5"/>
      <c r="U892" s="5"/>
      <c r="V892" s="5"/>
      <c r="W892" s="5"/>
      <c r="X892" s="5"/>
      <c r="Y892" s="5"/>
      <c r="Z892" s="5"/>
      <c r="AA892" s="5"/>
      <c r="AB892" s="6"/>
      <c r="AC892" s="5"/>
      <c r="AD892" s="5"/>
      <c r="AE892" s="5"/>
      <c r="AF892" s="5"/>
      <c r="AG892" s="6"/>
      <c r="AH892" s="6"/>
      <c r="AI892" s="7"/>
      <c r="AJ892" s="7"/>
      <c r="AK892" s="7"/>
      <c r="AL892" s="7"/>
      <c r="AM892" s="7"/>
      <c r="AN892" s="6"/>
      <c r="AO892" s="6"/>
      <c r="AP892" s="6"/>
      <c r="AQ892" s="6"/>
    </row>
    <row r="893" spans="1:43" ht="15.75" customHeight="1">
      <c r="A893" s="6"/>
      <c r="B893" s="4"/>
      <c r="C893" s="6"/>
      <c r="D893" s="6"/>
      <c r="E893" s="6"/>
      <c r="F893" s="4"/>
      <c r="G893" s="6"/>
      <c r="H893" s="4"/>
      <c r="I893" s="4"/>
      <c r="J893" s="4"/>
      <c r="K893" s="4"/>
      <c r="L893" s="4"/>
      <c r="M893" s="4"/>
      <c r="N893" s="4"/>
      <c r="O893" s="4"/>
      <c r="P893" s="4"/>
      <c r="Q893" s="4"/>
      <c r="R893" s="5"/>
      <c r="S893" s="5"/>
      <c r="T893" s="5"/>
      <c r="U893" s="5"/>
      <c r="V893" s="5"/>
      <c r="W893" s="5"/>
      <c r="X893" s="5"/>
      <c r="Y893" s="5"/>
      <c r="Z893" s="5"/>
      <c r="AA893" s="5"/>
      <c r="AB893" s="6"/>
      <c r="AC893" s="5"/>
      <c r="AD893" s="5"/>
      <c r="AE893" s="5"/>
      <c r="AF893" s="5"/>
      <c r="AG893" s="6"/>
      <c r="AH893" s="6"/>
      <c r="AI893" s="7"/>
      <c r="AJ893" s="7"/>
      <c r="AK893" s="7"/>
      <c r="AL893" s="7"/>
      <c r="AM893" s="7"/>
      <c r="AN893" s="6"/>
      <c r="AO893" s="6"/>
      <c r="AP893" s="6"/>
      <c r="AQ893" s="6"/>
    </row>
    <row r="894" spans="1:43" ht="15.75" customHeight="1">
      <c r="A894" s="6"/>
      <c r="B894" s="4"/>
      <c r="C894" s="6"/>
      <c r="D894" s="6"/>
      <c r="E894" s="6"/>
      <c r="F894" s="4"/>
      <c r="G894" s="6"/>
      <c r="H894" s="4"/>
      <c r="I894" s="4"/>
      <c r="J894" s="4"/>
      <c r="K894" s="4"/>
      <c r="L894" s="4"/>
      <c r="M894" s="4"/>
      <c r="N894" s="4"/>
      <c r="O894" s="4"/>
      <c r="P894" s="4"/>
      <c r="Q894" s="4"/>
      <c r="R894" s="5"/>
      <c r="S894" s="5"/>
      <c r="T894" s="5"/>
      <c r="U894" s="5"/>
      <c r="V894" s="5"/>
      <c r="W894" s="5"/>
      <c r="X894" s="5"/>
      <c r="Y894" s="5"/>
      <c r="Z894" s="5"/>
      <c r="AA894" s="5"/>
      <c r="AB894" s="6"/>
      <c r="AC894" s="5"/>
      <c r="AD894" s="5"/>
      <c r="AE894" s="5"/>
      <c r="AF894" s="5"/>
      <c r="AG894" s="6"/>
      <c r="AH894" s="6"/>
      <c r="AI894" s="7"/>
      <c r="AJ894" s="7"/>
      <c r="AK894" s="7"/>
      <c r="AL894" s="7"/>
      <c r="AM894" s="7"/>
      <c r="AN894" s="6"/>
      <c r="AO894" s="6"/>
      <c r="AP894" s="6"/>
      <c r="AQ894" s="6"/>
    </row>
    <row r="895" spans="1:43" ht="15.75" customHeight="1">
      <c r="A895" s="6"/>
      <c r="B895" s="4"/>
      <c r="C895" s="6"/>
      <c r="D895" s="6"/>
      <c r="E895" s="6"/>
      <c r="F895" s="4"/>
      <c r="G895" s="6"/>
      <c r="H895" s="4"/>
      <c r="I895" s="4"/>
      <c r="J895" s="4"/>
      <c r="K895" s="4"/>
      <c r="L895" s="4"/>
      <c r="M895" s="4"/>
      <c r="N895" s="4"/>
      <c r="O895" s="4"/>
      <c r="P895" s="4"/>
      <c r="Q895" s="4"/>
      <c r="R895" s="5"/>
      <c r="S895" s="5"/>
      <c r="T895" s="5"/>
      <c r="U895" s="5"/>
      <c r="V895" s="5"/>
      <c r="W895" s="5"/>
      <c r="X895" s="5"/>
      <c r="Y895" s="5"/>
      <c r="Z895" s="5"/>
      <c r="AA895" s="5"/>
      <c r="AB895" s="6"/>
      <c r="AC895" s="5"/>
      <c r="AD895" s="5"/>
      <c r="AE895" s="5"/>
      <c r="AF895" s="5"/>
      <c r="AG895" s="6"/>
      <c r="AH895" s="6"/>
      <c r="AI895" s="7"/>
      <c r="AJ895" s="7"/>
      <c r="AK895" s="7"/>
      <c r="AL895" s="7"/>
      <c r="AM895" s="7"/>
      <c r="AN895" s="6"/>
      <c r="AO895" s="6"/>
      <c r="AP895" s="6"/>
      <c r="AQ895" s="6"/>
    </row>
    <row r="896" spans="1:43" ht="15.75" customHeight="1">
      <c r="A896" s="6"/>
      <c r="B896" s="4"/>
      <c r="C896" s="6"/>
      <c r="D896" s="6"/>
      <c r="E896" s="6"/>
      <c r="F896" s="4"/>
      <c r="G896" s="6"/>
      <c r="H896" s="4"/>
      <c r="I896" s="4"/>
      <c r="J896" s="4"/>
      <c r="K896" s="4"/>
      <c r="L896" s="4"/>
      <c r="M896" s="4"/>
      <c r="N896" s="4"/>
      <c r="O896" s="4"/>
      <c r="P896" s="4"/>
      <c r="Q896" s="4"/>
      <c r="R896" s="5"/>
      <c r="S896" s="5"/>
      <c r="T896" s="5"/>
      <c r="U896" s="5"/>
      <c r="V896" s="5"/>
      <c r="W896" s="5"/>
      <c r="X896" s="5"/>
      <c r="Y896" s="5"/>
      <c r="Z896" s="5"/>
      <c r="AA896" s="5"/>
      <c r="AB896" s="6"/>
      <c r="AC896" s="5"/>
      <c r="AD896" s="5"/>
      <c r="AE896" s="5"/>
      <c r="AF896" s="5"/>
      <c r="AG896" s="6"/>
      <c r="AH896" s="6"/>
      <c r="AI896" s="7"/>
      <c r="AJ896" s="7"/>
      <c r="AK896" s="7"/>
      <c r="AL896" s="7"/>
      <c r="AM896" s="7"/>
      <c r="AN896" s="6"/>
      <c r="AO896" s="6"/>
      <c r="AP896" s="6"/>
      <c r="AQ896" s="6"/>
    </row>
    <row r="897" spans="1:43" ht="15.75" customHeight="1">
      <c r="A897" s="6"/>
      <c r="B897" s="4"/>
      <c r="C897" s="6"/>
      <c r="D897" s="6"/>
      <c r="E897" s="6"/>
      <c r="F897" s="4"/>
      <c r="G897" s="6"/>
      <c r="H897" s="4"/>
      <c r="I897" s="4"/>
      <c r="J897" s="4"/>
      <c r="K897" s="4"/>
      <c r="L897" s="4"/>
      <c r="M897" s="4"/>
      <c r="N897" s="4"/>
      <c r="O897" s="4"/>
      <c r="P897" s="4"/>
      <c r="Q897" s="4"/>
      <c r="R897" s="5"/>
      <c r="S897" s="5"/>
      <c r="T897" s="5"/>
      <c r="U897" s="5"/>
      <c r="V897" s="5"/>
      <c r="W897" s="5"/>
      <c r="X897" s="5"/>
      <c r="Y897" s="5"/>
      <c r="Z897" s="5"/>
      <c r="AA897" s="5"/>
      <c r="AB897" s="6"/>
      <c r="AC897" s="5"/>
      <c r="AD897" s="5"/>
      <c r="AE897" s="5"/>
      <c r="AF897" s="5"/>
      <c r="AG897" s="6"/>
      <c r="AH897" s="6"/>
      <c r="AI897" s="7"/>
      <c r="AJ897" s="7"/>
      <c r="AK897" s="7"/>
      <c r="AL897" s="7"/>
      <c r="AM897" s="7"/>
      <c r="AN897" s="6"/>
      <c r="AO897" s="6"/>
      <c r="AP897" s="6"/>
      <c r="AQ897" s="6"/>
    </row>
    <row r="898" spans="1:43" ht="15.75" customHeight="1">
      <c r="A898" s="6"/>
      <c r="B898" s="4"/>
      <c r="C898" s="6"/>
      <c r="D898" s="6"/>
      <c r="E898" s="6"/>
      <c r="F898" s="4"/>
      <c r="G898" s="6"/>
      <c r="H898" s="4"/>
      <c r="I898" s="4"/>
      <c r="J898" s="4"/>
      <c r="K898" s="4"/>
      <c r="L898" s="4"/>
      <c r="M898" s="4"/>
      <c r="N898" s="4"/>
      <c r="O898" s="4"/>
      <c r="P898" s="4"/>
      <c r="Q898" s="4"/>
      <c r="R898" s="5"/>
      <c r="S898" s="5"/>
      <c r="T898" s="5"/>
      <c r="U898" s="5"/>
      <c r="V898" s="5"/>
      <c r="W898" s="5"/>
      <c r="X898" s="5"/>
      <c r="Y898" s="5"/>
      <c r="Z898" s="5"/>
      <c r="AA898" s="5"/>
      <c r="AB898" s="6"/>
      <c r="AC898" s="5"/>
      <c r="AD898" s="5"/>
      <c r="AE898" s="5"/>
      <c r="AF898" s="5"/>
      <c r="AG898" s="6"/>
      <c r="AH898" s="6"/>
      <c r="AI898" s="7"/>
      <c r="AJ898" s="7"/>
      <c r="AK898" s="7"/>
      <c r="AL898" s="7"/>
      <c r="AM898" s="7"/>
      <c r="AN898" s="6"/>
      <c r="AO898" s="6"/>
      <c r="AP898" s="6"/>
      <c r="AQ898" s="6"/>
    </row>
    <row r="899" spans="1:43" ht="15.75" customHeight="1">
      <c r="A899" s="6"/>
      <c r="B899" s="4"/>
      <c r="C899" s="6"/>
      <c r="D899" s="6"/>
      <c r="E899" s="6"/>
      <c r="F899" s="4"/>
      <c r="G899" s="6"/>
      <c r="H899" s="4"/>
      <c r="I899" s="4"/>
      <c r="J899" s="4"/>
      <c r="K899" s="4"/>
      <c r="L899" s="4"/>
      <c r="M899" s="4"/>
      <c r="N899" s="4"/>
      <c r="O899" s="4"/>
      <c r="P899" s="4"/>
      <c r="Q899" s="4"/>
      <c r="R899" s="5"/>
      <c r="S899" s="5"/>
      <c r="T899" s="5"/>
      <c r="U899" s="5"/>
      <c r="V899" s="5"/>
      <c r="W899" s="5"/>
      <c r="X899" s="5"/>
      <c r="Y899" s="5"/>
      <c r="Z899" s="5"/>
      <c r="AA899" s="5"/>
      <c r="AB899" s="6"/>
      <c r="AC899" s="5"/>
      <c r="AD899" s="5"/>
      <c r="AE899" s="5"/>
      <c r="AF899" s="5"/>
      <c r="AG899" s="6"/>
      <c r="AH899" s="6"/>
      <c r="AI899" s="7"/>
      <c r="AJ899" s="7"/>
      <c r="AK899" s="7"/>
      <c r="AL899" s="7"/>
      <c r="AM899" s="7"/>
      <c r="AN899" s="6"/>
      <c r="AO899" s="6"/>
      <c r="AP899" s="6"/>
      <c r="AQ899" s="6"/>
    </row>
    <row r="900" spans="1:43" ht="15.75" customHeight="1">
      <c r="A900" s="6"/>
      <c r="B900" s="4"/>
      <c r="C900" s="6"/>
      <c r="D900" s="6"/>
      <c r="E900" s="6"/>
      <c r="F900" s="4"/>
      <c r="G900" s="6"/>
      <c r="H900" s="4"/>
      <c r="I900" s="4"/>
      <c r="J900" s="4"/>
      <c r="K900" s="4"/>
      <c r="L900" s="4"/>
      <c r="M900" s="4"/>
      <c r="N900" s="4"/>
      <c r="O900" s="4"/>
      <c r="P900" s="4"/>
      <c r="Q900" s="4"/>
      <c r="R900" s="5"/>
      <c r="S900" s="5"/>
      <c r="T900" s="5"/>
      <c r="U900" s="5"/>
      <c r="V900" s="5"/>
      <c r="W900" s="5"/>
      <c r="X900" s="5"/>
      <c r="Y900" s="5"/>
      <c r="Z900" s="5"/>
      <c r="AA900" s="5"/>
      <c r="AB900" s="6"/>
      <c r="AC900" s="5"/>
      <c r="AD900" s="5"/>
      <c r="AE900" s="5"/>
      <c r="AF900" s="5"/>
      <c r="AG900" s="6"/>
      <c r="AH900" s="6"/>
      <c r="AI900" s="7"/>
      <c r="AJ900" s="7"/>
      <c r="AK900" s="7"/>
      <c r="AL900" s="7"/>
      <c r="AM900" s="7"/>
      <c r="AN900" s="6"/>
      <c r="AO900" s="6"/>
      <c r="AP900" s="6"/>
      <c r="AQ900" s="6"/>
    </row>
    <row r="901" spans="1:43" ht="15.75" customHeight="1">
      <c r="A901" s="6"/>
      <c r="B901" s="4"/>
      <c r="C901" s="6"/>
      <c r="D901" s="6"/>
      <c r="E901" s="6"/>
      <c r="F901" s="4"/>
      <c r="G901" s="6"/>
      <c r="H901" s="4"/>
      <c r="I901" s="4"/>
      <c r="J901" s="4"/>
      <c r="K901" s="4"/>
      <c r="L901" s="4"/>
      <c r="M901" s="4"/>
      <c r="N901" s="4"/>
      <c r="O901" s="4"/>
      <c r="P901" s="4"/>
      <c r="Q901" s="4"/>
      <c r="R901" s="5"/>
      <c r="S901" s="5"/>
      <c r="T901" s="5"/>
      <c r="U901" s="5"/>
      <c r="V901" s="5"/>
      <c r="W901" s="5"/>
      <c r="X901" s="5"/>
      <c r="Y901" s="5"/>
      <c r="Z901" s="5"/>
      <c r="AA901" s="5"/>
      <c r="AB901" s="6"/>
      <c r="AC901" s="5"/>
      <c r="AD901" s="5"/>
      <c r="AE901" s="5"/>
      <c r="AF901" s="5"/>
      <c r="AG901" s="6"/>
      <c r="AH901" s="6"/>
      <c r="AI901" s="7"/>
      <c r="AJ901" s="7"/>
      <c r="AK901" s="7"/>
      <c r="AL901" s="7"/>
      <c r="AM901" s="7"/>
      <c r="AN901" s="6"/>
      <c r="AO901" s="6"/>
      <c r="AP901" s="6"/>
      <c r="AQ901" s="6"/>
    </row>
    <row r="902" spans="1:43" ht="15.75" customHeight="1">
      <c r="A902" s="6"/>
      <c r="B902" s="4"/>
      <c r="C902" s="6"/>
      <c r="D902" s="6"/>
      <c r="E902" s="6"/>
      <c r="F902" s="4"/>
      <c r="G902" s="6"/>
      <c r="H902" s="4"/>
      <c r="I902" s="4"/>
      <c r="J902" s="4"/>
      <c r="K902" s="4"/>
      <c r="L902" s="4"/>
      <c r="M902" s="4"/>
      <c r="N902" s="4"/>
      <c r="O902" s="4"/>
      <c r="P902" s="4"/>
      <c r="Q902" s="4"/>
      <c r="R902" s="5"/>
      <c r="S902" s="5"/>
      <c r="T902" s="5"/>
      <c r="U902" s="5"/>
      <c r="V902" s="5"/>
      <c r="W902" s="5"/>
      <c r="X902" s="5"/>
      <c r="Y902" s="5"/>
      <c r="Z902" s="5"/>
      <c r="AA902" s="5"/>
      <c r="AB902" s="6"/>
      <c r="AC902" s="5"/>
      <c r="AD902" s="5"/>
      <c r="AE902" s="5"/>
      <c r="AF902" s="5"/>
      <c r="AG902" s="6"/>
      <c r="AH902" s="6"/>
      <c r="AI902" s="7"/>
      <c r="AJ902" s="7"/>
      <c r="AK902" s="7"/>
      <c r="AL902" s="7"/>
      <c r="AM902" s="7"/>
      <c r="AN902" s="6"/>
      <c r="AO902" s="6"/>
      <c r="AP902" s="6"/>
      <c r="AQ902" s="6"/>
    </row>
    <row r="903" spans="1:43" ht="15.75" customHeight="1">
      <c r="A903" s="6"/>
      <c r="B903" s="4"/>
      <c r="C903" s="6"/>
      <c r="D903" s="6"/>
      <c r="E903" s="6"/>
      <c r="F903" s="4"/>
      <c r="G903" s="6"/>
      <c r="H903" s="4"/>
      <c r="I903" s="4"/>
      <c r="J903" s="4"/>
      <c r="K903" s="4"/>
      <c r="L903" s="4"/>
      <c r="M903" s="4"/>
      <c r="N903" s="4"/>
      <c r="O903" s="4"/>
      <c r="P903" s="4"/>
      <c r="Q903" s="4"/>
      <c r="R903" s="5"/>
      <c r="S903" s="5"/>
      <c r="T903" s="5"/>
      <c r="U903" s="5"/>
      <c r="V903" s="5"/>
      <c r="W903" s="5"/>
      <c r="X903" s="5"/>
      <c r="Y903" s="5"/>
      <c r="Z903" s="5"/>
      <c r="AA903" s="5"/>
      <c r="AB903" s="6"/>
      <c r="AC903" s="5"/>
      <c r="AD903" s="5"/>
      <c r="AE903" s="5"/>
      <c r="AF903" s="5"/>
      <c r="AG903" s="6"/>
      <c r="AH903" s="6"/>
      <c r="AI903" s="7"/>
      <c r="AJ903" s="7"/>
      <c r="AK903" s="7"/>
      <c r="AL903" s="7"/>
      <c r="AM903" s="7"/>
      <c r="AN903" s="6"/>
      <c r="AO903" s="6"/>
      <c r="AP903" s="6"/>
      <c r="AQ903" s="6"/>
    </row>
    <row r="904" spans="1:43" ht="15.75" customHeight="1">
      <c r="A904" s="6"/>
      <c r="B904" s="4"/>
      <c r="C904" s="6"/>
      <c r="D904" s="6"/>
      <c r="E904" s="6"/>
      <c r="F904" s="4"/>
      <c r="G904" s="6"/>
      <c r="H904" s="4"/>
      <c r="I904" s="4"/>
      <c r="J904" s="4"/>
      <c r="K904" s="4"/>
      <c r="L904" s="4"/>
      <c r="M904" s="4"/>
      <c r="N904" s="4"/>
      <c r="O904" s="4"/>
      <c r="P904" s="4"/>
      <c r="Q904" s="4"/>
      <c r="R904" s="5"/>
      <c r="S904" s="5"/>
      <c r="T904" s="5"/>
      <c r="U904" s="5"/>
      <c r="V904" s="5"/>
      <c r="W904" s="5"/>
      <c r="X904" s="5"/>
      <c r="Y904" s="5"/>
      <c r="Z904" s="5"/>
      <c r="AA904" s="5"/>
      <c r="AB904" s="6"/>
      <c r="AC904" s="5"/>
      <c r="AD904" s="5"/>
      <c r="AE904" s="5"/>
      <c r="AF904" s="5"/>
      <c r="AG904" s="6"/>
      <c r="AH904" s="6"/>
      <c r="AI904" s="7"/>
      <c r="AJ904" s="7"/>
      <c r="AK904" s="7"/>
      <c r="AL904" s="7"/>
      <c r="AM904" s="7"/>
      <c r="AN904" s="6"/>
      <c r="AO904" s="6"/>
      <c r="AP904" s="6"/>
      <c r="AQ904" s="6"/>
    </row>
    <row r="905" spans="1:43" ht="15.75" customHeight="1">
      <c r="A905" s="6"/>
      <c r="B905" s="4"/>
      <c r="C905" s="6"/>
      <c r="D905" s="6"/>
      <c r="E905" s="6"/>
      <c r="F905" s="4"/>
      <c r="G905" s="6"/>
      <c r="H905" s="4"/>
      <c r="I905" s="4"/>
      <c r="J905" s="4"/>
      <c r="K905" s="4"/>
      <c r="L905" s="4"/>
      <c r="M905" s="4"/>
      <c r="N905" s="4"/>
      <c r="O905" s="4"/>
      <c r="P905" s="4"/>
      <c r="Q905" s="4"/>
      <c r="R905" s="5"/>
      <c r="S905" s="5"/>
      <c r="T905" s="5"/>
      <c r="U905" s="5"/>
      <c r="V905" s="5"/>
      <c r="W905" s="5"/>
      <c r="X905" s="5"/>
      <c r="Y905" s="5"/>
      <c r="Z905" s="5"/>
      <c r="AA905" s="5"/>
      <c r="AB905" s="6"/>
      <c r="AC905" s="5"/>
      <c r="AD905" s="5"/>
      <c r="AE905" s="5"/>
      <c r="AF905" s="5"/>
      <c r="AG905" s="6"/>
      <c r="AH905" s="6"/>
      <c r="AI905" s="7"/>
      <c r="AJ905" s="7"/>
      <c r="AK905" s="7"/>
      <c r="AL905" s="7"/>
      <c r="AM905" s="7"/>
      <c r="AN905" s="6"/>
      <c r="AO905" s="6"/>
      <c r="AP905" s="6"/>
      <c r="AQ905" s="6"/>
    </row>
    <row r="906" spans="1:43" ht="15.75" customHeight="1">
      <c r="A906" s="6"/>
      <c r="B906" s="4"/>
      <c r="C906" s="6"/>
      <c r="D906" s="6"/>
      <c r="E906" s="6"/>
      <c r="F906" s="4"/>
      <c r="G906" s="6"/>
      <c r="H906" s="4"/>
      <c r="I906" s="4"/>
      <c r="J906" s="4"/>
      <c r="K906" s="4"/>
      <c r="L906" s="4"/>
      <c r="M906" s="4"/>
      <c r="N906" s="4"/>
      <c r="O906" s="4"/>
      <c r="P906" s="4"/>
      <c r="Q906" s="4"/>
      <c r="R906" s="5"/>
      <c r="S906" s="5"/>
      <c r="T906" s="5"/>
      <c r="U906" s="5"/>
      <c r="V906" s="5"/>
      <c r="W906" s="5"/>
      <c r="X906" s="5"/>
      <c r="Y906" s="5"/>
      <c r="Z906" s="5"/>
      <c r="AA906" s="5"/>
      <c r="AB906" s="6"/>
      <c r="AC906" s="5"/>
      <c r="AD906" s="5"/>
      <c r="AE906" s="5"/>
      <c r="AF906" s="5"/>
      <c r="AG906" s="6"/>
      <c r="AH906" s="6"/>
      <c r="AI906" s="7"/>
      <c r="AJ906" s="7"/>
      <c r="AK906" s="7"/>
      <c r="AL906" s="7"/>
      <c r="AM906" s="7"/>
      <c r="AN906" s="6"/>
      <c r="AO906" s="6"/>
      <c r="AP906" s="6"/>
      <c r="AQ906" s="6"/>
    </row>
    <row r="907" spans="1:43" ht="15.75" customHeight="1">
      <c r="A907" s="6"/>
      <c r="B907" s="4"/>
      <c r="C907" s="6"/>
      <c r="D907" s="6"/>
      <c r="E907" s="6"/>
      <c r="F907" s="4"/>
      <c r="G907" s="6"/>
      <c r="H907" s="4"/>
      <c r="I907" s="4"/>
      <c r="J907" s="4"/>
      <c r="K907" s="4"/>
      <c r="L907" s="4"/>
      <c r="M907" s="4"/>
      <c r="N907" s="4"/>
      <c r="O907" s="4"/>
      <c r="P907" s="4"/>
      <c r="Q907" s="4"/>
      <c r="R907" s="5"/>
      <c r="S907" s="5"/>
      <c r="T907" s="5"/>
      <c r="U907" s="5"/>
      <c r="V907" s="5"/>
      <c r="W907" s="5"/>
      <c r="X907" s="5"/>
      <c r="Y907" s="5"/>
      <c r="Z907" s="5"/>
      <c r="AA907" s="5"/>
      <c r="AB907" s="6"/>
      <c r="AC907" s="5"/>
      <c r="AD907" s="5"/>
      <c r="AE907" s="5"/>
      <c r="AF907" s="5"/>
      <c r="AG907" s="6"/>
      <c r="AH907" s="6"/>
      <c r="AI907" s="7"/>
      <c r="AJ907" s="7"/>
      <c r="AK907" s="7"/>
      <c r="AL907" s="7"/>
      <c r="AM907" s="7"/>
      <c r="AN907" s="6"/>
      <c r="AO907" s="6"/>
      <c r="AP907" s="6"/>
      <c r="AQ907" s="6"/>
    </row>
    <row r="908" spans="1:43" ht="15.75" customHeight="1">
      <c r="A908" s="6"/>
      <c r="B908" s="4"/>
      <c r="C908" s="6"/>
      <c r="D908" s="6"/>
      <c r="E908" s="6"/>
      <c r="F908" s="4"/>
      <c r="G908" s="6"/>
      <c r="H908" s="4"/>
      <c r="I908" s="4"/>
      <c r="J908" s="4"/>
      <c r="K908" s="4"/>
      <c r="L908" s="4"/>
      <c r="M908" s="4"/>
      <c r="N908" s="4"/>
      <c r="O908" s="4"/>
      <c r="P908" s="4"/>
      <c r="Q908" s="4"/>
      <c r="R908" s="5"/>
      <c r="S908" s="5"/>
      <c r="T908" s="5"/>
      <c r="U908" s="5"/>
      <c r="V908" s="5"/>
      <c r="W908" s="5"/>
      <c r="X908" s="5"/>
      <c r="Y908" s="5"/>
      <c r="Z908" s="5"/>
      <c r="AA908" s="5"/>
      <c r="AB908" s="6"/>
      <c r="AC908" s="5"/>
      <c r="AD908" s="5"/>
      <c r="AE908" s="5"/>
      <c r="AF908" s="5"/>
      <c r="AG908" s="6"/>
      <c r="AH908" s="6"/>
      <c r="AI908" s="7"/>
      <c r="AJ908" s="7"/>
      <c r="AK908" s="7"/>
      <c r="AL908" s="7"/>
      <c r="AM908" s="7"/>
      <c r="AN908" s="6"/>
      <c r="AO908" s="6"/>
      <c r="AP908" s="6"/>
      <c r="AQ908" s="6"/>
    </row>
    <row r="909" spans="1:43" ht="15.75" customHeight="1">
      <c r="A909" s="6"/>
      <c r="B909" s="4"/>
      <c r="C909" s="6"/>
      <c r="D909" s="6"/>
      <c r="E909" s="6"/>
      <c r="F909" s="4"/>
      <c r="G909" s="6"/>
      <c r="H909" s="4"/>
      <c r="I909" s="4"/>
      <c r="J909" s="4"/>
      <c r="K909" s="4"/>
      <c r="L909" s="4"/>
      <c r="M909" s="4"/>
      <c r="N909" s="4"/>
      <c r="O909" s="4"/>
      <c r="P909" s="4"/>
      <c r="Q909" s="4"/>
      <c r="R909" s="5"/>
      <c r="S909" s="5"/>
      <c r="T909" s="5"/>
      <c r="U909" s="5"/>
      <c r="V909" s="5"/>
      <c r="W909" s="5"/>
      <c r="X909" s="5"/>
      <c r="Y909" s="5"/>
      <c r="Z909" s="5"/>
      <c r="AA909" s="5"/>
      <c r="AB909" s="6"/>
      <c r="AC909" s="5"/>
      <c r="AD909" s="5"/>
      <c r="AE909" s="5"/>
      <c r="AF909" s="5"/>
      <c r="AG909" s="6"/>
      <c r="AH909" s="6"/>
      <c r="AI909" s="7"/>
      <c r="AJ909" s="7"/>
      <c r="AK909" s="7"/>
      <c r="AL909" s="7"/>
      <c r="AM909" s="7"/>
      <c r="AN909" s="6"/>
      <c r="AO909" s="6"/>
      <c r="AP909" s="6"/>
      <c r="AQ909" s="6"/>
    </row>
    <row r="910" spans="1:43" ht="15.75" customHeight="1">
      <c r="A910" s="6"/>
      <c r="B910" s="4"/>
      <c r="C910" s="6"/>
      <c r="D910" s="6"/>
      <c r="E910" s="6"/>
      <c r="F910" s="4"/>
      <c r="G910" s="6"/>
      <c r="H910" s="4"/>
      <c r="I910" s="4"/>
      <c r="J910" s="4"/>
      <c r="K910" s="4"/>
      <c r="L910" s="4"/>
      <c r="M910" s="4"/>
      <c r="N910" s="4"/>
      <c r="O910" s="4"/>
      <c r="P910" s="4"/>
      <c r="Q910" s="4"/>
      <c r="R910" s="5"/>
      <c r="S910" s="5"/>
      <c r="T910" s="5"/>
      <c r="U910" s="5"/>
      <c r="V910" s="5"/>
      <c r="W910" s="5"/>
      <c r="X910" s="5"/>
      <c r="Y910" s="5"/>
      <c r="Z910" s="5"/>
      <c r="AA910" s="5"/>
      <c r="AB910" s="6"/>
      <c r="AC910" s="5"/>
      <c r="AD910" s="5"/>
      <c r="AE910" s="5"/>
      <c r="AF910" s="5"/>
      <c r="AG910" s="6"/>
      <c r="AH910" s="6"/>
      <c r="AI910" s="7"/>
      <c r="AJ910" s="7"/>
      <c r="AK910" s="7"/>
      <c r="AL910" s="7"/>
      <c r="AM910" s="7"/>
      <c r="AN910" s="6"/>
      <c r="AO910" s="6"/>
      <c r="AP910" s="6"/>
      <c r="AQ910" s="6"/>
    </row>
    <row r="911" spans="1:43" ht="15.75" customHeight="1">
      <c r="A911" s="6"/>
      <c r="B911" s="4"/>
      <c r="C911" s="6"/>
      <c r="D911" s="6"/>
      <c r="E911" s="6"/>
      <c r="F911" s="4"/>
      <c r="G911" s="6"/>
      <c r="H911" s="4"/>
      <c r="I911" s="4"/>
      <c r="J911" s="4"/>
      <c r="K911" s="4"/>
      <c r="L911" s="4"/>
      <c r="M911" s="4"/>
      <c r="N911" s="4"/>
      <c r="O911" s="4"/>
      <c r="P911" s="4"/>
      <c r="Q911" s="4"/>
      <c r="R911" s="5"/>
      <c r="S911" s="5"/>
      <c r="T911" s="5"/>
      <c r="U911" s="5"/>
      <c r="V911" s="5"/>
      <c r="W911" s="5"/>
      <c r="X911" s="5"/>
      <c r="Y911" s="5"/>
      <c r="Z911" s="5"/>
      <c r="AA911" s="5"/>
      <c r="AB911" s="6"/>
      <c r="AC911" s="5"/>
      <c r="AD911" s="5"/>
      <c r="AE911" s="5"/>
      <c r="AF911" s="5"/>
      <c r="AG911" s="6"/>
      <c r="AH911" s="6"/>
      <c r="AI911" s="7"/>
      <c r="AJ911" s="7"/>
      <c r="AK911" s="7"/>
      <c r="AL911" s="7"/>
      <c r="AM911" s="7"/>
      <c r="AN911" s="6"/>
      <c r="AO911" s="6"/>
      <c r="AP911" s="6"/>
      <c r="AQ911" s="6"/>
    </row>
    <row r="912" spans="1:43" ht="15.75" customHeight="1">
      <c r="A912" s="6"/>
      <c r="B912" s="4"/>
      <c r="C912" s="6"/>
      <c r="D912" s="6"/>
      <c r="E912" s="6"/>
      <c r="F912" s="4"/>
      <c r="G912" s="6"/>
      <c r="H912" s="4"/>
      <c r="I912" s="4"/>
      <c r="J912" s="4"/>
      <c r="K912" s="4"/>
      <c r="L912" s="4"/>
      <c r="M912" s="4"/>
      <c r="N912" s="4"/>
      <c r="O912" s="4"/>
      <c r="P912" s="4"/>
      <c r="Q912" s="4"/>
      <c r="R912" s="5"/>
      <c r="S912" s="5"/>
      <c r="T912" s="5"/>
      <c r="U912" s="5"/>
      <c r="V912" s="5"/>
      <c r="W912" s="5"/>
      <c r="X912" s="5"/>
      <c r="Y912" s="5"/>
      <c r="Z912" s="5"/>
      <c r="AA912" s="5"/>
      <c r="AB912" s="6"/>
      <c r="AC912" s="5"/>
      <c r="AD912" s="5"/>
      <c r="AE912" s="5"/>
      <c r="AF912" s="5"/>
      <c r="AG912" s="6"/>
      <c r="AH912" s="6"/>
      <c r="AI912" s="7"/>
      <c r="AJ912" s="7"/>
      <c r="AK912" s="7"/>
      <c r="AL912" s="7"/>
      <c r="AM912" s="7"/>
      <c r="AN912" s="6"/>
      <c r="AO912" s="6"/>
      <c r="AP912" s="6"/>
      <c r="AQ912" s="6"/>
    </row>
    <row r="913" spans="1:43" ht="15.75" customHeight="1">
      <c r="A913" s="6"/>
      <c r="B913" s="4"/>
      <c r="C913" s="6"/>
      <c r="D913" s="6"/>
      <c r="E913" s="6"/>
      <c r="F913" s="4"/>
      <c r="G913" s="6"/>
      <c r="H913" s="4"/>
      <c r="I913" s="4"/>
      <c r="J913" s="4"/>
      <c r="K913" s="4"/>
      <c r="L913" s="4"/>
      <c r="M913" s="4"/>
      <c r="N913" s="4"/>
      <c r="O913" s="4"/>
      <c r="P913" s="4"/>
      <c r="Q913" s="4"/>
      <c r="R913" s="5"/>
      <c r="S913" s="5"/>
      <c r="T913" s="5"/>
      <c r="U913" s="5"/>
      <c r="V913" s="5"/>
      <c r="W913" s="5"/>
      <c r="X913" s="5"/>
      <c r="Y913" s="5"/>
      <c r="Z913" s="5"/>
      <c r="AA913" s="5"/>
      <c r="AB913" s="6"/>
      <c r="AC913" s="5"/>
      <c r="AD913" s="5"/>
      <c r="AE913" s="5"/>
      <c r="AF913" s="5"/>
      <c r="AG913" s="6"/>
      <c r="AH913" s="6"/>
      <c r="AI913" s="7"/>
      <c r="AJ913" s="7"/>
      <c r="AK913" s="7"/>
      <c r="AL913" s="7"/>
      <c r="AM913" s="7"/>
      <c r="AN913" s="6"/>
      <c r="AO913" s="6"/>
      <c r="AP913" s="6"/>
      <c r="AQ913" s="6"/>
    </row>
    <row r="914" spans="1:43" ht="15.75" customHeight="1">
      <c r="A914" s="6"/>
      <c r="B914" s="4"/>
      <c r="C914" s="6"/>
      <c r="D914" s="6"/>
      <c r="E914" s="6"/>
      <c r="F914" s="4"/>
      <c r="G914" s="6"/>
      <c r="H914" s="4"/>
      <c r="I914" s="4"/>
      <c r="J914" s="4"/>
      <c r="K914" s="4"/>
      <c r="L914" s="4"/>
      <c r="M914" s="4"/>
      <c r="N914" s="4"/>
      <c r="O914" s="4"/>
      <c r="P914" s="4"/>
      <c r="Q914" s="4"/>
      <c r="R914" s="5"/>
      <c r="S914" s="5"/>
      <c r="T914" s="5"/>
      <c r="U914" s="5"/>
      <c r="V914" s="5"/>
      <c r="W914" s="5"/>
      <c r="X914" s="5"/>
      <c r="Y914" s="5"/>
      <c r="Z914" s="5"/>
      <c r="AA914" s="5"/>
      <c r="AB914" s="6"/>
      <c r="AC914" s="5"/>
      <c r="AD914" s="5"/>
      <c r="AE914" s="5"/>
      <c r="AF914" s="5"/>
      <c r="AG914" s="6"/>
      <c r="AH914" s="6"/>
      <c r="AI914" s="7"/>
      <c r="AJ914" s="7"/>
      <c r="AK914" s="7"/>
      <c r="AL914" s="7"/>
      <c r="AM914" s="7"/>
      <c r="AN914" s="6"/>
      <c r="AO914" s="6"/>
      <c r="AP914" s="6"/>
      <c r="AQ914" s="6"/>
    </row>
    <row r="915" spans="1:43" ht="15.75" customHeight="1">
      <c r="A915" s="6"/>
      <c r="B915" s="4"/>
      <c r="C915" s="6"/>
      <c r="D915" s="6"/>
      <c r="E915" s="6"/>
      <c r="F915" s="4"/>
      <c r="G915" s="6"/>
      <c r="H915" s="4"/>
      <c r="I915" s="4"/>
      <c r="J915" s="4"/>
      <c r="K915" s="4"/>
      <c r="L915" s="4"/>
      <c r="M915" s="4"/>
      <c r="N915" s="4"/>
      <c r="O915" s="4"/>
      <c r="P915" s="4"/>
      <c r="Q915" s="4"/>
      <c r="R915" s="5"/>
      <c r="S915" s="5"/>
      <c r="T915" s="5"/>
      <c r="U915" s="5"/>
      <c r="V915" s="5"/>
      <c r="W915" s="5"/>
      <c r="X915" s="5"/>
      <c r="Y915" s="5"/>
      <c r="Z915" s="5"/>
      <c r="AA915" s="5"/>
      <c r="AB915" s="6"/>
      <c r="AC915" s="5"/>
      <c r="AD915" s="5"/>
      <c r="AE915" s="5"/>
      <c r="AF915" s="5"/>
      <c r="AG915" s="6"/>
      <c r="AH915" s="6"/>
      <c r="AI915" s="7"/>
      <c r="AJ915" s="7"/>
      <c r="AK915" s="7"/>
      <c r="AL915" s="7"/>
      <c r="AM915" s="7"/>
      <c r="AN915" s="6"/>
      <c r="AO915" s="6"/>
      <c r="AP915" s="6"/>
      <c r="AQ915" s="6"/>
    </row>
    <row r="916" spans="1:43" ht="15.75" customHeight="1">
      <c r="A916" s="6"/>
      <c r="B916" s="4"/>
      <c r="C916" s="6"/>
      <c r="D916" s="6"/>
      <c r="E916" s="6"/>
      <c r="F916" s="4"/>
      <c r="G916" s="6"/>
      <c r="H916" s="4"/>
      <c r="I916" s="4"/>
      <c r="J916" s="4"/>
      <c r="K916" s="4"/>
      <c r="L916" s="4"/>
      <c r="M916" s="4"/>
      <c r="N916" s="4"/>
      <c r="O916" s="4"/>
      <c r="P916" s="4"/>
      <c r="Q916" s="4"/>
      <c r="R916" s="5"/>
      <c r="S916" s="5"/>
      <c r="T916" s="5"/>
      <c r="U916" s="5"/>
      <c r="V916" s="5"/>
      <c r="W916" s="5"/>
      <c r="X916" s="5"/>
      <c r="Y916" s="5"/>
      <c r="Z916" s="5"/>
      <c r="AA916" s="5"/>
      <c r="AB916" s="6"/>
      <c r="AC916" s="5"/>
      <c r="AD916" s="5"/>
      <c r="AE916" s="5"/>
      <c r="AF916" s="5"/>
      <c r="AG916" s="6"/>
      <c r="AH916" s="6"/>
      <c r="AI916" s="7"/>
      <c r="AJ916" s="7"/>
      <c r="AK916" s="7"/>
      <c r="AL916" s="7"/>
      <c r="AM916" s="7"/>
      <c r="AN916" s="6"/>
      <c r="AO916" s="6"/>
      <c r="AP916" s="6"/>
      <c r="AQ916" s="6"/>
    </row>
    <row r="917" spans="1:43" ht="15.75" customHeight="1">
      <c r="A917" s="6"/>
      <c r="B917" s="4"/>
      <c r="C917" s="6"/>
      <c r="D917" s="6"/>
      <c r="E917" s="6"/>
      <c r="F917" s="4"/>
      <c r="G917" s="6"/>
      <c r="H917" s="4"/>
      <c r="I917" s="4"/>
      <c r="J917" s="4"/>
      <c r="K917" s="4"/>
      <c r="L917" s="4"/>
      <c r="M917" s="4"/>
      <c r="N917" s="4"/>
      <c r="O917" s="4"/>
      <c r="P917" s="4"/>
      <c r="Q917" s="4"/>
      <c r="R917" s="5"/>
      <c r="S917" s="5"/>
      <c r="T917" s="5"/>
      <c r="U917" s="5"/>
      <c r="V917" s="5"/>
      <c r="W917" s="5"/>
      <c r="X917" s="5"/>
      <c r="Y917" s="5"/>
      <c r="Z917" s="5"/>
      <c r="AA917" s="5"/>
      <c r="AB917" s="6"/>
      <c r="AC917" s="5"/>
      <c r="AD917" s="5"/>
      <c r="AE917" s="5"/>
      <c r="AF917" s="5"/>
      <c r="AG917" s="6"/>
      <c r="AH917" s="6"/>
      <c r="AI917" s="7"/>
      <c r="AJ917" s="7"/>
      <c r="AK917" s="7"/>
      <c r="AL917" s="7"/>
      <c r="AM917" s="7"/>
      <c r="AN917" s="6"/>
      <c r="AO917" s="6"/>
      <c r="AP917" s="6"/>
      <c r="AQ917" s="6"/>
    </row>
    <row r="918" spans="1:43" ht="15.75" customHeight="1">
      <c r="A918" s="6"/>
      <c r="B918" s="4"/>
      <c r="C918" s="6"/>
      <c r="D918" s="6"/>
      <c r="E918" s="6"/>
      <c r="F918" s="4"/>
      <c r="G918" s="6"/>
      <c r="H918" s="4"/>
      <c r="I918" s="4"/>
      <c r="J918" s="4"/>
      <c r="K918" s="4"/>
      <c r="L918" s="4"/>
      <c r="M918" s="4"/>
      <c r="N918" s="4"/>
      <c r="O918" s="4"/>
      <c r="P918" s="4"/>
      <c r="Q918" s="4"/>
      <c r="R918" s="5"/>
      <c r="S918" s="5"/>
      <c r="T918" s="5"/>
      <c r="U918" s="5"/>
      <c r="V918" s="5"/>
      <c r="W918" s="5"/>
      <c r="X918" s="5"/>
      <c r="Y918" s="5"/>
      <c r="Z918" s="5"/>
      <c r="AA918" s="5"/>
      <c r="AB918" s="6"/>
      <c r="AC918" s="5"/>
      <c r="AD918" s="5"/>
      <c r="AE918" s="5"/>
      <c r="AF918" s="5"/>
      <c r="AG918" s="6"/>
      <c r="AH918" s="6"/>
      <c r="AI918" s="7"/>
      <c r="AJ918" s="7"/>
      <c r="AK918" s="7"/>
      <c r="AL918" s="7"/>
      <c r="AM918" s="7"/>
      <c r="AN918" s="6"/>
      <c r="AO918" s="6"/>
      <c r="AP918" s="6"/>
      <c r="AQ918" s="6"/>
    </row>
    <row r="919" spans="1:43" ht="15.75" customHeight="1">
      <c r="A919" s="6"/>
      <c r="B919" s="4"/>
      <c r="C919" s="6"/>
      <c r="D919" s="6"/>
      <c r="E919" s="6"/>
      <c r="F919" s="4"/>
      <c r="G919" s="6"/>
      <c r="H919" s="4"/>
      <c r="I919" s="4"/>
      <c r="J919" s="4"/>
      <c r="K919" s="4"/>
      <c r="L919" s="4"/>
      <c r="M919" s="4"/>
      <c r="N919" s="4"/>
      <c r="O919" s="4"/>
      <c r="P919" s="4"/>
      <c r="Q919" s="4"/>
      <c r="R919" s="5"/>
      <c r="S919" s="5"/>
      <c r="T919" s="5"/>
      <c r="U919" s="5"/>
      <c r="V919" s="5"/>
      <c r="W919" s="5"/>
      <c r="X919" s="5"/>
      <c r="Y919" s="5"/>
      <c r="Z919" s="5"/>
      <c r="AA919" s="5"/>
      <c r="AB919" s="6"/>
      <c r="AC919" s="5"/>
      <c r="AD919" s="5"/>
      <c r="AE919" s="5"/>
      <c r="AF919" s="5"/>
      <c r="AG919" s="6"/>
      <c r="AH919" s="6"/>
      <c r="AI919" s="7"/>
      <c r="AJ919" s="7"/>
      <c r="AK919" s="7"/>
      <c r="AL919" s="7"/>
      <c r="AM919" s="7"/>
      <c r="AN919" s="6"/>
      <c r="AO919" s="6"/>
      <c r="AP919" s="6"/>
      <c r="AQ919" s="6"/>
    </row>
    <row r="920" spans="1:43" ht="15.75" customHeight="1">
      <c r="A920" s="6"/>
      <c r="B920" s="4"/>
      <c r="C920" s="6"/>
      <c r="D920" s="6"/>
      <c r="E920" s="6"/>
      <c r="F920" s="4"/>
      <c r="G920" s="6"/>
      <c r="H920" s="4"/>
      <c r="I920" s="4"/>
      <c r="J920" s="4"/>
      <c r="K920" s="4"/>
      <c r="L920" s="4"/>
      <c r="M920" s="4"/>
      <c r="N920" s="4"/>
      <c r="O920" s="4"/>
      <c r="P920" s="4"/>
      <c r="Q920" s="4"/>
      <c r="R920" s="5"/>
      <c r="S920" s="5"/>
      <c r="T920" s="5"/>
      <c r="U920" s="5"/>
      <c r="V920" s="5"/>
      <c r="W920" s="5"/>
      <c r="X920" s="5"/>
      <c r="Y920" s="5"/>
      <c r="Z920" s="5"/>
      <c r="AA920" s="5"/>
      <c r="AB920" s="6"/>
      <c r="AC920" s="5"/>
      <c r="AD920" s="5"/>
      <c r="AE920" s="5"/>
      <c r="AF920" s="5"/>
      <c r="AG920" s="6"/>
      <c r="AH920" s="6"/>
      <c r="AI920" s="7"/>
      <c r="AJ920" s="7"/>
      <c r="AK920" s="7"/>
      <c r="AL920" s="7"/>
      <c r="AM920" s="7"/>
      <c r="AN920" s="6"/>
      <c r="AO920" s="6"/>
      <c r="AP920" s="6"/>
      <c r="AQ920" s="6"/>
    </row>
    <row r="921" spans="1:43" ht="15.75" customHeight="1">
      <c r="A921" s="6"/>
      <c r="B921" s="4"/>
      <c r="C921" s="6"/>
      <c r="D921" s="6"/>
      <c r="E921" s="6"/>
      <c r="F921" s="4"/>
      <c r="G921" s="6"/>
      <c r="H921" s="4"/>
      <c r="I921" s="4"/>
      <c r="J921" s="4"/>
      <c r="K921" s="4"/>
      <c r="L921" s="4"/>
      <c r="M921" s="4"/>
      <c r="N921" s="4"/>
      <c r="O921" s="4"/>
      <c r="P921" s="4"/>
      <c r="Q921" s="4"/>
      <c r="R921" s="5"/>
      <c r="S921" s="5"/>
      <c r="T921" s="5"/>
      <c r="U921" s="5"/>
      <c r="V921" s="5"/>
      <c r="W921" s="5"/>
      <c r="X921" s="5"/>
      <c r="Y921" s="5"/>
      <c r="Z921" s="5"/>
      <c r="AA921" s="5"/>
      <c r="AB921" s="6"/>
      <c r="AC921" s="5"/>
      <c r="AD921" s="5"/>
      <c r="AE921" s="5"/>
      <c r="AF921" s="5"/>
      <c r="AG921" s="6"/>
      <c r="AH921" s="6"/>
      <c r="AI921" s="7"/>
      <c r="AJ921" s="7"/>
      <c r="AK921" s="7"/>
      <c r="AL921" s="7"/>
      <c r="AM921" s="7"/>
      <c r="AN921" s="6"/>
      <c r="AO921" s="6"/>
      <c r="AP921" s="6"/>
      <c r="AQ921" s="6"/>
    </row>
    <row r="922" spans="1:43" ht="15.75" customHeight="1">
      <c r="A922" s="6"/>
      <c r="B922" s="4"/>
      <c r="C922" s="6"/>
      <c r="D922" s="6"/>
      <c r="E922" s="6"/>
      <c r="F922" s="4"/>
      <c r="G922" s="6"/>
      <c r="H922" s="4"/>
      <c r="I922" s="4"/>
      <c r="J922" s="4"/>
      <c r="K922" s="4"/>
      <c r="L922" s="4"/>
      <c r="M922" s="4"/>
      <c r="N922" s="4"/>
      <c r="O922" s="4"/>
      <c r="P922" s="4"/>
      <c r="Q922" s="4"/>
      <c r="R922" s="5"/>
      <c r="S922" s="5"/>
      <c r="T922" s="5"/>
      <c r="U922" s="5"/>
      <c r="V922" s="5"/>
      <c r="W922" s="5"/>
      <c r="X922" s="5"/>
      <c r="Y922" s="5"/>
      <c r="Z922" s="5"/>
      <c r="AA922" s="5"/>
      <c r="AB922" s="6"/>
      <c r="AC922" s="5"/>
      <c r="AD922" s="5"/>
      <c r="AE922" s="5"/>
      <c r="AF922" s="5"/>
      <c r="AG922" s="6"/>
      <c r="AH922" s="6"/>
      <c r="AI922" s="7"/>
      <c r="AJ922" s="7"/>
      <c r="AK922" s="7"/>
      <c r="AL922" s="7"/>
      <c r="AM922" s="7"/>
      <c r="AN922" s="6"/>
      <c r="AO922" s="6"/>
      <c r="AP922" s="6"/>
      <c r="AQ922" s="6"/>
    </row>
    <row r="923" spans="1:43" ht="15.75" customHeight="1">
      <c r="A923" s="6"/>
      <c r="B923" s="4"/>
      <c r="C923" s="6"/>
      <c r="D923" s="6"/>
      <c r="E923" s="6"/>
      <c r="F923" s="4"/>
      <c r="G923" s="6"/>
      <c r="H923" s="4"/>
      <c r="I923" s="4"/>
      <c r="J923" s="4"/>
      <c r="K923" s="4"/>
      <c r="L923" s="4"/>
      <c r="M923" s="4"/>
      <c r="N923" s="4"/>
      <c r="O923" s="4"/>
      <c r="P923" s="4"/>
      <c r="Q923" s="4"/>
      <c r="R923" s="5"/>
      <c r="S923" s="5"/>
      <c r="T923" s="5"/>
      <c r="U923" s="5"/>
      <c r="V923" s="5"/>
      <c r="W923" s="5"/>
      <c r="X923" s="5"/>
      <c r="Y923" s="5"/>
      <c r="Z923" s="5"/>
      <c r="AA923" s="5"/>
      <c r="AB923" s="6"/>
      <c r="AC923" s="5"/>
      <c r="AD923" s="5"/>
      <c r="AE923" s="5"/>
      <c r="AF923" s="5"/>
      <c r="AG923" s="6"/>
      <c r="AH923" s="6"/>
      <c r="AI923" s="7"/>
      <c r="AJ923" s="7"/>
      <c r="AK923" s="7"/>
      <c r="AL923" s="7"/>
      <c r="AM923" s="7"/>
      <c r="AN923" s="6"/>
      <c r="AO923" s="6"/>
      <c r="AP923" s="6"/>
      <c r="AQ923" s="6"/>
    </row>
    <row r="924" spans="1:43" ht="15.75" customHeight="1">
      <c r="A924" s="6"/>
      <c r="B924" s="4"/>
      <c r="C924" s="6"/>
      <c r="D924" s="6"/>
      <c r="E924" s="6"/>
      <c r="F924" s="4"/>
      <c r="G924" s="6"/>
      <c r="H924" s="4"/>
      <c r="I924" s="4"/>
      <c r="J924" s="4"/>
      <c r="K924" s="4"/>
      <c r="L924" s="4"/>
      <c r="M924" s="4"/>
      <c r="N924" s="4"/>
      <c r="O924" s="4"/>
      <c r="P924" s="4"/>
      <c r="Q924" s="4"/>
      <c r="R924" s="5"/>
      <c r="S924" s="5"/>
      <c r="T924" s="5"/>
      <c r="U924" s="5"/>
      <c r="V924" s="5"/>
      <c r="W924" s="5"/>
      <c r="X924" s="5"/>
      <c r="Y924" s="5"/>
      <c r="Z924" s="5"/>
      <c r="AA924" s="5"/>
      <c r="AB924" s="6"/>
      <c r="AC924" s="5"/>
      <c r="AD924" s="5"/>
      <c r="AE924" s="5"/>
      <c r="AF924" s="5"/>
      <c r="AG924" s="6"/>
      <c r="AH924" s="6"/>
      <c r="AI924" s="7"/>
      <c r="AJ924" s="7"/>
      <c r="AK924" s="7"/>
      <c r="AL924" s="7"/>
      <c r="AM924" s="7"/>
      <c r="AN924" s="6"/>
      <c r="AO924" s="6"/>
      <c r="AP924" s="6"/>
      <c r="AQ924" s="6"/>
    </row>
    <row r="925" spans="1:43" ht="15.75" customHeight="1">
      <c r="A925" s="6"/>
      <c r="B925" s="4"/>
      <c r="C925" s="6"/>
      <c r="D925" s="6"/>
      <c r="E925" s="6"/>
      <c r="F925" s="4"/>
      <c r="G925" s="6"/>
      <c r="H925" s="4"/>
      <c r="I925" s="4"/>
      <c r="J925" s="4"/>
      <c r="K925" s="4"/>
      <c r="L925" s="4"/>
      <c r="M925" s="4"/>
      <c r="N925" s="4"/>
      <c r="O925" s="4"/>
      <c r="P925" s="4"/>
      <c r="Q925" s="4"/>
      <c r="R925" s="5"/>
      <c r="S925" s="5"/>
      <c r="T925" s="5"/>
      <c r="U925" s="5"/>
      <c r="V925" s="5"/>
      <c r="W925" s="5"/>
      <c r="X925" s="5"/>
      <c r="Y925" s="5"/>
      <c r="Z925" s="5"/>
      <c r="AA925" s="5"/>
      <c r="AB925" s="6"/>
      <c r="AC925" s="5"/>
      <c r="AD925" s="5"/>
      <c r="AE925" s="5"/>
      <c r="AF925" s="5"/>
      <c r="AG925" s="6"/>
      <c r="AH925" s="6"/>
      <c r="AI925" s="7"/>
      <c r="AJ925" s="7"/>
      <c r="AK925" s="7"/>
      <c r="AL925" s="7"/>
      <c r="AM925" s="7"/>
      <c r="AN925" s="6"/>
      <c r="AO925" s="6"/>
      <c r="AP925" s="6"/>
      <c r="AQ925" s="6"/>
    </row>
    <row r="926" spans="1:43" ht="15.75" customHeight="1">
      <c r="A926" s="6"/>
      <c r="B926" s="4"/>
      <c r="C926" s="6"/>
      <c r="D926" s="6"/>
      <c r="E926" s="6"/>
      <c r="F926" s="4"/>
      <c r="G926" s="6"/>
      <c r="H926" s="4"/>
      <c r="I926" s="4"/>
      <c r="J926" s="4"/>
      <c r="K926" s="4"/>
      <c r="L926" s="4"/>
      <c r="M926" s="4"/>
      <c r="N926" s="4"/>
      <c r="O926" s="4"/>
      <c r="P926" s="4"/>
      <c r="Q926" s="4"/>
      <c r="R926" s="5"/>
      <c r="S926" s="5"/>
      <c r="T926" s="5"/>
      <c r="U926" s="5"/>
      <c r="V926" s="5"/>
      <c r="W926" s="5"/>
      <c r="X926" s="5"/>
      <c r="Y926" s="5"/>
      <c r="Z926" s="5"/>
      <c r="AA926" s="5"/>
      <c r="AB926" s="6"/>
      <c r="AC926" s="5"/>
      <c r="AD926" s="5"/>
      <c r="AE926" s="5"/>
      <c r="AF926" s="5"/>
      <c r="AG926" s="6"/>
      <c r="AH926" s="6"/>
      <c r="AI926" s="7"/>
      <c r="AJ926" s="7"/>
      <c r="AK926" s="7"/>
      <c r="AL926" s="7"/>
      <c r="AM926" s="7"/>
      <c r="AN926" s="6"/>
      <c r="AO926" s="6"/>
      <c r="AP926" s="6"/>
      <c r="AQ926" s="6"/>
    </row>
    <row r="927" spans="1:43" ht="15.75" customHeight="1">
      <c r="A927" s="6"/>
      <c r="B927" s="4"/>
      <c r="C927" s="6"/>
      <c r="D927" s="6"/>
      <c r="E927" s="6"/>
      <c r="F927" s="4"/>
      <c r="G927" s="6"/>
      <c r="H927" s="4"/>
      <c r="I927" s="4"/>
      <c r="J927" s="4"/>
      <c r="K927" s="4"/>
      <c r="L927" s="4"/>
      <c r="M927" s="4"/>
      <c r="N927" s="4"/>
      <c r="O927" s="4"/>
      <c r="P927" s="4"/>
      <c r="Q927" s="4"/>
      <c r="R927" s="5"/>
      <c r="S927" s="5"/>
      <c r="T927" s="5"/>
      <c r="U927" s="5"/>
      <c r="V927" s="5"/>
      <c r="W927" s="5"/>
      <c r="X927" s="5"/>
      <c r="Y927" s="5"/>
      <c r="Z927" s="5"/>
      <c r="AA927" s="5"/>
      <c r="AB927" s="6"/>
      <c r="AC927" s="5"/>
      <c r="AD927" s="5"/>
      <c r="AE927" s="5"/>
      <c r="AF927" s="5"/>
      <c r="AG927" s="6"/>
      <c r="AH927" s="6"/>
      <c r="AI927" s="7"/>
      <c r="AJ927" s="7"/>
      <c r="AK927" s="7"/>
      <c r="AL927" s="7"/>
      <c r="AM927" s="7"/>
      <c r="AN927" s="6"/>
      <c r="AO927" s="6"/>
      <c r="AP927" s="6"/>
      <c r="AQ927" s="6"/>
    </row>
    <row r="928" spans="1:43" ht="15.75" customHeight="1">
      <c r="A928" s="6"/>
      <c r="B928" s="4"/>
      <c r="C928" s="6"/>
      <c r="D928" s="6"/>
      <c r="E928" s="6"/>
      <c r="F928" s="4"/>
      <c r="G928" s="6"/>
      <c r="H928" s="4"/>
      <c r="I928" s="4"/>
      <c r="J928" s="4"/>
      <c r="K928" s="4"/>
      <c r="L928" s="4"/>
      <c r="M928" s="4"/>
      <c r="N928" s="4"/>
      <c r="O928" s="4"/>
      <c r="P928" s="4"/>
      <c r="Q928" s="4"/>
      <c r="R928" s="5"/>
      <c r="S928" s="5"/>
      <c r="T928" s="5"/>
      <c r="U928" s="5"/>
      <c r="V928" s="5"/>
      <c r="W928" s="5"/>
      <c r="X928" s="5"/>
      <c r="Y928" s="5"/>
      <c r="Z928" s="5"/>
      <c r="AA928" s="5"/>
      <c r="AB928" s="6"/>
      <c r="AC928" s="5"/>
      <c r="AD928" s="5"/>
      <c r="AE928" s="5"/>
      <c r="AF928" s="5"/>
      <c r="AG928" s="6"/>
      <c r="AH928" s="6"/>
      <c r="AI928" s="7"/>
      <c r="AJ928" s="7"/>
      <c r="AK928" s="7"/>
      <c r="AL928" s="7"/>
      <c r="AM928" s="7"/>
      <c r="AN928" s="6"/>
      <c r="AO928" s="6"/>
      <c r="AP928" s="6"/>
      <c r="AQ928" s="6"/>
    </row>
    <row r="929" spans="1:43" ht="15.75" customHeight="1">
      <c r="A929" s="6"/>
      <c r="B929" s="4"/>
      <c r="C929" s="6"/>
      <c r="D929" s="6"/>
      <c r="E929" s="6"/>
      <c r="F929" s="4"/>
      <c r="G929" s="6"/>
      <c r="H929" s="4"/>
      <c r="I929" s="4"/>
      <c r="J929" s="4"/>
      <c r="K929" s="4"/>
      <c r="L929" s="4"/>
      <c r="M929" s="4"/>
      <c r="N929" s="4"/>
      <c r="O929" s="4"/>
      <c r="P929" s="4"/>
      <c r="Q929" s="4"/>
      <c r="R929" s="5"/>
      <c r="S929" s="5"/>
      <c r="T929" s="5"/>
      <c r="U929" s="5"/>
      <c r="V929" s="5"/>
      <c r="W929" s="5"/>
      <c r="X929" s="5"/>
      <c r="Y929" s="5"/>
      <c r="Z929" s="5"/>
      <c r="AA929" s="5"/>
      <c r="AB929" s="6"/>
      <c r="AC929" s="5"/>
      <c r="AD929" s="5"/>
      <c r="AE929" s="5"/>
      <c r="AF929" s="5"/>
      <c r="AG929" s="6"/>
      <c r="AH929" s="6"/>
      <c r="AI929" s="7"/>
      <c r="AJ929" s="7"/>
      <c r="AK929" s="7"/>
      <c r="AL929" s="7"/>
      <c r="AM929" s="7"/>
      <c r="AN929" s="6"/>
      <c r="AO929" s="6"/>
      <c r="AP929" s="6"/>
      <c r="AQ929" s="6"/>
    </row>
    <row r="930" spans="1:43" ht="15.75" customHeight="1">
      <c r="A930" s="6"/>
      <c r="B930" s="4"/>
      <c r="C930" s="6"/>
      <c r="D930" s="6"/>
      <c r="E930" s="6"/>
      <c r="F930" s="4"/>
      <c r="G930" s="6"/>
      <c r="H930" s="4"/>
      <c r="I930" s="4"/>
      <c r="J930" s="4"/>
      <c r="K930" s="4"/>
      <c r="L930" s="4"/>
      <c r="M930" s="4"/>
      <c r="N930" s="4"/>
      <c r="O930" s="4"/>
      <c r="P930" s="4"/>
      <c r="Q930" s="4"/>
      <c r="R930" s="5"/>
      <c r="S930" s="5"/>
      <c r="T930" s="5"/>
      <c r="U930" s="5"/>
      <c r="V930" s="5"/>
      <c r="W930" s="5"/>
      <c r="X930" s="5"/>
      <c r="Y930" s="5"/>
      <c r="Z930" s="5"/>
      <c r="AA930" s="5"/>
      <c r="AB930" s="6"/>
      <c r="AC930" s="5"/>
      <c r="AD930" s="5"/>
      <c r="AE930" s="5"/>
      <c r="AF930" s="5"/>
      <c r="AG930" s="6"/>
      <c r="AH930" s="6"/>
      <c r="AI930" s="7"/>
      <c r="AJ930" s="7"/>
      <c r="AK930" s="7"/>
      <c r="AL930" s="7"/>
      <c r="AM930" s="7"/>
      <c r="AN930" s="6"/>
      <c r="AO930" s="6"/>
      <c r="AP930" s="6"/>
      <c r="AQ930" s="6"/>
    </row>
    <row r="931" spans="1:43" ht="15.75" customHeight="1">
      <c r="A931" s="6"/>
      <c r="B931" s="4"/>
      <c r="C931" s="6"/>
      <c r="D931" s="6"/>
      <c r="E931" s="6"/>
      <c r="F931" s="4"/>
      <c r="G931" s="6"/>
      <c r="H931" s="4"/>
      <c r="I931" s="4"/>
      <c r="J931" s="4"/>
      <c r="K931" s="4"/>
      <c r="L931" s="4"/>
      <c r="M931" s="4"/>
      <c r="N931" s="4"/>
      <c r="O931" s="4"/>
      <c r="P931" s="4"/>
      <c r="Q931" s="4"/>
      <c r="R931" s="5"/>
      <c r="S931" s="5"/>
      <c r="T931" s="5"/>
      <c r="U931" s="5"/>
      <c r="V931" s="5"/>
      <c r="W931" s="5"/>
      <c r="X931" s="5"/>
      <c r="Y931" s="5"/>
      <c r="Z931" s="5"/>
      <c r="AA931" s="5"/>
      <c r="AB931" s="6"/>
      <c r="AC931" s="5"/>
      <c r="AD931" s="5"/>
      <c r="AE931" s="5"/>
      <c r="AF931" s="5"/>
      <c r="AG931" s="6"/>
      <c r="AH931" s="6"/>
      <c r="AI931" s="7"/>
      <c r="AJ931" s="7"/>
      <c r="AK931" s="7"/>
      <c r="AL931" s="7"/>
      <c r="AM931" s="7"/>
      <c r="AN931" s="6"/>
      <c r="AO931" s="6"/>
      <c r="AP931" s="6"/>
      <c r="AQ931" s="6"/>
    </row>
    <row r="932" spans="1:43" ht="15.75" customHeight="1">
      <c r="A932" s="6"/>
      <c r="B932" s="4"/>
      <c r="C932" s="6"/>
      <c r="D932" s="6"/>
      <c r="E932" s="6"/>
      <c r="F932" s="4"/>
      <c r="G932" s="6"/>
      <c r="H932" s="4"/>
      <c r="I932" s="4"/>
      <c r="J932" s="4"/>
      <c r="K932" s="4"/>
      <c r="L932" s="4"/>
      <c r="M932" s="4"/>
      <c r="N932" s="4"/>
      <c r="O932" s="4"/>
      <c r="P932" s="4"/>
      <c r="Q932" s="4"/>
      <c r="R932" s="5"/>
      <c r="S932" s="5"/>
      <c r="T932" s="5"/>
      <c r="U932" s="5"/>
      <c r="V932" s="5"/>
      <c r="W932" s="5"/>
      <c r="X932" s="5"/>
      <c r="Y932" s="5"/>
      <c r="Z932" s="5"/>
      <c r="AA932" s="5"/>
      <c r="AB932" s="6"/>
      <c r="AC932" s="5"/>
      <c r="AD932" s="5"/>
      <c r="AE932" s="5"/>
      <c r="AF932" s="5"/>
      <c r="AG932" s="6"/>
      <c r="AH932" s="6"/>
      <c r="AI932" s="7"/>
      <c r="AJ932" s="7"/>
      <c r="AK932" s="7"/>
      <c r="AL932" s="7"/>
      <c r="AM932" s="7"/>
      <c r="AN932" s="6"/>
      <c r="AO932" s="6"/>
      <c r="AP932" s="6"/>
      <c r="AQ932" s="6"/>
    </row>
    <row r="933" spans="1:43" ht="15.75" customHeight="1">
      <c r="A933" s="6"/>
      <c r="B933" s="4"/>
      <c r="C933" s="6"/>
      <c r="D933" s="6"/>
      <c r="E933" s="6"/>
      <c r="F933" s="4"/>
      <c r="G933" s="6"/>
      <c r="H933" s="4"/>
      <c r="I933" s="4"/>
      <c r="J933" s="4"/>
      <c r="K933" s="4"/>
      <c r="L933" s="4"/>
      <c r="M933" s="4"/>
      <c r="N933" s="4"/>
      <c r="O933" s="4"/>
      <c r="P933" s="4"/>
      <c r="Q933" s="4"/>
      <c r="R933" s="5"/>
      <c r="S933" s="5"/>
      <c r="T933" s="5"/>
      <c r="U933" s="5"/>
      <c r="V933" s="5"/>
      <c r="W933" s="5"/>
      <c r="X933" s="5"/>
      <c r="Y933" s="5"/>
      <c r="Z933" s="5"/>
      <c r="AA933" s="5"/>
      <c r="AB933" s="6"/>
      <c r="AC933" s="5"/>
      <c r="AD933" s="5"/>
      <c r="AE933" s="5"/>
      <c r="AF933" s="5"/>
      <c r="AG933" s="6"/>
      <c r="AH933" s="6"/>
      <c r="AI933" s="7"/>
      <c r="AJ933" s="7"/>
      <c r="AK933" s="7"/>
      <c r="AL933" s="7"/>
      <c r="AM933" s="7"/>
      <c r="AN933" s="6"/>
      <c r="AO933" s="6"/>
      <c r="AP933" s="6"/>
      <c r="AQ933" s="6"/>
    </row>
    <row r="934" spans="1:43" ht="15.75" customHeight="1">
      <c r="A934" s="6"/>
      <c r="B934" s="4"/>
      <c r="C934" s="6"/>
      <c r="D934" s="6"/>
      <c r="E934" s="6"/>
      <c r="F934" s="4"/>
      <c r="G934" s="6"/>
      <c r="H934" s="4"/>
      <c r="I934" s="4"/>
      <c r="J934" s="4"/>
      <c r="K934" s="4"/>
      <c r="L934" s="4"/>
      <c r="M934" s="4"/>
      <c r="N934" s="4"/>
      <c r="O934" s="4"/>
      <c r="P934" s="4"/>
      <c r="Q934" s="4"/>
      <c r="R934" s="5"/>
      <c r="S934" s="5"/>
      <c r="T934" s="5"/>
      <c r="U934" s="5"/>
      <c r="V934" s="5"/>
      <c r="W934" s="5"/>
      <c r="X934" s="5"/>
      <c r="Y934" s="5"/>
      <c r="Z934" s="5"/>
      <c r="AA934" s="5"/>
      <c r="AB934" s="6"/>
      <c r="AC934" s="5"/>
      <c r="AD934" s="5"/>
      <c r="AE934" s="5"/>
      <c r="AF934" s="5"/>
      <c r="AG934" s="6"/>
      <c r="AH934" s="6"/>
      <c r="AI934" s="7"/>
      <c r="AJ934" s="7"/>
      <c r="AK934" s="7"/>
      <c r="AL934" s="7"/>
      <c r="AM934" s="7"/>
      <c r="AN934" s="6"/>
      <c r="AO934" s="6"/>
      <c r="AP934" s="6"/>
      <c r="AQ934" s="6"/>
    </row>
    <row r="935" spans="1:43" ht="15.75" customHeight="1">
      <c r="A935" s="6"/>
      <c r="B935" s="4"/>
      <c r="C935" s="6"/>
      <c r="D935" s="6"/>
      <c r="E935" s="6"/>
      <c r="F935" s="4"/>
      <c r="G935" s="6"/>
      <c r="H935" s="4"/>
      <c r="I935" s="4"/>
      <c r="J935" s="4"/>
      <c r="K935" s="4"/>
      <c r="L935" s="4"/>
      <c r="M935" s="4"/>
      <c r="N935" s="4"/>
      <c r="O935" s="4"/>
      <c r="P935" s="4"/>
      <c r="Q935" s="4"/>
      <c r="R935" s="5"/>
      <c r="S935" s="5"/>
      <c r="T935" s="5"/>
      <c r="U935" s="5"/>
      <c r="V935" s="5"/>
      <c r="W935" s="5"/>
      <c r="X935" s="5"/>
      <c r="Y935" s="5"/>
      <c r="Z935" s="5"/>
      <c r="AA935" s="5"/>
      <c r="AB935" s="6"/>
      <c r="AC935" s="5"/>
      <c r="AD935" s="5"/>
      <c r="AE935" s="5"/>
      <c r="AF935" s="5"/>
      <c r="AG935" s="6"/>
      <c r="AH935" s="6"/>
      <c r="AI935" s="7"/>
      <c r="AJ935" s="7"/>
      <c r="AK935" s="7"/>
      <c r="AL935" s="7"/>
      <c r="AM935" s="7"/>
      <c r="AN935" s="6"/>
      <c r="AO935" s="6"/>
      <c r="AP935" s="6"/>
      <c r="AQ935" s="6"/>
    </row>
    <row r="936" spans="1:43" ht="15.75" customHeight="1">
      <c r="A936" s="6"/>
      <c r="B936" s="4"/>
      <c r="C936" s="6"/>
      <c r="D936" s="6"/>
      <c r="E936" s="6"/>
      <c r="F936" s="4"/>
      <c r="G936" s="6"/>
      <c r="H936" s="4"/>
      <c r="I936" s="4"/>
      <c r="J936" s="4"/>
      <c r="K936" s="4"/>
      <c r="L936" s="4"/>
      <c r="M936" s="4"/>
      <c r="N936" s="4"/>
      <c r="O936" s="4"/>
      <c r="P936" s="4"/>
      <c r="Q936" s="4"/>
      <c r="R936" s="5"/>
      <c r="S936" s="5"/>
      <c r="T936" s="5"/>
      <c r="U936" s="5"/>
      <c r="V936" s="5"/>
      <c r="W936" s="5"/>
      <c r="X936" s="5"/>
      <c r="Y936" s="5"/>
      <c r="Z936" s="5"/>
      <c r="AA936" s="5"/>
      <c r="AB936" s="6"/>
      <c r="AC936" s="5"/>
      <c r="AD936" s="5"/>
      <c r="AE936" s="5"/>
      <c r="AF936" s="5"/>
      <c r="AG936" s="6"/>
      <c r="AH936" s="6"/>
      <c r="AI936" s="7"/>
      <c r="AJ936" s="7"/>
      <c r="AK936" s="7"/>
      <c r="AL936" s="7"/>
      <c r="AM936" s="7"/>
      <c r="AN936" s="6"/>
      <c r="AO936" s="6"/>
      <c r="AP936" s="6"/>
      <c r="AQ936" s="6"/>
    </row>
    <row r="937" spans="1:43" ht="15.75" customHeight="1">
      <c r="A937" s="6"/>
      <c r="B937" s="4"/>
      <c r="C937" s="6"/>
      <c r="D937" s="6"/>
      <c r="E937" s="6"/>
      <c r="F937" s="4"/>
      <c r="G937" s="6"/>
      <c r="H937" s="4"/>
      <c r="I937" s="4"/>
      <c r="J937" s="4"/>
      <c r="K937" s="4"/>
      <c r="L937" s="4"/>
      <c r="M937" s="4"/>
      <c r="N937" s="4"/>
      <c r="O937" s="4"/>
      <c r="P937" s="4"/>
      <c r="Q937" s="4"/>
      <c r="R937" s="5"/>
      <c r="S937" s="5"/>
      <c r="T937" s="5"/>
      <c r="U937" s="5"/>
      <c r="V937" s="5"/>
      <c r="W937" s="5"/>
      <c r="X937" s="5"/>
      <c r="Y937" s="5"/>
      <c r="Z937" s="5"/>
      <c r="AA937" s="5"/>
      <c r="AB937" s="6"/>
      <c r="AC937" s="5"/>
      <c r="AD937" s="5"/>
      <c r="AE937" s="5"/>
      <c r="AF937" s="5"/>
      <c r="AG937" s="6"/>
      <c r="AH937" s="6"/>
      <c r="AI937" s="7"/>
      <c r="AJ937" s="7"/>
      <c r="AK937" s="7"/>
      <c r="AL937" s="7"/>
      <c r="AM937" s="7"/>
      <c r="AN937" s="6"/>
      <c r="AO937" s="6"/>
      <c r="AP937" s="6"/>
      <c r="AQ937" s="6"/>
    </row>
    <row r="938" spans="1:43" ht="15.75" customHeight="1">
      <c r="A938" s="6"/>
      <c r="B938" s="4"/>
      <c r="C938" s="6"/>
      <c r="D938" s="6"/>
      <c r="E938" s="6"/>
      <c r="F938" s="4"/>
      <c r="G938" s="6"/>
      <c r="H938" s="4"/>
      <c r="I938" s="4"/>
      <c r="J938" s="4"/>
      <c r="K938" s="4"/>
      <c r="L938" s="4"/>
      <c r="M938" s="4"/>
      <c r="N938" s="4"/>
      <c r="O938" s="4"/>
      <c r="P938" s="4"/>
      <c r="Q938" s="4"/>
      <c r="R938" s="5"/>
      <c r="S938" s="5"/>
      <c r="T938" s="5"/>
      <c r="U938" s="5"/>
      <c r="V938" s="5"/>
      <c r="W938" s="5"/>
      <c r="X938" s="5"/>
      <c r="Y938" s="5"/>
      <c r="Z938" s="5"/>
      <c r="AA938" s="5"/>
      <c r="AB938" s="6"/>
      <c r="AC938" s="5"/>
      <c r="AD938" s="5"/>
      <c r="AE938" s="5"/>
      <c r="AF938" s="5"/>
      <c r="AG938" s="6"/>
      <c r="AH938" s="6"/>
      <c r="AI938" s="7"/>
      <c r="AJ938" s="7"/>
      <c r="AK938" s="7"/>
      <c r="AL938" s="7"/>
      <c r="AM938" s="7"/>
      <c r="AN938" s="6"/>
      <c r="AO938" s="6"/>
      <c r="AP938" s="6"/>
      <c r="AQ938" s="6"/>
    </row>
    <row r="939" spans="1:43" ht="15.75" customHeight="1">
      <c r="A939" s="6"/>
      <c r="B939" s="4"/>
      <c r="C939" s="6"/>
      <c r="D939" s="6"/>
      <c r="E939" s="6"/>
      <c r="F939" s="4"/>
      <c r="G939" s="6"/>
      <c r="H939" s="4"/>
      <c r="I939" s="4"/>
      <c r="J939" s="4"/>
      <c r="K939" s="4"/>
      <c r="L939" s="4"/>
      <c r="M939" s="4"/>
      <c r="N939" s="4"/>
      <c r="O939" s="4"/>
      <c r="P939" s="4"/>
      <c r="Q939" s="4"/>
      <c r="R939" s="5"/>
      <c r="S939" s="5"/>
      <c r="T939" s="5"/>
      <c r="U939" s="5"/>
      <c r="V939" s="5"/>
      <c r="W939" s="5"/>
      <c r="X939" s="5"/>
      <c r="Y939" s="5"/>
      <c r="Z939" s="5"/>
      <c r="AA939" s="5"/>
      <c r="AB939" s="6"/>
      <c r="AC939" s="5"/>
      <c r="AD939" s="5"/>
      <c r="AE939" s="5"/>
      <c r="AF939" s="5"/>
      <c r="AG939" s="6"/>
      <c r="AH939" s="6"/>
      <c r="AI939" s="7"/>
      <c r="AJ939" s="7"/>
      <c r="AK939" s="7"/>
      <c r="AL939" s="7"/>
      <c r="AM939" s="7"/>
      <c r="AN939" s="6"/>
      <c r="AO939" s="6"/>
      <c r="AP939" s="6"/>
      <c r="AQ939" s="6"/>
    </row>
    <row r="940" spans="1:43" ht="15.75" customHeight="1">
      <c r="A940" s="6"/>
      <c r="B940" s="4"/>
      <c r="C940" s="6"/>
      <c r="D940" s="6"/>
      <c r="E940" s="6"/>
      <c r="F940" s="4"/>
      <c r="G940" s="6"/>
      <c r="H940" s="4"/>
      <c r="I940" s="4"/>
      <c r="J940" s="4"/>
      <c r="K940" s="4"/>
      <c r="L940" s="4"/>
      <c r="M940" s="4"/>
      <c r="N940" s="4"/>
      <c r="O940" s="4"/>
      <c r="P940" s="4"/>
      <c r="Q940" s="4"/>
      <c r="R940" s="5"/>
      <c r="S940" s="5"/>
      <c r="T940" s="5"/>
      <c r="U940" s="5"/>
      <c r="V940" s="5"/>
      <c r="W940" s="5"/>
      <c r="X940" s="5"/>
      <c r="Y940" s="5"/>
      <c r="Z940" s="5"/>
      <c r="AA940" s="5"/>
      <c r="AB940" s="6"/>
      <c r="AC940" s="5"/>
      <c r="AD940" s="5"/>
      <c r="AE940" s="5"/>
      <c r="AF940" s="5"/>
      <c r="AG940" s="6"/>
      <c r="AH940" s="6"/>
      <c r="AI940" s="7"/>
      <c r="AJ940" s="7"/>
      <c r="AK940" s="7"/>
      <c r="AL940" s="7"/>
      <c r="AM940" s="7"/>
      <c r="AN940" s="6"/>
      <c r="AO940" s="6"/>
      <c r="AP940" s="6"/>
      <c r="AQ940" s="6"/>
    </row>
    <row r="941" spans="1:43" ht="15.75" customHeight="1">
      <c r="A941" s="6"/>
      <c r="B941" s="4"/>
      <c r="C941" s="6"/>
      <c r="D941" s="6"/>
      <c r="E941" s="6"/>
      <c r="F941" s="4"/>
      <c r="G941" s="6"/>
      <c r="H941" s="4"/>
      <c r="I941" s="4"/>
      <c r="J941" s="4"/>
      <c r="K941" s="4"/>
      <c r="L941" s="4"/>
      <c r="M941" s="4"/>
      <c r="N941" s="4"/>
      <c r="O941" s="4"/>
      <c r="P941" s="4"/>
      <c r="Q941" s="4"/>
      <c r="R941" s="5"/>
      <c r="S941" s="5"/>
      <c r="T941" s="5"/>
      <c r="U941" s="5"/>
      <c r="V941" s="5"/>
      <c r="W941" s="5"/>
      <c r="X941" s="5"/>
      <c r="Y941" s="5"/>
      <c r="Z941" s="5"/>
      <c r="AA941" s="5"/>
      <c r="AB941" s="6"/>
      <c r="AC941" s="5"/>
      <c r="AD941" s="5"/>
      <c r="AE941" s="5"/>
      <c r="AF941" s="5"/>
      <c r="AG941" s="6"/>
      <c r="AH941" s="6"/>
      <c r="AI941" s="7"/>
      <c r="AJ941" s="7"/>
      <c r="AK941" s="7"/>
      <c r="AL941" s="7"/>
      <c r="AM941" s="7"/>
      <c r="AN941" s="6"/>
      <c r="AO941" s="6"/>
      <c r="AP941" s="6"/>
      <c r="AQ941" s="6"/>
    </row>
    <row r="942" spans="1:43" ht="15.75" customHeight="1">
      <c r="A942" s="6"/>
      <c r="B942" s="4"/>
      <c r="C942" s="6"/>
      <c r="D942" s="6"/>
      <c r="E942" s="6"/>
      <c r="F942" s="4"/>
      <c r="G942" s="6"/>
      <c r="H942" s="4"/>
      <c r="I942" s="4"/>
      <c r="J942" s="4"/>
      <c r="K942" s="4"/>
      <c r="L942" s="4"/>
      <c r="M942" s="4"/>
      <c r="N942" s="4"/>
      <c r="O942" s="4"/>
      <c r="P942" s="4"/>
      <c r="Q942" s="4"/>
      <c r="R942" s="5"/>
      <c r="S942" s="5"/>
      <c r="T942" s="5"/>
      <c r="U942" s="5"/>
      <c r="V942" s="5"/>
      <c r="W942" s="5"/>
      <c r="X942" s="5"/>
      <c r="Y942" s="5"/>
      <c r="Z942" s="5"/>
      <c r="AA942" s="5"/>
      <c r="AB942" s="6"/>
      <c r="AC942" s="5"/>
      <c r="AD942" s="5"/>
      <c r="AE942" s="5"/>
      <c r="AF942" s="5"/>
      <c r="AG942" s="6"/>
      <c r="AH942" s="6"/>
      <c r="AI942" s="7"/>
      <c r="AJ942" s="7"/>
      <c r="AK942" s="7"/>
      <c r="AL942" s="7"/>
      <c r="AM942" s="7"/>
      <c r="AN942" s="6"/>
      <c r="AO942" s="6"/>
      <c r="AP942" s="6"/>
      <c r="AQ942" s="6"/>
    </row>
    <row r="943" spans="1:43" ht="15.75" customHeight="1">
      <c r="A943" s="6"/>
      <c r="B943" s="4"/>
      <c r="C943" s="6"/>
      <c r="D943" s="6"/>
      <c r="E943" s="6"/>
      <c r="F943" s="4"/>
      <c r="G943" s="6"/>
      <c r="H943" s="4"/>
      <c r="I943" s="4"/>
      <c r="J943" s="4"/>
      <c r="K943" s="4"/>
      <c r="L943" s="4"/>
      <c r="M943" s="4"/>
      <c r="N943" s="4"/>
      <c r="O943" s="4"/>
      <c r="P943" s="4"/>
      <c r="Q943" s="4"/>
      <c r="R943" s="5"/>
      <c r="S943" s="5"/>
      <c r="T943" s="5"/>
      <c r="U943" s="5"/>
      <c r="V943" s="5"/>
      <c r="W943" s="5"/>
      <c r="X943" s="5"/>
      <c r="Y943" s="5"/>
      <c r="Z943" s="5"/>
      <c r="AA943" s="5"/>
      <c r="AB943" s="6"/>
      <c r="AC943" s="5"/>
      <c r="AD943" s="5"/>
      <c r="AE943" s="5"/>
      <c r="AF943" s="5"/>
      <c r="AG943" s="6"/>
      <c r="AH943" s="6"/>
      <c r="AI943" s="7"/>
      <c r="AJ943" s="7"/>
      <c r="AK943" s="7"/>
      <c r="AL943" s="7"/>
      <c r="AM943" s="7"/>
      <c r="AN943" s="6"/>
      <c r="AO943" s="6"/>
      <c r="AP943" s="6"/>
      <c r="AQ943" s="6"/>
    </row>
    <row r="944" spans="1:43" ht="15.75" customHeight="1">
      <c r="A944" s="6"/>
      <c r="B944" s="4"/>
      <c r="C944" s="6"/>
      <c r="D944" s="6"/>
      <c r="E944" s="6"/>
      <c r="F944" s="4"/>
      <c r="G944" s="6"/>
      <c r="H944" s="4"/>
      <c r="I944" s="4"/>
      <c r="J944" s="4"/>
      <c r="K944" s="4"/>
      <c r="L944" s="4"/>
      <c r="M944" s="4"/>
      <c r="N944" s="4"/>
      <c r="O944" s="4"/>
      <c r="P944" s="4"/>
      <c r="Q944" s="4"/>
      <c r="R944" s="5"/>
      <c r="S944" s="5"/>
      <c r="T944" s="5"/>
      <c r="U944" s="5"/>
      <c r="V944" s="5"/>
      <c r="W944" s="5"/>
      <c r="X944" s="5"/>
      <c r="Y944" s="5"/>
      <c r="Z944" s="5"/>
      <c r="AA944" s="5"/>
      <c r="AB944" s="6"/>
      <c r="AC944" s="5"/>
      <c r="AD944" s="5"/>
      <c r="AE944" s="5"/>
      <c r="AF944" s="5"/>
      <c r="AG944" s="6"/>
      <c r="AH944" s="6"/>
      <c r="AI944" s="7"/>
      <c r="AJ944" s="7"/>
      <c r="AK944" s="7"/>
      <c r="AL944" s="7"/>
      <c r="AM944" s="7"/>
      <c r="AN944" s="6"/>
      <c r="AO944" s="6"/>
      <c r="AP944" s="6"/>
      <c r="AQ944" s="6"/>
    </row>
    <row r="945" spans="1:43" ht="15.75" customHeight="1">
      <c r="A945" s="6"/>
      <c r="B945" s="4"/>
      <c r="C945" s="6"/>
      <c r="D945" s="6"/>
      <c r="E945" s="6"/>
      <c r="F945" s="4"/>
      <c r="G945" s="6"/>
      <c r="H945" s="4"/>
      <c r="I945" s="4"/>
      <c r="J945" s="4"/>
      <c r="K945" s="4"/>
      <c r="L945" s="4"/>
      <c r="M945" s="4"/>
      <c r="N945" s="4"/>
      <c r="O945" s="4"/>
      <c r="P945" s="4"/>
      <c r="Q945" s="4"/>
      <c r="R945" s="5"/>
      <c r="S945" s="5"/>
      <c r="T945" s="5"/>
      <c r="U945" s="5"/>
      <c r="V945" s="5"/>
      <c r="W945" s="5"/>
      <c r="X945" s="5"/>
      <c r="Y945" s="5"/>
      <c r="Z945" s="5"/>
      <c r="AA945" s="5"/>
      <c r="AB945" s="6"/>
      <c r="AC945" s="5"/>
      <c r="AD945" s="5"/>
      <c r="AE945" s="5"/>
      <c r="AF945" s="5"/>
      <c r="AG945" s="6"/>
      <c r="AH945" s="6"/>
      <c r="AI945" s="7"/>
      <c r="AJ945" s="7"/>
      <c r="AK945" s="7"/>
      <c r="AL945" s="7"/>
      <c r="AM945" s="7"/>
      <c r="AN945" s="6"/>
      <c r="AO945" s="6"/>
      <c r="AP945" s="6"/>
      <c r="AQ945" s="6"/>
    </row>
    <row r="946" spans="1:43" ht="15.75" customHeight="1">
      <c r="A946" s="6"/>
      <c r="B946" s="4"/>
      <c r="C946" s="6"/>
      <c r="D946" s="6"/>
      <c r="E946" s="6"/>
      <c r="F946" s="4"/>
      <c r="G946" s="6"/>
      <c r="H946" s="4"/>
      <c r="I946" s="4"/>
      <c r="J946" s="4"/>
      <c r="K946" s="4"/>
      <c r="L946" s="4"/>
      <c r="M946" s="4"/>
      <c r="N946" s="4"/>
      <c r="O946" s="4"/>
      <c r="P946" s="4"/>
      <c r="Q946" s="4"/>
      <c r="R946" s="5"/>
      <c r="S946" s="5"/>
      <c r="T946" s="5"/>
      <c r="U946" s="5"/>
      <c r="V946" s="5"/>
      <c r="W946" s="5"/>
      <c r="X946" s="5"/>
      <c r="Y946" s="5"/>
      <c r="Z946" s="5"/>
      <c r="AA946" s="5"/>
      <c r="AB946" s="6"/>
      <c r="AC946" s="5"/>
      <c r="AD946" s="5"/>
      <c r="AE946" s="5"/>
      <c r="AF946" s="5"/>
      <c r="AG946" s="6"/>
      <c r="AH946" s="6"/>
      <c r="AI946" s="7"/>
      <c r="AJ946" s="7"/>
      <c r="AK946" s="7"/>
      <c r="AL946" s="7"/>
      <c r="AM946" s="7"/>
      <c r="AN946" s="6"/>
      <c r="AO946" s="6"/>
      <c r="AP946" s="6"/>
      <c r="AQ946" s="6"/>
    </row>
    <row r="947" spans="1:43" ht="15.75" customHeight="1">
      <c r="A947" s="6"/>
      <c r="B947" s="4"/>
      <c r="C947" s="6"/>
      <c r="D947" s="6"/>
      <c r="E947" s="6"/>
      <c r="F947" s="4"/>
      <c r="G947" s="6"/>
      <c r="H947" s="4"/>
      <c r="I947" s="4"/>
      <c r="J947" s="4"/>
      <c r="K947" s="4"/>
      <c r="L947" s="4"/>
      <c r="M947" s="4"/>
      <c r="N947" s="4"/>
      <c r="O947" s="4"/>
      <c r="P947" s="4"/>
      <c r="Q947" s="4"/>
      <c r="R947" s="5"/>
      <c r="S947" s="5"/>
      <c r="T947" s="5"/>
      <c r="U947" s="5"/>
      <c r="V947" s="5"/>
      <c r="W947" s="5"/>
      <c r="X947" s="5"/>
      <c r="Y947" s="5"/>
      <c r="Z947" s="5"/>
      <c r="AA947" s="5"/>
      <c r="AB947" s="6"/>
      <c r="AC947" s="5"/>
      <c r="AD947" s="5"/>
      <c r="AE947" s="5"/>
      <c r="AF947" s="5"/>
      <c r="AG947" s="6"/>
      <c r="AH947" s="6"/>
      <c r="AI947" s="7"/>
      <c r="AJ947" s="7"/>
      <c r="AK947" s="7"/>
      <c r="AL947" s="7"/>
      <c r="AM947" s="7"/>
      <c r="AN947" s="6"/>
      <c r="AO947" s="6"/>
      <c r="AP947" s="6"/>
      <c r="AQ947" s="6"/>
    </row>
    <row r="948" spans="1:43" ht="15.75" customHeight="1">
      <c r="A948" s="6"/>
      <c r="B948" s="4"/>
      <c r="C948" s="6"/>
      <c r="D948" s="6"/>
      <c r="E948" s="6"/>
      <c r="F948" s="4"/>
      <c r="G948" s="6"/>
      <c r="H948" s="4"/>
      <c r="I948" s="4"/>
      <c r="J948" s="4"/>
      <c r="K948" s="4"/>
      <c r="L948" s="4"/>
      <c r="M948" s="4"/>
      <c r="N948" s="4"/>
      <c r="O948" s="4"/>
      <c r="P948" s="4"/>
      <c r="Q948" s="4"/>
      <c r="R948" s="5"/>
      <c r="S948" s="5"/>
      <c r="T948" s="5"/>
      <c r="U948" s="5"/>
      <c r="V948" s="5"/>
      <c r="W948" s="5"/>
      <c r="X948" s="5"/>
      <c r="Y948" s="5"/>
      <c r="Z948" s="5"/>
      <c r="AA948" s="5"/>
      <c r="AB948" s="6"/>
      <c r="AC948" s="5"/>
      <c r="AD948" s="5"/>
      <c r="AE948" s="5"/>
      <c r="AF948" s="5"/>
      <c r="AG948" s="6"/>
      <c r="AH948" s="6"/>
      <c r="AI948" s="7"/>
      <c r="AJ948" s="7"/>
      <c r="AK948" s="7"/>
      <c r="AL948" s="7"/>
      <c r="AM948" s="7"/>
      <c r="AN948" s="6"/>
      <c r="AO948" s="6"/>
      <c r="AP948" s="6"/>
      <c r="AQ948" s="6"/>
    </row>
    <row r="949" spans="1:43" ht="15.75" customHeight="1">
      <c r="A949" s="6"/>
      <c r="B949" s="4"/>
      <c r="C949" s="6"/>
      <c r="D949" s="6"/>
      <c r="E949" s="6"/>
      <c r="F949" s="4"/>
      <c r="G949" s="6"/>
      <c r="H949" s="4"/>
      <c r="I949" s="4"/>
      <c r="J949" s="4"/>
      <c r="K949" s="4"/>
      <c r="L949" s="4"/>
      <c r="M949" s="4"/>
      <c r="N949" s="4"/>
      <c r="O949" s="4"/>
      <c r="P949" s="4"/>
      <c r="Q949" s="4"/>
      <c r="R949" s="5"/>
      <c r="S949" s="5"/>
      <c r="T949" s="5"/>
      <c r="U949" s="5"/>
      <c r="V949" s="5"/>
      <c r="W949" s="5"/>
      <c r="X949" s="5"/>
      <c r="Y949" s="5"/>
      <c r="Z949" s="5"/>
      <c r="AA949" s="5"/>
      <c r="AB949" s="6"/>
      <c r="AC949" s="5"/>
      <c r="AD949" s="5"/>
      <c r="AE949" s="5"/>
      <c r="AF949" s="5"/>
      <c r="AG949" s="6"/>
      <c r="AH949" s="6"/>
      <c r="AI949" s="7"/>
      <c r="AJ949" s="7"/>
      <c r="AK949" s="7"/>
      <c r="AL949" s="7"/>
      <c r="AM949" s="7"/>
      <c r="AN949" s="6"/>
      <c r="AO949" s="6"/>
      <c r="AP949" s="6"/>
      <c r="AQ949" s="6"/>
    </row>
    <row r="950" spans="1:43" ht="15.75" customHeight="1">
      <c r="A950" s="6"/>
      <c r="B950" s="4"/>
      <c r="C950" s="6"/>
      <c r="D950" s="6"/>
      <c r="E950" s="6"/>
      <c r="F950" s="4"/>
      <c r="G950" s="6"/>
      <c r="H950" s="4"/>
      <c r="I950" s="4"/>
      <c r="J950" s="4"/>
      <c r="K950" s="4"/>
      <c r="L950" s="4"/>
      <c r="M950" s="4"/>
      <c r="N950" s="4"/>
      <c r="O950" s="4"/>
      <c r="P950" s="4"/>
      <c r="Q950" s="4"/>
      <c r="R950" s="5"/>
      <c r="S950" s="5"/>
      <c r="T950" s="5"/>
      <c r="U950" s="5"/>
      <c r="V950" s="5"/>
      <c r="W950" s="5"/>
      <c r="X950" s="5"/>
      <c r="Y950" s="5"/>
      <c r="Z950" s="5"/>
      <c r="AA950" s="5"/>
      <c r="AB950" s="6"/>
      <c r="AC950" s="5"/>
      <c r="AD950" s="5"/>
      <c r="AE950" s="5"/>
      <c r="AF950" s="5"/>
      <c r="AG950" s="6"/>
      <c r="AH950" s="6"/>
      <c r="AI950" s="7"/>
      <c r="AJ950" s="7"/>
      <c r="AK950" s="7"/>
      <c r="AL950" s="7"/>
      <c r="AM950" s="7"/>
      <c r="AN950" s="6"/>
      <c r="AO950" s="6"/>
      <c r="AP950" s="6"/>
      <c r="AQ950" s="6"/>
    </row>
    <row r="951" spans="1:43" ht="15.75" customHeight="1">
      <c r="A951" s="6"/>
      <c r="B951" s="4"/>
      <c r="C951" s="6"/>
      <c r="D951" s="6"/>
      <c r="E951" s="6"/>
      <c r="F951" s="4"/>
      <c r="G951" s="6"/>
      <c r="H951" s="4"/>
      <c r="I951" s="4"/>
      <c r="J951" s="4"/>
      <c r="K951" s="4"/>
      <c r="L951" s="4"/>
      <c r="M951" s="4"/>
      <c r="N951" s="4"/>
      <c r="O951" s="4"/>
      <c r="P951" s="4"/>
      <c r="Q951" s="4"/>
      <c r="R951" s="5"/>
      <c r="S951" s="5"/>
      <c r="T951" s="5"/>
      <c r="U951" s="5"/>
      <c r="V951" s="5"/>
      <c r="W951" s="5"/>
      <c r="X951" s="5"/>
      <c r="Y951" s="5"/>
      <c r="Z951" s="5"/>
      <c r="AA951" s="5"/>
      <c r="AB951" s="6"/>
      <c r="AC951" s="5"/>
      <c r="AD951" s="5"/>
      <c r="AE951" s="5"/>
      <c r="AF951" s="5"/>
      <c r="AG951" s="6"/>
      <c r="AH951" s="6"/>
      <c r="AI951" s="7"/>
      <c r="AJ951" s="7"/>
      <c r="AK951" s="7"/>
      <c r="AL951" s="7"/>
      <c r="AM951" s="7"/>
      <c r="AN951" s="6"/>
      <c r="AO951" s="6"/>
      <c r="AP951" s="6"/>
      <c r="AQ951" s="6"/>
    </row>
    <row r="952" spans="1:43" ht="15.75" customHeight="1">
      <c r="A952" s="6"/>
      <c r="B952" s="4"/>
      <c r="C952" s="6"/>
      <c r="D952" s="6"/>
      <c r="E952" s="6"/>
      <c r="F952" s="4"/>
      <c r="G952" s="6"/>
      <c r="H952" s="4"/>
      <c r="I952" s="4"/>
      <c r="J952" s="4"/>
      <c r="K952" s="4"/>
      <c r="L952" s="4"/>
      <c r="M952" s="4"/>
      <c r="N952" s="4"/>
      <c r="O952" s="4"/>
      <c r="P952" s="4"/>
      <c r="Q952" s="4"/>
      <c r="R952" s="5"/>
      <c r="S952" s="5"/>
      <c r="T952" s="5"/>
      <c r="U952" s="5"/>
      <c r="V952" s="5"/>
      <c r="W952" s="5"/>
      <c r="X952" s="5"/>
      <c r="Y952" s="5"/>
      <c r="Z952" s="5"/>
      <c r="AA952" s="5"/>
      <c r="AB952" s="6"/>
      <c r="AC952" s="5"/>
      <c r="AD952" s="5"/>
      <c r="AE952" s="5"/>
      <c r="AF952" s="5"/>
      <c r="AG952" s="6"/>
      <c r="AH952" s="6"/>
      <c r="AI952" s="7"/>
      <c r="AJ952" s="7"/>
      <c r="AK952" s="7"/>
      <c r="AL952" s="7"/>
      <c r="AM952" s="7"/>
      <c r="AN952" s="6"/>
      <c r="AO952" s="6"/>
      <c r="AP952" s="6"/>
      <c r="AQ952" s="6"/>
    </row>
    <row r="953" spans="1:43" ht="15.75" customHeight="1">
      <c r="A953" s="6"/>
      <c r="B953" s="4"/>
      <c r="C953" s="6"/>
      <c r="D953" s="6"/>
      <c r="E953" s="6"/>
      <c r="F953" s="4"/>
      <c r="G953" s="6"/>
      <c r="H953" s="4"/>
      <c r="I953" s="4"/>
      <c r="J953" s="4"/>
      <c r="K953" s="4"/>
      <c r="L953" s="4"/>
      <c r="M953" s="4"/>
      <c r="N953" s="4"/>
      <c r="O953" s="4"/>
      <c r="P953" s="4"/>
      <c r="Q953" s="4"/>
      <c r="R953" s="5"/>
      <c r="S953" s="5"/>
      <c r="T953" s="5"/>
      <c r="U953" s="5"/>
      <c r="V953" s="5"/>
      <c r="W953" s="5"/>
      <c r="X953" s="5"/>
      <c r="Y953" s="5"/>
      <c r="Z953" s="5"/>
      <c r="AA953" s="5"/>
      <c r="AB953" s="6"/>
      <c r="AC953" s="5"/>
      <c r="AD953" s="5"/>
      <c r="AE953" s="5"/>
      <c r="AF953" s="5"/>
      <c r="AG953" s="6"/>
      <c r="AH953" s="6"/>
      <c r="AI953" s="7"/>
      <c r="AJ953" s="7"/>
      <c r="AK953" s="7"/>
      <c r="AL953" s="7"/>
      <c r="AM953" s="7"/>
      <c r="AN953" s="6"/>
      <c r="AO953" s="6"/>
      <c r="AP953" s="6"/>
      <c r="AQ953" s="6"/>
    </row>
    <row r="954" spans="1:43" ht="15.75" customHeight="1">
      <c r="A954" s="6"/>
      <c r="B954" s="4"/>
      <c r="C954" s="6"/>
      <c r="D954" s="6"/>
      <c r="E954" s="6"/>
      <c r="F954" s="4"/>
      <c r="G954" s="6"/>
      <c r="H954" s="4"/>
      <c r="I954" s="4"/>
      <c r="J954" s="4"/>
      <c r="K954" s="4"/>
      <c r="L954" s="4"/>
      <c r="M954" s="4"/>
      <c r="N954" s="4"/>
      <c r="O954" s="4"/>
      <c r="P954" s="4"/>
      <c r="Q954" s="4"/>
      <c r="R954" s="5"/>
      <c r="S954" s="5"/>
      <c r="T954" s="5"/>
      <c r="U954" s="5"/>
      <c r="V954" s="5"/>
      <c r="W954" s="5"/>
      <c r="X954" s="5"/>
      <c r="Y954" s="5"/>
      <c r="Z954" s="5"/>
      <c r="AA954" s="5"/>
      <c r="AB954" s="6"/>
      <c r="AC954" s="5"/>
      <c r="AD954" s="5"/>
      <c r="AE954" s="5"/>
      <c r="AF954" s="5"/>
      <c r="AG954" s="6"/>
      <c r="AH954" s="6"/>
      <c r="AI954" s="7"/>
      <c r="AJ954" s="7"/>
      <c r="AK954" s="7"/>
      <c r="AL954" s="7"/>
      <c r="AM954" s="7"/>
      <c r="AN954" s="6"/>
      <c r="AO954" s="6"/>
      <c r="AP954" s="6"/>
      <c r="AQ954" s="6"/>
    </row>
    <row r="955" spans="1:43" ht="15.75" customHeight="1">
      <c r="A955" s="6"/>
      <c r="B955" s="4"/>
      <c r="C955" s="6"/>
      <c r="D955" s="6"/>
      <c r="E955" s="6"/>
      <c r="F955" s="4"/>
      <c r="G955" s="6"/>
      <c r="H955" s="4"/>
      <c r="I955" s="4"/>
      <c r="J955" s="4"/>
      <c r="K955" s="4"/>
      <c r="L955" s="4"/>
      <c r="M955" s="4"/>
      <c r="N955" s="4"/>
      <c r="O955" s="4"/>
      <c r="P955" s="4"/>
      <c r="Q955" s="4"/>
      <c r="R955" s="5"/>
      <c r="S955" s="5"/>
      <c r="T955" s="5"/>
      <c r="U955" s="5"/>
      <c r="V955" s="5"/>
      <c r="W955" s="5"/>
      <c r="X955" s="5"/>
      <c r="Y955" s="5"/>
      <c r="Z955" s="5"/>
      <c r="AA955" s="5"/>
      <c r="AB955" s="6"/>
      <c r="AC955" s="5"/>
      <c r="AD955" s="5"/>
      <c r="AE955" s="5"/>
      <c r="AF955" s="5"/>
      <c r="AG955" s="6"/>
      <c r="AH955" s="6"/>
      <c r="AI955" s="7"/>
      <c r="AJ955" s="7"/>
      <c r="AK955" s="7"/>
      <c r="AL955" s="7"/>
      <c r="AM955" s="7"/>
      <c r="AN955" s="6"/>
      <c r="AO955" s="6"/>
      <c r="AP955" s="6"/>
      <c r="AQ955" s="6"/>
    </row>
    <row r="956" spans="1:43" ht="15.75" customHeight="1">
      <c r="A956" s="6"/>
      <c r="B956" s="4"/>
      <c r="C956" s="6"/>
      <c r="D956" s="6"/>
      <c r="E956" s="6"/>
      <c r="F956" s="4"/>
      <c r="G956" s="6"/>
      <c r="H956" s="4"/>
      <c r="I956" s="4"/>
      <c r="J956" s="4"/>
      <c r="K956" s="4"/>
      <c r="L956" s="4"/>
      <c r="M956" s="4"/>
      <c r="N956" s="4"/>
      <c r="O956" s="4"/>
      <c r="P956" s="4"/>
      <c r="Q956" s="4"/>
      <c r="R956" s="5"/>
      <c r="S956" s="5"/>
      <c r="T956" s="5"/>
      <c r="U956" s="5"/>
      <c r="V956" s="5"/>
      <c r="W956" s="5"/>
      <c r="X956" s="5"/>
      <c r="Y956" s="5"/>
      <c r="Z956" s="5"/>
      <c r="AA956" s="5"/>
      <c r="AB956" s="6"/>
      <c r="AC956" s="5"/>
      <c r="AD956" s="5"/>
      <c r="AE956" s="5"/>
      <c r="AF956" s="5"/>
      <c r="AG956" s="6"/>
      <c r="AH956" s="6"/>
      <c r="AI956" s="7"/>
      <c r="AJ956" s="7"/>
      <c r="AK956" s="7"/>
      <c r="AL956" s="7"/>
      <c r="AM956" s="7"/>
      <c r="AN956" s="6"/>
      <c r="AO956" s="6"/>
      <c r="AP956" s="6"/>
      <c r="AQ956" s="6"/>
    </row>
    <row r="957" spans="1:43" ht="15.75" customHeight="1">
      <c r="A957" s="6"/>
      <c r="B957" s="4"/>
      <c r="C957" s="6"/>
      <c r="D957" s="6"/>
      <c r="E957" s="6"/>
      <c r="F957" s="4"/>
      <c r="G957" s="6"/>
      <c r="H957" s="4"/>
      <c r="I957" s="4"/>
      <c r="J957" s="4"/>
      <c r="K957" s="4"/>
      <c r="L957" s="4"/>
      <c r="M957" s="4"/>
      <c r="N957" s="4"/>
      <c r="O957" s="4"/>
      <c r="P957" s="4"/>
      <c r="Q957" s="4"/>
      <c r="R957" s="5"/>
      <c r="S957" s="5"/>
      <c r="T957" s="5"/>
      <c r="U957" s="5"/>
      <c r="V957" s="5"/>
      <c r="W957" s="5"/>
      <c r="X957" s="5"/>
      <c r="Y957" s="5"/>
      <c r="Z957" s="5"/>
      <c r="AA957" s="5"/>
      <c r="AB957" s="6"/>
      <c r="AC957" s="5"/>
      <c r="AD957" s="5"/>
      <c r="AE957" s="5"/>
      <c r="AF957" s="5"/>
      <c r="AG957" s="6"/>
      <c r="AH957" s="6"/>
      <c r="AI957" s="7"/>
      <c r="AJ957" s="7"/>
      <c r="AK957" s="7"/>
      <c r="AL957" s="7"/>
      <c r="AM957" s="7"/>
      <c r="AN957" s="6"/>
      <c r="AO957" s="6"/>
      <c r="AP957" s="6"/>
      <c r="AQ957" s="6"/>
    </row>
    <row r="958" spans="1:43" ht="15.75" customHeight="1">
      <c r="A958" s="6"/>
      <c r="B958" s="4"/>
      <c r="C958" s="6"/>
      <c r="D958" s="6"/>
      <c r="E958" s="6"/>
      <c r="F958" s="4"/>
      <c r="G958" s="6"/>
      <c r="H958" s="4"/>
      <c r="I958" s="4"/>
      <c r="J958" s="4"/>
      <c r="K958" s="4"/>
      <c r="L958" s="4"/>
      <c r="M958" s="4"/>
      <c r="N958" s="4"/>
      <c r="O958" s="4"/>
      <c r="P958" s="4"/>
      <c r="Q958" s="4"/>
      <c r="R958" s="5"/>
      <c r="S958" s="5"/>
      <c r="T958" s="5"/>
      <c r="U958" s="5"/>
      <c r="V958" s="5"/>
      <c r="W958" s="5"/>
      <c r="X958" s="5"/>
      <c r="Y958" s="5"/>
      <c r="Z958" s="5"/>
      <c r="AA958" s="5"/>
      <c r="AB958" s="6"/>
      <c r="AC958" s="5"/>
      <c r="AD958" s="5"/>
      <c r="AE958" s="5"/>
      <c r="AF958" s="5"/>
      <c r="AG958" s="6"/>
      <c r="AH958" s="6"/>
      <c r="AI958" s="7"/>
      <c r="AJ958" s="7"/>
      <c r="AK958" s="7"/>
      <c r="AL958" s="7"/>
      <c r="AM958" s="7"/>
      <c r="AN958" s="6"/>
      <c r="AO958" s="6"/>
      <c r="AP958" s="6"/>
      <c r="AQ958" s="6"/>
    </row>
    <row r="959" spans="1:43" ht="15.75" customHeight="1">
      <c r="A959" s="6"/>
      <c r="B959" s="4"/>
      <c r="C959" s="6"/>
      <c r="D959" s="6"/>
      <c r="E959" s="6"/>
      <c r="F959" s="4"/>
      <c r="G959" s="6"/>
      <c r="H959" s="4"/>
      <c r="I959" s="4"/>
      <c r="J959" s="4"/>
      <c r="K959" s="4"/>
      <c r="L959" s="4"/>
      <c r="M959" s="4"/>
      <c r="N959" s="4"/>
      <c r="O959" s="4"/>
      <c r="P959" s="4"/>
      <c r="Q959" s="4"/>
      <c r="R959" s="5"/>
      <c r="S959" s="5"/>
      <c r="T959" s="5"/>
      <c r="U959" s="5"/>
      <c r="V959" s="5"/>
      <c r="W959" s="5"/>
      <c r="X959" s="5"/>
      <c r="Y959" s="5"/>
      <c r="Z959" s="5"/>
      <c r="AA959" s="5"/>
      <c r="AB959" s="6"/>
      <c r="AC959" s="5"/>
      <c r="AD959" s="5"/>
      <c r="AE959" s="5"/>
      <c r="AF959" s="5"/>
      <c r="AG959" s="6"/>
      <c r="AH959" s="6"/>
      <c r="AI959" s="7"/>
      <c r="AJ959" s="7"/>
      <c r="AK959" s="7"/>
      <c r="AL959" s="7"/>
      <c r="AM959" s="7"/>
      <c r="AN959" s="6"/>
      <c r="AO959" s="6"/>
      <c r="AP959" s="6"/>
      <c r="AQ959" s="6"/>
    </row>
    <row r="960" spans="1:43" ht="15.75" customHeight="1">
      <c r="A960" s="6"/>
      <c r="B960" s="4"/>
      <c r="C960" s="6"/>
      <c r="D960" s="6"/>
      <c r="E960" s="6"/>
      <c r="F960" s="4"/>
      <c r="G960" s="6"/>
      <c r="H960" s="4"/>
      <c r="I960" s="4"/>
      <c r="J960" s="4"/>
      <c r="K960" s="4"/>
      <c r="L960" s="4"/>
      <c r="M960" s="4"/>
      <c r="N960" s="4"/>
      <c r="O960" s="4"/>
      <c r="P960" s="4"/>
      <c r="Q960" s="4"/>
      <c r="R960" s="5"/>
      <c r="S960" s="5"/>
      <c r="T960" s="5"/>
      <c r="U960" s="5"/>
      <c r="V960" s="5"/>
      <c r="W960" s="5"/>
      <c r="X960" s="5"/>
      <c r="Y960" s="5"/>
      <c r="Z960" s="5"/>
      <c r="AA960" s="5"/>
      <c r="AB960" s="6"/>
      <c r="AC960" s="5"/>
      <c r="AD960" s="5"/>
      <c r="AE960" s="5"/>
      <c r="AF960" s="5"/>
      <c r="AG960" s="6"/>
      <c r="AH960" s="6"/>
      <c r="AI960" s="7"/>
      <c r="AJ960" s="7"/>
      <c r="AK960" s="7"/>
      <c r="AL960" s="7"/>
      <c r="AM960" s="7"/>
      <c r="AN960" s="6"/>
      <c r="AO960" s="6"/>
      <c r="AP960" s="6"/>
      <c r="AQ960" s="6"/>
    </row>
    <row r="961" spans="1:43" ht="15.75" customHeight="1">
      <c r="A961" s="6"/>
      <c r="B961" s="4"/>
      <c r="C961" s="6"/>
      <c r="D961" s="6"/>
      <c r="E961" s="6"/>
      <c r="F961" s="4"/>
      <c r="G961" s="6"/>
      <c r="H961" s="4"/>
      <c r="I961" s="4"/>
      <c r="J961" s="4"/>
      <c r="K961" s="4"/>
      <c r="L961" s="4"/>
      <c r="M961" s="4"/>
      <c r="N961" s="4"/>
      <c r="O961" s="4"/>
      <c r="P961" s="4"/>
      <c r="Q961" s="4"/>
      <c r="R961" s="5"/>
      <c r="S961" s="5"/>
      <c r="T961" s="5"/>
      <c r="U961" s="5"/>
      <c r="V961" s="5"/>
      <c r="W961" s="5"/>
      <c r="X961" s="5"/>
      <c r="Y961" s="5"/>
      <c r="Z961" s="5"/>
      <c r="AA961" s="5"/>
      <c r="AB961" s="6"/>
      <c r="AC961" s="5"/>
      <c r="AD961" s="5"/>
      <c r="AE961" s="5"/>
      <c r="AF961" s="5"/>
      <c r="AG961" s="6"/>
      <c r="AH961" s="6"/>
      <c r="AI961" s="7"/>
      <c r="AJ961" s="7"/>
      <c r="AK961" s="7"/>
      <c r="AL961" s="7"/>
      <c r="AM961" s="7"/>
      <c r="AN961" s="6"/>
      <c r="AO961" s="6"/>
      <c r="AP961" s="6"/>
      <c r="AQ961" s="6"/>
    </row>
    <row r="962" spans="1:43" ht="15.75" customHeight="1">
      <c r="A962" s="6"/>
      <c r="B962" s="4"/>
      <c r="C962" s="6"/>
      <c r="D962" s="6"/>
      <c r="E962" s="6"/>
      <c r="F962" s="4"/>
      <c r="G962" s="6"/>
      <c r="H962" s="4"/>
      <c r="I962" s="4"/>
      <c r="J962" s="4"/>
      <c r="K962" s="4"/>
      <c r="L962" s="4"/>
      <c r="M962" s="4"/>
      <c r="N962" s="4"/>
      <c r="O962" s="4"/>
      <c r="P962" s="4"/>
      <c r="Q962" s="4"/>
      <c r="R962" s="5"/>
      <c r="S962" s="5"/>
      <c r="T962" s="5"/>
      <c r="U962" s="5"/>
      <c r="V962" s="5"/>
      <c r="W962" s="5"/>
      <c r="X962" s="5"/>
      <c r="Y962" s="5"/>
      <c r="Z962" s="5"/>
      <c r="AA962" s="5"/>
      <c r="AB962" s="6"/>
      <c r="AC962" s="5"/>
      <c r="AD962" s="5"/>
      <c r="AE962" s="5"/>
      <c r="AF962" s="5"/>
      <c r="AG962" s="6"/>
      <c r="AH962" s="6"/>
      <c r="AI962" s="7"/>
      <c r="AJ962" s="7"/>
      <c r="AK962" s="7"/>
      <c r="AL962" s="7"/>
      <c r="AM962" s="7"/>
      <c r="AN962" s="6"/>
      <c r="AO962" s="6"/>
      <c r="AP962" s="6"/>
      <c r="AQ962" s="6"/>
    </row>
    <row r="963" spans="1:43" ht="15.75" customHeight="1">
      <c r="A963" s="6"/>
      <c r="B963" s="4"/>
      <c r="C963" s="6"/>
      <c r="D963" s="6"/>
      <c r="E963" s="6"/>
      <c r="F963" s="4"/>
      <c r="G963" s="6"/>
      <c r="H963" s="4"/>
      <c r="I963" s="4"/>
      <c r="J963" s="4"/>
      <c r="K963" s="4"/>
      <c r="L963" s="4"/>
      <c r="M963" s="4"/>
      <c r="N963" s="4"/>
      <c r="O963" s="4"/>
      <c r="P963" s="4"/>
      <c r="Q963" s="4"/>
      <c r="R963" s="5"/>
      <c r="S963" s="5"/>
      <c r="T963" s="5"/>
      <c r="U963" s="5"/>
      <c r="V963" s="5"/>
      <c r="W963" s="5"/>
      <c r="X963" s="5"/>
      <c r="Y963" s="5"/>
      <c r="Z963" s="5"/>
      <c r="AA963" s="5"/>
      <c r="AB963" s="6"/>
      <c r="AC963" s="5"/>
      <c r="AD963" s="5"/>
      <c r="AE963" s="5"/>
      <c r="AF963" s="5"/>
      <c r="AG963" s="6"/>
      <c r="AH963" s="6"/>
      <c r="AI963" s="7"/>
      <c r="AJ963" s="7"/>
      <c r="AK963" s="7"/>
      <c r="AL963" s="7"/>
      <c r="AM963" s="7"/>
      <c r="AN963" s="6"/>
      <c r="AO963" s="6"/>
      <c r="AP963" s="6"/>
      <c r="AQ963" s="6"/>
    </row>
    <row r="964" spans="1:43" ht="15.75" customHeight="1">
      <c r="A964" s="6"/>
      <c r="B964" s="4"/>
      <c r="C964" s="6"/>
      <c r="D964" s="6"/>
      <c r="E964" s="6"/>
      <c r="F964" s="4"/>
      <c r="G964" s="6"/>
      <c r="H964" s="4"/>
      <c r="I964" s="4"/>
      <c r="J964" s="4"/>
      <c r="K964" s="4"/>
      <c r="L964" s="4"/>
      <c r="M964" s="4"/>
      <c r="N964" s="4"/>
      <c r="O964" s="4"/>
      <c r="P964" s="4"/>
      <c r="Q964" s="4"/>
      <c r="R964" s="5"/>
      <c r="S964" s="5"/>
      <c r="T964" s="5"/>
      <c r="U964" s="5"/>
      <c r="V964" s="5"/>
      <c r="W964" s="5"/>
      <c r="X964" s="5"/>
      <c r="Y964" s="5"/>
      <c r="Z964" s="5"/>
      <c r="AA964" s="5"/>
      <c r="AB964" s="6"/>
      <c r="AC964" s="5"/>
      <c r="AD964" s="5"/>
      <c r="AE964" s="5"/>
      <c r="AF964" s="5"/>
      <c r="AG964" s="6"/>
      <c r="AH964" s="6"/>
      <c r="AI964" s="7"/>
      <c r="AJ964" s="7"/>
      <c r="AK964" s="7"/>
      <c r="AL964" s="7"/>
      <c r="AM964" s="7"/>
      <c r="AN964" s="6"/>
      <c r="AO964" s="6"/>
      <c r="AP964" s="6"/>
      <c r="AQ964" s="6"/>
    </row>
    <row r="965" spans="1:43" ht="15.75" customHeight="1">
      <c r="A965" s="6"/>
      <c r="B965" s="4"/>
      <c r="C965" s="6"/>
      <c r="D965" s="6"/>
      <c r="E965" s="6"/>
      <c r="F965" s="4"/>
      <c r="G965" s="6"/>
      <c r="H965" s="4"/>
      <c r="I965" s="4"/>
      <c r="J965" s="4"/>
      <c r="K965" s="4"/>
      <c r="L965" s="4"/>
      <c r="M965" s="4"/>
      <c r="N965" s="4"/>
      <c r="O965" s="4"/>
      <c r="P965" s="4"/>
      <c r="Q965" s="4"/>
      <c r="R965" s="5"/>
      <c r="S965" s="5"/>
      <c r="T965" s="5"/>
      <c r="U965" s="5"/>
      <c r="V965" s="5"/>
      <c r="W965" s="5"/>
      <c r="X965" s="5"/>
      <c r="Y965" s="5"/>
      <c r="Z965" s="5"/>
      <c r="AA965" s="5"/>
      <c r="AB965" s="6"/>
      <c r="AC965" s="5"/>
      <c r="AD965" s="5"/>
      <c r="AE965" s="5"/>
      <c r="AF965" s="5"/>
      <c r="AG965" s="6"/>
      <c r="AH965" s="6"/>
      <c r="AI965" s="7"/>
      <c r="AJ965" s="7"/>
      <c r="AK965" s="7"/>
      <c r="AL965" s="7"/>
      <c r="AM965" s="7"/>
      <c r="AN965" s="6"/>
      <c r="AO965" s="6"/>
      <c r="AP965" s="6"/>
      <c r="AQ965" s="6"/>
    </row>
    <row r="966" spans="1:43" ht="15.75" customHeight="1">
      <c r="A966" s="6"/>
      <c r="B966" s="4"/>
      <c r="C966" s="6"/>
      <c r="D966" s="6"/>
      <c r="E966" s="6"/>
      <c r="F966" s="4"/>
      <c r="G966" s="6"/>
      <c r="H966" s="4"/>
      <c r="I966" s="4"/>
      <c r="J966" s="4"/>
      <c r="K966" s="4"/>
      <c r="L966" s="4"/>
      <c r="M966" s="4"/>
      <c r="N966" s="4"/>
      <c r="O966" s="4"/>
      <c r="P966" s="4"/>
      <c r="Q966" s="4"/>
      <c r="R966" s="5"/>
      <c r="S966" s="5"/>
      <c r="T966" s="5"/>
      <c r="U966" s="5"/>
      <c r="V966" s="5"/>
      <c r="W966" s="5"/>
      <c r="X966" s="5"/>
      <c r="Y966" s="5"/>
      <c r="Z966" s="5"/>
      <c r="AA966" s="5"/>
      <c r="AB966" s="6"/>
      <c r="AC966" s="5"/>
      <c r="AD966" s="5"/>
      <c r="AE966" s="5"/>
      <c r="AF966" s="5"/>
      <c r="AG966" s="6"/>
      <c r="AH966" s="6"/>
      <c r="AI966" s="7"/>
      <c r="AJ966" s="7"/>
      <c r="AK966" s="7"/>
      <c r="AL966" s="7"/>
      <c r="AM966" s="7"/>
      <c r="AN966" s="6"/>
      <c r="AO966" s="6"/>
      <c r="AP966" s="6"/>
      <c r="AQ966" s="6"/>
    </row>
    <row r="967" spans="1:43" ht="15.75" customHeight="1">
      <c r="A967" s="6"/>
      <c r="B967" s="4"/>
      <c r="C967" s="6"/>
      <c r="D967" s="6"/>
      <c r="E967" s="6"/>
      <c r="F967" s="4"/>
      <c r="G967" s="6"/>
      <c r="H967" s="4"/>
      <c r="I967" s="4"/>
      <c r="J967" s="4"/>
      <c r="K967" s="4"/>
      <c r="L967" s="4"/>
      <c r="M967" s="4"/>
      <c r="N967" s="4"/>
      <c r="O967" s="4"/>
      <c r="P967" s="4"/>
      <c r="Q967" s="4"/>
      <c r="R967" s="5"/>
      <c r="S967" s="5"/>
      <c r="T967" s="5"/>
      <c r="U967" s="5"/>
      <c r="V967" s="5"/>
      <c r="W967" s="5"/>
      <c r="X967" s="5"/>
      <c r="Y967" s="5"/>
      <c r="Z967" s="5"/>
      <c r="AA967" s="5"/>
      <c r="AB967" s="6"/>
      <c r="AC967" s="5"/>
      <c r="AD967" s="5"/>
      <c r="AE967" s="5"/>
      <c r="AF967" s="5"/>
      <c r="AG967" s="6"/>
      <c r="AH967" s="6"/>
      <c r="AI967" s="7"/>
      <c r="AJ967" s="7"/>
      <c r="AK967" s="7"/>
      <c r="AL967" s="7"/>
      <c r="AM967" s="7"/>
      <c r="AN967" s="6"/>
      <c r="AO967" s="6"/>
      <c r="AP967" s="6"/>
      <c r="AQ967" s="6"/>
    </row>
    <row r="968" spans="1:43" ht="15.75" customHeight="1">
      <c r="A968" s="6"/>
      <c r="B968" s="4"/>
      <c r="C968" s="6"/>
      <c r="D968" s="6"/>
      <c r="E968" s="6"/>
      <c r="F968" s="4"/>
      <c r="G968" s="6"/>
      <c r="H968" s="4"/>
      <c r="I968" s="4"/>
      <c r="J968" s="4"/>
      <c r="K968" s="4"/>
      <c r="L968" s="4"/>
      <c r="M968" s="4"/>
      <c r="N968" s="4"/>
      <c r="O968" s="4"/>
      <c r="P968" s="4"/>
      <c r="Q968" s="4"/>
      <c r="R968" s="5"/>
      <c r="S968" s="5"/>
      <c r="T968" s="5"/>
      <c r="U968" s="5"/>
      <c r="V968" s="5"/>
      <c r="W968" s="5"/>
      <c r="X968" s="5"/>
      <c r="Y968" s="5"/>
      <c r="Z968" s="5"/>
      <c r="AA968" s="5"/>
      <c r="AB968" s="6"/>
      <c r="AC968" s="5"/>
      <c r="AD968" s="5"/>
      <c r="AE968" s="5"/>
      <c r="AF968" s="5"/>
      <c r="AG968" s="6"/>
      <c r="AH968" s="6"/>
      <c r="AI968" s="7"/>
      <c r="AJ968" s="7"/>
      <c r="AK968" s="7"/>
      <c r="AL968" s="7"/>
      <c r="AM968" s="7"/>
      <c r="AN968" s="6"/>
      <c r="AO968" s="6"/>
      <c r="AP968" s="6"/>
      <c r="AQ968" s="6"/>
    </row>
    <row r="969" spans="1:43" ht="15.75" customHeight="1">
      <c r="A969" s="6"/>
      <c r="B969" s="4"/>
      <c r="C969" s="6"/>
      <c r="D969" s="6"/>
      <c r="E969" s="6"/>
      <c r="F969" s="4"/>
      <c r="G969" s="6"/>
      <c r="H969" s="4"/>
      <c r="I969" s="4"/>
      <c r="J969" s="4"/>
      <c r="K969" s="4"/>
      <c r="L969" s="4"/>
      <c r="M969" s="4"/>
      <c r="N969" s="4"/>
      <c r="O969" s="4"/>
      <c r="P969" s="4"/>
      <c r="Q969" s="4"/>
      <c r="R969" s="5"/>
      <c r="S969" s="5"/>
      <c r="T969" s="5"/>
      <c r="U969" s="5"/>
      <c r="V969" s="5"/>
      <c r="W969" s="5"/>
      <c r="X969" s="5"/>
      <c r="Y969" s="5"/>
      <c r="Z969" s="5"/>
      <c r="AA969" s="5"/>
      <c r="AB969" s="6"/>
      <c r="AC969" s="5"/>
      <c r="AD969" s="5"/>
      <c r="AE969" s="5"/>
      <c r="AF969" s="5"/>
      <c r="AG969" s="6"/>
      <c r="AH969" s="6"/>
      <c r="AI969" s="7"/>
      <c r="AJ969" s="7"/>
      <c r="AK969" s="7"/>
      <c r="AL969" s="7"/>
      <c r="AM969" s="7"/>
      <c r="AN969" s="6"/>
      <c r="AO969" s="6"/>
      <c r="AP969" s="6"/>
      <c r="AQ969" s="6"/>
    </row>
    <row r="970" spans="1:43" ht="15.75" customHeight="1">
      <c r="A970" s="6"/>
      <c r="B970" s="4"/>
      <c r="C970" s="6"/>
      <c r="D970" s="6"/>
      <c r="E970" s="6"/>
      <c r="F970" s="4"/>
      <c r="G970" s="6"/>
      <c r="H970" s="4"/>
      <c r="I970" s="4"/>
      <c r="J970" s="4"/>
      <c r="K970" s="4"/>
      <c r="L970" s="4"/>
      <c r="M970" s="4"/>
      <c r="N970" s="4"/>
      <c r="O970" s="4"/>
      <c r="P970" s="4"/>
      <c r="Q970" s="4"/>
      <c r="R970" s="5"/>
      <c r="S970" s="5"/>
      <c r="T970" s="5"/>
      <c r="U970" s="5"/>
      <c r="V970" s="5"/>
      <c r="W970" s="5"/>
      <c r="X970" s="5"/>
      <c r="Y970" s="5"/>
      <c r="Z970" s="5"/>
      <c r="AA970" s="5"/>
      <c r="AB970" s="6"/>
      <c r="AC970" s="5"/>
      <c r="AD970" s="5"/>
      <c r="AE970" s="5"/>
      <c r="AF970" s="5"/>
      <c r="AG970" s="6"/>
      <c r="AH970" s="6"/>
      <c r="AI970" s="7"/>
      <c r="AJ970" s="7"/>
      <c r="AK970" s="7"/>
      <c r="AL970" s="7"/>
      <c r="AM970" s="7"/>
      <c r="AN970" s="6"/>
      <c r="AO970" s="6"/>
      <c r="AP970" s="6"/>
      <c r="AQ970" s="6"/>
    </row>
    <row r="971" spans="1:43" ht="15.75" customHeight="1">
      <c r="A971" s="6"/>
      <c r="B971" s="4"/>
      <c r="C971" s="6"/>
      <c r="D971" s="6"/>
      <c r="E971" s="6"/>
      <c r="F971" s="4"/>
      <c r="G971" s="6"/>
      <c r="H971" s="4"/>
      <c r="I971" s="4"/>
      <c r="J971" s="4"/>
      <c r="K971" s="4"/>
      <c r="L971" s="4"/>
      <c r="M971" s="4"/>
      <c r="N971" s="4"/>
      <c r="O971" s="4"/>
      <c r="P971" s="4"/>
      <c r="Q971" s="4"/>
      <c r="R971" s="5"/>
      <c r="S971" s="5"/>
      <c r="T971" s="5"/>
      <c r="U971" s="5"/>
      <c r="V971" s="5"/>
      <c r="W971" s="5"/>
      <c r="X971" s="5"/>
      <c r="Y971" s="5"/>
      <c r="Z971" s="5"/>
      <c r="AA971" s="5"/>
      <c r="AB971" s="6"/>
      <c r="AC971" s="5"/>
      <c r="AD971" s="5"/>
      <c r="AE971" s="5"/>
      <c r="AF971" s="5"/>
      <c r="AG971" s="6"/>
      <c r="AH971" s="6"/>
      <c r="AI971" s="7"/>
      <c r="AJ971" s="7"/>
      <c r="AK971" s="7"/>
      <c r="AL971" s="7"/>
      <c r="AM971" s="7"/>
      <c r="AN971" s="6"/>
      <c r="AO971" s="6"/>
      <c r="AP971" s="6"/>
      <c r="AQ971" s="6"/>
    </row>
    <row r="972" spans="1:43" ht="15.75" customHeight="1">
      <c r="A972" s="6"/>
      <c r="B972" s="4"/>
      <c r="C972" s="6"/>
      <c r="D972" s="6"/>
      <c r="E972" s="6"/>
      <c r="F972" s="4"/>
      <c r="G972" s="6"/>
      <c r="H972" s="4"/>
      <c r="I972" s="4"/>
      <c r="J972" s="4"/>
      <c r="K972" s="4"/>
      <c r="L972" s="4"/>
      <c r="M972" s="4"/>
      <c r="N972" s="4"/>
      <c r="O972" s="4"/>
      <c r="P972" s="4"/>
      <c r="Q972" s="4"/>
      <c r="R972" s="5"/>
      <c r="S972" s="5"/>
      <c r="T972" s="5"/>
      <c r="U972" s="5"/>
      <c r="V972" s="5"/>
      <c r="W972" s="5"/>
      <c r="X972" s="5"/>
      <c r="Y972" s="5"/>
      <c r="Z972" s="5"/>
      <c r="AA972" s="5"/>
      <c r="AB972" s="6"/>
      <c r="AC972" s="5"/>
      <c r="AD972" s="5"/>
      <c r="AE972" s="5"/>
      <c r="AF972" s="5"/>
      <c r="AG972" s="6"/>
      <c r="AH972" s="6"/>
      <c r="AI972" s="7"/>
      <c r="AJ972" s="7"/>
      <c r="AK972" s="7"/>
      <c r="AL972" s="7"/>
      <c r="AM972" s="7"/>
      <c r="AN972" s="6"/>
      <c r="AO972" s="6"/>
      <c r="AP972" s="6"/>
      <c r="AQ972" s="6"/>
    </row>
    <row r="973" spans="1:43" ht="15.75" customHeight="1">
      <c r="A973" s="6"/>
      <c r="B973" s="4"/>
      <c r="C973" s="6"/>
      <c r="D973" s="6"/>
      <c r="E973" s="6"/>
      <c r="F973" s="4"/>
      <c r="G973" s="6"/>
      <c r="H973" s="4"/>
      <c r="I973" s="4"/>
      <c r="J973" s="4"/>
      <c r="K973" s="4"/>
      <c r="L973" s="4"/>
      <c r="M973" s="4"/>
      <c r="N973" s="4"/>
      <c r="O973" s="4"/>
      <c r="P973" s="4"/>
      <c r="Q973" s="4"/>
      <c r="R973" s="5"/>
      <c r="S973" s="5"/>
      <c r="T973" s="5"/>
      <c r="U973" s="5"/>
      <c r="V973" s="5"/>
      <c r="W973" s="5"/>
      <c r="X973" s="5"/>
      <c r="Y973" s="5"/>
      <c r="Z973" s="5"/>
      <c r="AA973" s="5"/>
      <c r="AB973" s="6"/>
      <c r="AC973" s="5"/>
      <c r="AD973" s="5"/>
      <c r="AE973" s="5"/>
      <c r="AF973" s="5"/>
      <c r="AG973" s="6"/>
      <c r="AH973" s="6"/>
      <c r="AI973" s="7"/>
      <c r="AJ973" s="7"/>
      <c r="AK973" s="7"/>
      <c r="AL973" s="7"/>
      <c r="AM973" s="7"/>
      <c r="AN973" s="6"/>
      <c r="AO973" s="6"/>
      <c r="AP973" s="6"/>
      <c r="AQ973" s="6"/>
    </row>
    <row r="974" spans="1:43" ht="15.75" customHeight="1">
      <c r="A974" s="6"/>
      <c r="B974" s="4"/>
      <c r="C974" s="6"/>
      <c r="D974" s="6"/>
      <c r="E974" s="6"/>
      <c r="F974" s="4"/>
      <c r="G974" s="6"/>
      <c r="H974" s="4"/>
      <c r="I974" s="4"/>
      <c r="J974" s="4"/>
      <c r="K974" s="4"/>
      <c r="L974" s="4"/>
      <c r="M974" s="4"/>
      <c r="N974" s="4"/>
      <c r="O974" s="4"/>
      <c r="P974" s="4"/>
      <c r="Q974" s="4"/>
      <c r="R974" s="5"/>
      <c r="S974" s="5"/>
      <c r="T974" s="5"/>
      <c r="U974" s="5"/>
      <c r="V974" s="5"/>
      <c r="W974" s="5"/>
      <c r="X974" s="5"/>
      <c r="Y974" s="5"/>
      <c r="Z974" s="5"/>
      <c r="AA974" s="5"/>
      <c r="AB974" s="6"/>
      <c r="AC974" s="5"/>
      <c r="AD974" s="5"/>
      <c r="AE974" s="5"/>
      <c r="AF974" s="5"/>
      <c r="AG974" s="6"/>
      <c r="AH974" s="6"/>
      <c r="AI974" s="7"/>
      <c r="AJ974" s="7"/>
      <c r="AK974" s="7"/>
      <c r="AL974" s="7"/>
      <c r="AM974" s="7"/>
      <c r="AN974" s="6"/>
      <c r="AO974" s="6"/>
      <c r="AP974" s="6"/>
      <c r="AQ974" s="6"/>
    </row>
    <row r="975" spans="1:43" ht="15.75" customHeight="1">
      <c r="A975" s="6"/>
      <c r="B975" s="4"/>
      <c r="C975" s="6"/>
      <c r="D975" s="6"/>
      <c r="E975" s="6"/>
      <c r="F975" s="4"/>
      <c r="G975" s="6"/>
      <c r="H975" s="4"/>
      <c r="I975" s="4"/>
      <c r="J975" s="4"/>
      <c r="K975" s="4"/>
      <c r="L975" s="4"/>
      <c r="M975" s="4"/>
      <c r="N975" s="4"/>
      <c r="O975" s="4"/>
      <c r="P975" s="4"/>
      <c r="Q975" s="4"/>
      <c r="R975" s="5"/>
      <c r="S975" s="5"/>
      <c r="T975" s="5"/>
      <c r="U975" s="5"/>
      <c r="V975" s="5"/>
      <c r="W975" s="5"/>
      <c r="X975" s="5"/>
      <c r="Y975" s="5"/>
      <c r="Z975" s="5"/>
      <c r="AA975" s="5"/>
      <c r="AB975" s="6"/>
      <c r="AC975" s="5"/>
      <c r="AD975" s="5"/>
      <c r="AE975" s="5"/>
      <c r="AF975" s="5"/>
      <c r="AG975" s="6"/>
      <c r="AH975" s="6"/>
      <c r="AI975" s="7"/>
      <c r="AJ975" s="7"/>
      <c r="AK975" s="7"/>
      <c r="AL975" s="7"/>
      <c r="AM975" s="7"/>
      <c r="AN975" s="6"/>
      <c r="AO975" s="6"/>
      <c r="AP975" s="6"/>
      <c r="AQ975" s="6"/>
    </row>
    <row r="976" spans="1:43" ht="15.75" customHeight="1">
      <c r="A976" s="6"/>
      <c r="B976" s="4"/>
      <c r="C976" s="6"/>
      <c r="D976" s="6"/>
      <c r="E976" s="6"/>
      <c r="F976" s="4"/>
      <c r="G976" s="6"/>
      <c r="H976" s="4"/>
      <c r="I976" s="4"/>
      <c r="J976" s="4"/>
      <c r="K976" s="4"/>
      <c r="L976" s="4"/>
      <c r="M976" s="4"/>
      <c r="N976" s="4"/>
      <c r="O976" s="4"/>
      <c r="P976" s="4"/>
      <c r="Q976" s="4"/>
      <c r="R976" s="5"/>
      <c r="S976" s="5"/>
      <c r="T976" s="5"/>
      <c r="U976" s="5"/>
      <c r="V976" s="5"/>
      <c r="W976" s="5"/>
      <c r="X976" s="5"/>
      <c r="Y976" s="5"/>
      <c r="Z976" s="5"/>
      <c r="AA976" s="5"/>
      <c r="AB976" s="6"/>
      <c r="AC976" s="5"/>
      <c r="AD976" s="5"/>
      <c r="AE976" s="5"/>
      <c r="AF976" s="5"/>
      <c r="AG976" s="6"/>
      <c r="AH976" s="6"/>
      <c r="AI976" s="7"/>
      <c r="AJ976" s="7"/>
      <c r="AK976" s="7"/>
      <c r="AL976" s="7"/>
      <c r="AM976" s="7"/>
      <c r="AN976" s="6"/>
      <c r="AO976" s="6"/>
      <c r="AP976" s="6"/>
      <c r="AQ976" s="6"/>
    </row>
    <row r="977" spans="1:43" ht="15.75" customHeight="1">
      <c r="A977" s="6"/>
      <c r="B977" s="4"/>
      <c r="C977" s="6"/>
      <c r="D977" s="6"/>
      <c r="E977" s="6"/>
      <c r="F977" s="4"/>
      <c r="G977" s="6"/>
      <c r="H977" s="4"/>
      <c r="I977" s="4"/>
      <c r="J977" s="4"/>
      <c r="K977" s="4"/>
      <c r="L977" s="4"/>
      <c r="M977" s="4"/>
      <c r="N977" s="4"/>
      <c r="O977" s="4"/>
      <c r="P977" s="4"/>
      <c r="Q977" s="4"/>
      <c r="R977" s="5"/>
      <c r="S977" s="5"/>
      <c r="T977" s="5"/>
      <c r="U977" s="5"/>
      <c r="V977" s="5"/>
      <c r="W977" s="5"/>
      <c r="X977" s="5"/>
      <c r="Y977" s="5"/>
      <c r="Z977" s="5"/>
      <c r="AA977" s="5"/>
      <c r="AB977" s="6"/>
      <c r="AC977" s="5"/>
      <c r="AD977" s="5"/>
      <c r="AE977" s="5"/>
      <c r="AF977" s="5"/>
      <c r="AG977" s="6"/>
      <c r="AH977" s="6"/>
      <c r="AI977" s="7"/>
      <c r="AJ977" s="7"/>
      <c r="AK977" s="7"/>
      <c r="AL977" s="7"/>
      <c r="AM977" s="7"/>
      <c r="AN977" s="6"/>
      <c r="AO977" s="6"/>
      <c r="AP977" s="6"/>
      <c r="AQ977" s="6"/>
    </row>
    <row r="978" spans="1:43" ht="15.75" customHeight="1">
      <c r="A978" s="6"/>
      <c r="B978" s="4"/>
      <c r="C978" s="6"/>
      <c r="D978" s="6"/>
      <c r="E978" s="6"/>
      <c r="F978" s="4"/>
      <c r="G978" s="6"/>
      <c r="H978" s="4"/>
      <c r="I978" s="4"/>
      <c r="J978" s="4"/>
      <c r="K978" s="4"/>
      <c r="L978" s="4"/>
      <c r="M978" s="4"/>
      <c r="N978" s="4"/>
      <c r="O978" s="4"/>
      <c r="P978" s="4"/>
      <c r="Q978" s="4"/>
      <c r="R978" s="5"/>
      <c r="S978" s="5"/>
      <c r="T978" s="5"/>
      <c r="U978" s="5"/>
      <c r="V978" s="5"/>
      <c r="W978" s="5"/>
      <c r="X978" s="5"/>
      <c r="Y978" s="5"/>
      <c r="Z978" s="5"/>
      <c r="AA978" s="5"/>
      <c r="AB978" s="6"/>
      <c r="AC978" s="5"/>
      <c r="AD978" s="5"/>
      <c r="AE978" s="5"/>
      <c r="AF978" s="5"/>
      <c r="AG978" s="6"/>
      <c r="AH978" s="6"/>
      <c r="AI978" s="7"/>
      <c r="AJ978" s="7"/>
      <c r="AK978" s="7"/>
      <c r="AL978" s="7"/>
      <c r="AM978" s="7"/>
      <c r="AN978" s="6"/>
      <c r="AO978" s="6"/>
      <c r="AP978" s="6"/>
      <c r="AQ978" s="6"/>
    </row>
    <row r="979" spans="1:43" ht="15.75" customHeight="1">
      <c r="A979" s="6"/>
      <c r="B979" s="4"/>
      <c r="C979" s="6"/>
      <c r="D979" s="6"/>
      <c r="E979" s="6"/>
      <c r="F979" s="4"/>
      <c r="G979" s="6"/>
      <c r="H979" s="4"/>
      <c r="I979" s="4"/>
      <c r="J979" s="4"/>
      <c r="K979" s="4"/>
      <c r="L979" s="4"/>
      <c r="M979" s="4"/>
      <c r="N979" s="4"/>
      <c r="O979" s="4"/>
      <c r="P979" s="4"/>
      <c r="Q979" s="4"/>
      <c r="R979" s="5"/>
      <c r="S979" s="5"/>
      <c r="T979" s="5"/>
      <c r="U979" s="5"/>
      <c r="V979" s="5"/>
      <c r="W979" s="5"/>
      <c r="X979" s="5"/>
      <c r="Y979" s="5"/>
      <c r="Z979" s="5"/>
      <c r="AA979" s="5"/>
      <c r="AB979" s="6"/>
      <c r="AC979" s="5"/>
      <c r="AD979" s="5"/>
      <c r="AE979" s="5"/>
      <c r="AF979" s="5"/>
      <c r="AG979" s="6"/>
      <c r="AH979" s="6"/>
      <c r="AI979" s="7"/>
      <c r="AJ979" s="7"/>
      <c r="AK979" s="7"/>
      <c r="AL979" s="7"/>
      <c r="AM979" s="7"/>
      <c r="AN979" s="6"/>
      <c r="AO979" s="6"/>
      <c r="AP979" s="6"/>
      <c r="AQ979" s="6"/>
    </row>
    <row r="980" spans="1:43" ht="15.75" customHeight="1">
      <c r="A980" s="6"/>
      <c r="B980" s="4"/>
      <c r="C980" s="6"/>
      <c r="D980" s="6"/>
      <c r="E980" s="6"/>
      <c r="F980" s="4"/>
      <c r="G980" s="6"/>
      <c r="H980" s="4"/>
      <c r="I980" s="4"/>
      <c r="J980" s="4"/>
      <c r="K980" s="4"/>
      <c r="L980" s="4"/>
      <c r="M980" s="4"/>
      <c r="N980" s="4"/>
      <c r="O980" s="4"/>
      <c r="P980" s="4"/>
      <c r="Q980" s="4"/>
      <c r="R980" s="5"/>
      <c r="S980" s="5"/>
      <c r="T980" s="5"/>
      <c r="U980" s="5"/>
      <c r="V980" s="5"/>
      <c r="W980" s="5"/>
      <c r="X980" s="5"/>
      <c r="Y980" s="5"/>
      <c r="Z980" s="5"/>
      <c r="AA980" s="5"/>
      <c r="AB980" s="6"/>
      <c r="AC980" s="5"/>
      <c r="AD980" s="5"/>
      <c r="AE980" s="5"/>
      <c r="AF980" s="5"/>
      <c r="AG980" s="6"/>
      <c r="AH980" s="6"/>
      <c r="AI980" s="7"/>
      <c r="AJ980" s="7"/>
      <c r="AK980" s="7"/>
      <c r="AL980" s="7"/>
      <c r="AM980" s="7"/>
      <c r="AN980" s="6"/>
      <c r="AO980" s="6"/>
      <c r="AP980" s="6"/>
      <c r="AQ980" s="6"/>
    </row>
    <row r="981" spans="1:43" ht="15.75" customHeight="1">
      <c r="A981" s="6"/>
      <c r="B981" s="4"/>
      <c r="C981" s="6"/>
      <c r="D981" s="6"/>
      <c r="E981" s="6"/>
      <c r="F981" s="4"/>
      <c r="G981" s="6"/>
      <c r="H981" s="4"/>
      <c r="I981" s="4"/>
      <c r="J981" s="4"/>
      <c r="K981" s="4"/>
      <c r="L981" s="4"/>
      <c r="M981" s="4"/>
      <c r="N981" s="4"/>
      <c r="O981" s="4"/>
      <c r="P981" s="4"/>
      <c r="Q981" s="4"/>
      <c r="R981" s="5"/>
      <c r="S981" s="5"/>
      <c r="T981" s="5"/>
      <c r="U981" s="5"/>
      <c r="V981" s="5"/>
      <c r="W981" s="5"/>
      <c r="X981" s="5"/>
      <c r="Y981" s="5"/>
      <c r="Z981" s="5"/>
      <c r="AA981" s="5"/>
      <c r="AB981" s="6"/>
      <c r="AC981" s="5"/>
      <c r="AD981" s="5"/>
      <c r="AE981" s="5"/>
      <c r="AF981" s="5"/>
      <c r="AG981" s="6"/>
      <c r="AH981" s="6"/>
      <c r="AI981" s="7"/>
      <c r="AJ981" s="7"/>
      <c r="AK981" s="7"/>
      <c r="AL981" s="7"/>
      <c r="AM981" s="7"/>
      <c r="AN981" s="6"/>
      <c r="AO981" s="6"/>
      <c r="AP981" s="6"/>
      <c r="AQ981" s="6"/>
    </row>
    <row r="982" spans="1:43" ht="15.75" customHeight="1">
      <c r="A982" s="6"/>
      <c r="B982" s="4"/>
      <c r="C982" s="6"/>
      <c r="D982" s="6"/>
      <c r="E982" s="6"/>
      <c r="F982" s="4"/>
      <c r="G982" s="6"/>
      <c r="H982" s="4"/>
      <c r="I982" s="4"/>
      <c r="J982" s="4"/>
      <c r="K982" s="4"/>
      <c r="L982" s="4"/>
      <c r="M982" s="4"/>
      <c r="N982" s="4"/>
      <c r="O982" s="4"/>
      <c r="P982" s="4"/>
      <c r="Q982" s="4"/>
      <c r="R982" s="5"/>
      <c r="S982" s="5"/>
      <c r="T982" s="5"/>
      <c r="U982" s="5"/>
      <c r="V982" s="5"/>
      <c r="W982" s="5"/>
      <c r="X982" s="5"/>
      <c r="Y982" s="5"/>
      <c r="Z982" s="5"/>
      <c r="AA982" s="5"/>
      <c r="AB982" s="6"/>
      <c r="AC982" s="5"/>
      <c r="AD982" s="5"/>
      <c r="AE982" s="5"/>
      <c r="AF982" s="5"/>
      <c r="AG982" s="6"/>
      <c r="AH982" s="6"/>
      <c r="AI982" s="7"/>
      <c r="AJ982" s="7"/>
      <c r="AK982" s="7"/>
      <c r="AL982" s="7"/>
      <c r="AM982" s="7"/>
      <c r="AN982" s="6"/>
      <c r="AO982" s="6"/>
      <c r="AP982" s="6"/>
      <c r="AQ982" s="6"/>
    </row>
    <row r="983" spans="1:43" ht="15.75" customHeight="1">
      <c r="A983" s="6"/>
      <c r="B983" s="4"/>
      <c r="C983" s="6"/>
      <c r="D983" s="6"/>
      <c r="E983" s="6"/>
      <c r="F983" s="4"/>
      <c r="G983" s="6"/>
      <c r="H983" s="4"/>
      <c r="I983" s="4"/>
      <c r="J983" s="4"/>
      <c r="K983" s="4"/>
      <c r="L983" s="4"/>
      <c r="M983" s="4"/>
      <c r="N983" s="4"/>
      <c r="O983" s="4"/>
      <c r="P983" s="4"/>
      <c r="Q983" s="4"/>
      <c r="R983" s="5"/>
      <c r="S983" s="5"/>
      <c r="T983" s="5"/>
      <c r="U983" s="5"/>
      <c r="V983" s="5"/>
      <c r="W983" s="5"/>
      <c r="X983" s="5"/>
      <c r="Y983" s="5"/>
      <c r="Z983" s="5"/>
      <c r="AA983" s="5"/>
      <c r="AB983" s="6"/>
      <c r="AC983" s="5"/>
      <c r="AD983" s="5"/>
      <c r="AE983" s="5"/>
      <c r="AF983" s="5"/>
      <c r="AG983" s="6"/>
      <c r="AH983" s="6"/>
      <c r="AI983" s="7"/>
      <c r="AJ983" s="7"/>
      <c r="AK983" s="7"/>
      <c r="AL983" s="7"/>
      <c r="AM983" s="7"/>
      <c r="AN983" s="6"/>
      <c r="AO983" s="6"/>
      <c r="AP983" s="6"/>
      <c r="AQ983" s="6"/>
    </row>
    <row r="984" spans="1:43" ht="15.75" customHeight="1">
      <c r="A984" s="6"/>
      <c r="B984" s="4"/>
      <c r="C984" s="6"/>
      <c r="D984" s="6"/>
      <c r="E984" s="6"/>
      <c r="F984" s="4"/>
      <c r="G984" s="6"/>
      <c r="H984" s="4"/>
      <c r="I984" s="4"/>
      <c r="J984" s="4"/>
      <c r="K984" s="4"/>
      <c r="L984" s="4"/>
      <c r="M984" s="4"/>
      <c r="N984" s="4"/>
      <c r="O984" s="4"/>
      <c r="P984" s="4"/>
      <c r="Q984" s="4"/>
      <c r="R984" s="5"/>
      <c r="S984" s="5"/>
      <c r="T984" s="5"/>
      <c r="U984" s="5"/>
      <c r="V984" s="5"/>
      <c r="W984" s="5"/>
      <c r="X984" s="5"/>
      <c r="Y984" s="5"/>
      <c r="Z984" s="5"/>
      <c r="AA984" s="5"/>
      <c r="AB984" s="6"/>
      <c r="AC984" s="5"/>
      <c r="AD984" s="5"/>
      <c r="AE984" s="5"/>
      <c r="AF984" s="5"/>
      <c r="AG984" s="6"/>
      <c r="AH984" s="6"/>
      <c r="AI984" s="7"/>
      <c r="AJ984" s="7"/>
      <c r="AK984" s="7"/>
      <c r="AL984" s="7"/>
      <c r="AM984" s="7"/>
      <c r="AN984" s="6"/>
      <c r="AO984" s="6"/>
      <c r="AP984" s="6"/>
      <c r="AQ984" s="6"/>
    </row>
    <row r="985" spans="1:43" ht="15.75" customHeight="1">
      <c r="A985" s="6"/>
      <c r="B985" s="4"/>
      <c r="C985" s="6"/>
      <c r="D985" s="6"/>
      <c r="E985" s="6"/>
      <c r="F985" s="4"/>
      <c r="G985" s="6"/>
      <c r="H985" s="4"/>
      <c r="I985" s="4"/>
      <c r="J985" s="4"/>
      <c r="K985" s="4"/>
      <c r="L985" s="4"/>
      <c r="M985" s="4"/>
      <c r="N985" s="4"/>
      <c r="O985" s="4"/>
      <c r="P985" s="4"/>
      <c r="Q985" s="4"/>
      <c r="R985" s="5"/>
      <c r="S985" s="5"/>
      <c r="T985" s="5"/>
      <c r="U985" s="5"/>
      <c r="V985" s="5"/>
      <c r="W985" s="5"/>
      <c r="X985" s="5"/>
      <c r="Y985" s="5"/>
      <c r="Z985" s="5"/>
      <c r="AA985" s="5"/>
      <c r="AB985" s="6"/>
      <c r="AC985" s="5"/>
      <c r="AD985" s="5"/>
      <c r="AE985" s="5"/>
      <c r="AF985" s="5"/>
      <c r="AG985" s="6"/>
      <c r="AH985" s="6"/>
      <c r="AI985" s="7"/>
      <c r="AJ985" s="7"/>
      <c r="AK985" s="7"/>
      <c r="AL985" s="7"/>
      <c r="AM985" s="7"/>
      <c r="AN985" s="6"/>
      <c r="AO985" s="6"/>
      <c r="AP985" s="6"/>
      <c r="AQ985" s="6"/>
    </row>
    <row r="986" spans="1:43" ht="15.75" customHeight="1">
      <c r="A986" s="6"/>
      <c r="B986" s="4"/>
      <c r="C986" s="6"/>
      <c r="D986" s="6"/>
      <c r="E986" s="6"/>
      <c r="F986" s="4"/>
      <c r="G986" s="6"/>
      <c r="H986" s="4"/>
      <c r="I986" s="4"/>
      <c r="J986" s="4"/>
      <c r="K986" s="4"/>
      <c r="L986" s="4"/>
      <c r="M986" s="4"/>
      <c r="N986" s="4"/>
      <c r="O986" s="4"/>
      <c r="P986" s="4"/>
      <c r="Q986" s="4"/>
      <c r="R986" s="5"/>
      <c r="S986" s="5"/>
      <c r="T986" s="5"/>
      <c r="U986" s="5"/>
      <c r="V986" s="5"/>
      <c r="W986" s="5"/>
      <c r="X986" s="5"/>
      <c r="Y986" s="5"/>
      <c r="Z986" s="5"/>
      <c r="AA986" s="5"/>
      <c r="AB986" s="6"/>
      <c r="AC986" s="5"/>
      <c r="AD986" s="5"/>
      <c r="AE986" s="5"/>
      <c r="AF986" s="5"/>
      <c r="AG986" s="6"/>
      <c r="AH986" s="6"/>
      <c r="AI986" s="7"/>
      <c r="AJ986" s="7"/>
      <c r="AK986" s="7"/>
      <c r="AL986" s="7"/>
      <c r="AM986" s="7"/>
      <c r="AN986" s="6"/>
      <c r="AO986" s="6"/>
      <c r="AP986" s="6"/>
      <c r="AQ986" s="6"/>
    </row>
    <row r="987" spans="1:43" ht="15.75" customHeight="1">
      <c r="A987" s="6"/>
      <c r="B987" s="4"/>
      <c r="C987" s="6"/>
      <c r="D987" s="6"/>
      <c r="E987" s="6"/>
      <c r="F987" s="4"/>
      <c r="G987" s="6"/>
      <c r="H987" s="4"/>
      <c r="I987" s="4"/>
      <c r="J987" s="4"/>
      <c r="K987" s="4"/>
      <c r="L987" s="4"/>
      <c r="M987" s="4"/>
      <c r="N987" s="4"/>
      <c r="O987" s="4"/>
      <c r="P987" s="4"/>
      <c r="Q987" s="4"/>
      <c r="R987" s="5"/>
      <c r="S987" s="5"/>
      <c r="T987" s="5"/>
      <c r="U987" s="5"/>
      <c r="V987" s="5"/>
      <c r="W987" s="5"/>
      <c r="X987" s="5"/>
      <c r="Y987" s="5"/>
      <c r="Z987" s="5"/>
      <c r="AA987" s="5"/>
      <c r="AB987" s="6"/>
      <c r="AC987" s="5"/>
      <c r="AD987" s="5"/>
      <c r="AE987" s="5"/>
      <c r="AF987" s="5"/>
      <c r="AG987" s="6"/>
      <c r="AH987" s="6"/>
      <c r="AI987" s="7"/>
      <c r="AJ987" s="7"/>
      <c r="AK987" s="7"/>
      <c r="AL987" s="7"/>
      <c r="AM987" s="7"/>
      <c r="AN987" s="6"/>
      <c r="AO987" s="6"/>
      <c r="AP987" s="6"/>
      <c r="AQ987" s="6"/>
    </row>
    <row r="988" spans="1:43" ht="15.75" customHeight="1">
      <c r="A988" s="6"/>
      <c r="B988" s="4"/>
      <c r="C988" s="6"/>
      <c r="D988" s="6"/>
      <c r="E988" s="6"/>
      <c r="F988" s="4"/>
      <c r="G988" s="6"/>
      <c r="H988" s="4"/>
      <c r="I988" s="4"/>
      <c r="J988" s="4"/>
      <c r="K988" s="4"/>
      <c r="L988" s="4"/>
      <c r="M988" s="4"/>
      <c r="N988" s="4"/>
      <c r="O988" s="4"/>
      <c r="P988" s="4"/>
      <c r="Q988" s="4"/>
      <c r="R988" s="5"/>
      <c r="S988" s="5"/>
      <c r="T988" s="5"/>
      <c r="U988" s="5"/>
      <c r="V988" s="5"/>
      <c r="W988" s="5"/>
      <c r="X988" s="5"/>
      <c r="Y988" s="5"/>
      <c r="Z988" s="5"/>
      <c r="AA988" s="5"/>
      <c r="AB988" s="6"/>
      <c r="AC988" s="5"/>
      <c r="AD988" s="5"/>
      <c r="AE988" s="5"/>
      <c r="AF988" s="5"/>
      <c r="AG988" s="6"/>
      <c r="AH988" s="6"/>
      <c r="AI988" s="7"/>
      <c r="AJ988" s="7"/>
      <c r="AK988" s="7"/>
      <c r="AL988" s="7"/>
      <c r="AM988" s="7"/>
      <c r="AN988" s="6"/>
      <c r="AO988" s="6"/>
      <c r="AP988" s="6"/>
      <c r="AQ988" s="6"/>
    </row>
    <row r="989" spans="1:43" ht="15.75" customHeight="1">
      <c r="A989" s="6"/>
      <c r="B989" s="4"/>
      <c r="C989" s="6"/>
      <c r="D989" s="6"/>
      <c r="E989" s="6"/>
      <c r="F989" s="4"/>
      <c r="G989" s="6"/>
      <c r="H989" s="4"/>
      <c r="I989" s="4"/>
      <c r="J989" s="4"/>
      <c r="K989" s="4"/>
      <c r="L989" s="4"/>
      <c r="M989" s="4"/>
      <c r="N989" s="4"/>
      <c r="O989" s="4"/>
      <c r="P989" s="4"/>
      <c r="Q989" s="4"/>
      <c r="R989" s="5"/>
      <c r="S989" s="5"/>
      <c r="T989" s="5"/>
      <c r="U989" s="5"/>
      <c r="V989" s="5"/>
      <c r="W989" s="5"/>
      <c r="X989" s="5"/>
      <c r="Y989" s="5"/>
      <c r="Z989" s="5"/>
      <c r="AA989" s="5"/>
      <c r="AB989" s="6"/>
      <c r="AC989" s="5"/>
      <c r="AD989" s="5"/>
      <c r="AE989" s="5"/>
      <c r="AF989" s="5"/>
      <c r="AG989" s="6"/>
      <c r="AH989" s="6"/>
      <c r="AI989" s="7"/>
      <c r="AJ989" s="7"/>
      <c r="AK989" s="7"/>
      <c r="AL989" s="7"/>
      <c r="AM989" s="7"/>
      <c r="AN989" s="6"/>
      <c r="AO989" s="6"/>
      <c r="AP989" s="6"/>
      <c r="AQ989" s="6"/>
    </row>
    <row r="990" spans="1:43" ht="15.75" customHeight="1">
      <c r="A990" s="6"/>
      <c r="B990" s="4"/>
      <c r="C990" s="6"/>
      <c r="D990" s="6"/>
      <c r="E990" s="6"/>
      <c r="F990" s="4"/>
      <c r="G990" s="6"/>
      <c r="H990" s="4"/>
      <c r="I990" s="4"/>
      <c r="J990" s="4"/>
      <c r="K990" s="4"/>
      <c r="L990" s="4"/>
      <c r="M990" s="4"/>
      <c r="N990" s="4"/>
      <c r="O990" s="4"/>
      <c r="P990" s="4"/>
      <c r="Q990" s="4"/>
      <c r="R990" s="5"/>
      <c r="S990" s="5"/>
      <c r="T990" s="5"/>
      <c r="U990" s="5"/>
      <c r="V990" s="5"/>
      <c r="W990" s="5"/>
      <c r="X990" s="5"/>
      <c r="Y990" s="5"/>
      <c r="Z990" s="5"/>
      <c r="AA990" s="5"/>
      <c r="AB990" s="6"/>
      <c r="AC990" s="5"/>
      <c r="AD990" s="5"/>
      <c r="AE990" s="5"/>
      <c r="AF990" s="5"/>
      <c r="AG990" s="6"/>
      <c r="AH990" s="6"/>
      <c r="AI990" s="7"/>
      <c r="AJ990" s="7"/>
      <c r="AK990" s="7"/>
      <c r="AL990" s="7"/>
      <c r="AM990" s="7"/>
      <c r="AN990" s="6"/>
      <c r="AO990" s="6"/>
      <c r="AP990" s="6"/>
      <c r="AQ990" s="6"/>
    </row>
    <row r="991" spans="1:43" ht="15.75" customHeight="1">
      <c r="A991" s="6"/>
      <c r="B991" s="4"/>
      <c r="C991" s="6"/>
      <c r="D991" s="6"/>
      <c r="E991" s="6"/>
      <c r="F991" s="4"/>
      <c r="G991" s="6"/>
      <c r="H991" s="4"/>
      <c r="I991" s="4"/>
      <c r="J991" s="4"/>
      <c r="K991" s="4"/>
      <c r="L991" s="4"/>
      <c r="M991" s="4"/>
      <c r="N991" s="4"/>
      <c r="O991" s="4"/>
      <c r="P991" s="4"/>
      <c r="Q991" s="4"/>
      <c r="R991" s="5"/>
      <c r="S991" s="5"/>
      <c r="T991" s="5"/>
      <c r="U991" s="5"/>
      <c r="V991" s="5"/>
      <c r="W991" s="5"/>
      <c r="X991" s="5"/>
      <c r="Y991" s="5"/>
      <c r="Z991" s="5"/>
      <c r="AA991" s="5"/>
      <c r="AB991" s="6"/>
      <c r="AC991" s="5"/>
      <c r="AD991" s="5"/>
      <c r="AE991" s="5"/>
      <c r="AF991" s="5"/>
      <c r="AG991" s="6"/>
      <c r="AH991" s="6"/>
      <c r="AI991" s="7"/>
      <c r="AJ991" s="7"/>
      <c r="AK991" s="7"/>
      <c r="AL991" s="7"/>
      <c r="AM991" s="7"/>
      <c r="AN991" s="6"/>
      <c r="AO991" s="6"/>
      <c r="AP991" s="6"/>
      <c r="AQ991" s="6"/>
    </row>
    <row r="992" spans="1:43" ht="15.75" customHeight="1">
      <c r="A992" s="6"/>
      <c r="B992" s="4"/>
      <c r="C992" s="6"/>
      <c r="D992" s="6"/>
      <c r="E992" s="6"/>
      <c r="F992" s="4"/>
      <c r="G992" s="6"/>
      <c r="H992" s="4"/>
      <c r="I992" s="4"/>
      <c r="J992" s="4"/>
      <c r="K992" s="4"/>
      <c r="L992" s="4"/>
      <c r="M992" s="4"/>
      <c r="N992" s="4"/>
      <c r="O992" s="4"/>
      <c r="P992" s="4"/>
      <c r="Q992" s="4"/>
      <c r="R992" s="5"/>
      <c r="S992" s="5"/>
      <c r="T992" s="5"/>
      <c r="U992" s="5"/>
      <c r="V992" s="5"/>
      <c r="W992" s="5"/>
      <c r="X992" s="5"/>
      <c r="Y992" s="5"/>
      <c r="Z992" s="5"/>
      <c r="AA992" s="5"/>
      <c r="AB992" s="6"/>
      <c r="AC992" s="5"/>
      <c r="AD992" s="5"/>
      <c r="AE992" s="5"/>
      <c r="AF992" s="5"/>
      <c r="AG992" s="6"/>
      <c r="AH992" s="6"/>
      <c r="AI992" s="7"/>
      <c r="AJ992" s="7"/>
      <c r="AK992" s="7"/>
      <c r="AL992" s="7"/>
      <c r="AM992" s="7"/>
      <c r="AN992" s="6"/>
      <c r="AO992" s="6"/>
      <c r="AP992" s="6"/>
      <c r="AQ992" s="6"/>
    </row>
    <row r="993" spans="1:43" ht="15.75" customHeight="1">
      <c r="A993" s="6"/>
      <c r="B993" s="4"/>
      <c r="C993" s="6"/>
      <c r="D993" s="6"/>
      <c r="E993" s="6"/>
      <c r="F993" s="4"/>
      <c r="G993" s="6"/>
      <c r="H993" s="4"/>
      <c r="I993" s="4"/>
      <c r="J993" s="4"/>
      <c r="K993" s="4"/>
      <c r="L993" s="4"/>
      <c r="M993" s="4"/>
      <c r="N993" s="4"/>
      <c r="O993" s="4"/>
      <c r="P993" s="4"/>
      <c r="Q993" s="4"/>
      <c r="R993" s="5"/>
      <c r="S993" s="5"/>
      <c r="T993" s="5"/>
      <c r="U993" s="5"/>
      <c r="V993" s="5"/>
      <c r="W993" s="5"/>
      <c r="X993" s="5"/>
      <c r="Y993" s="5"/>
      <c r="Z993" s="5"/>
      <c r="AA993" s="5"/>
      <c r="AB993" s="6"/>
      <c r="AC993" s="5"/>
      <c r="AD993" s="5"/>
      <c r="AE993" s="5"/>
      <c r="AF993" s="5"/>
      <c r="AG993" s="6"/>
      <c r="AH993" s="6"/>
      <c r="AI993" s="7"/>
      <c r="AJ993" s="7"/>
      <c r="AK993" s="7"/>
      <c r="AL993" s="7"/>
      <c r="AM993" s="7"/>
      <c r="AN993" s="6"/>
      <c r="AO993" s="6"/>
      <c r="AP993" s="6"/>
      <c r="AQ993" s="6"/>
    </row>
    <row r="994" spans="1:43" ht="15.75" customHeight="1">
      <c r="A994" s="6"/>
      <c r="B994" s="4"/>
      <c r="C994" s="6"/>
      <c r="D994" s="6"/>
      <c r="E994" s="6"/>
      <c r="F994" s="4"/>
      <c r="G994" s="6"/>
      <c r="H994" s="4"/>
      <c r="I994" s="4"/>
      <c r="J994" s="4"/>
      <c r="K994" s="4"/>
      <c r="L994" s="4"/>
      <c r="M994" s="4"/>
      <c r="N994" s="4"/>
      <c r="O994" s="4"/>
      <c r="P994" s="4"/>
      <c r="Q994" s="4"/>
      <c r="R994" s="5"/>
      <c r="S994" s="5"/>
      <c r="T994" s="5"/>
      <c r="U994" s="5"/>
      <c r="V994" s="5"/>
      <c r="W994" s="5"/>
      <c r="X994" s="5"/>
      <c r="Y994" s="5"/>
      <c r="Z994" s="5"/>
      <c r="AA994" s="5"/>
      <c r="AB994" s="6"/>
      <c r="AC994" s="5"/>
      <c r="AD994" s="5"/>
      <c r="AE994" s="5"/>
      <c r="AF994" s="5"/>
      <c r="AG994" s="6"/>
      <c r="AH994" s="6"/>
      <c r="AI994" s="7"/>
      <c r="AJ994" s="7"/>
      <c r="AK994" s="7"/>
      <c r="AL994" s="7"/>
      <c r="AM994" s="7"/>
      <c r="AN994" s="6"/>
      <c r="AO994" s="6"/>
      <c r="AP994" s="6"/>
      <c r="AQ994" s="6"/>
    </row>
    <row r="995" spans="1:43" ht="15.75" customHeight="1">
      <c r="A995" s="6"/>
      <c r="B995" s="4"/>
      <c r="C995" s="6"/>
      <c r="D995" s="6"/>
      <c r="E995" s="6"/>
      <c r="F995" s="4"/>
      <c r="G995" s="6"/>
      <c r="H995" s="4"/>
      <c r="I995" s="4"/>
      <c r="J995" s="4"/>
      <c r="K995" s="4"/>
      <c r="L995" s="4"/>
      <c r="M995" s="4"/>
      <c r="N995" s="4"/>
      <c r="O995" s="4"/>
      <c r="P995" s="4"/>
      <c r="Q995" s="4"/>
      <c r="R995" s="5"/>
      <c r="S995" s="5"/>
      <c r="T995" s="5"/>
      <c r="U995" s="5"/>
      <c r="V995" s="5"/>
      <c r="W995" s="5"/>
      <c r="X995" s="5"/>
      <c r="Y995" s="5"/>
      <c r="Z995" s="5"/>
      <c r="AA995" s="5"/>
      <c r="AB995" s="6"/>
      <c r="AC995" s="5"/>
      <c r="AD995" s="5"/>
      <c r="AE995" s="5"/>
      <c r="AF995" s="5"/>
      <c r="AG995" s="6"/>
      <c r="AH995" s="6"/>
      <c r="AI995" s="7"/>
      <c r="AJ995" s="7"/>
      <c r="AK995" s="7"/>
      <c r="AL995" s="7"/>
      <c r="AM995" s="7"/>
      <c r="AN995" s="6"/>
      <c r="AO995" s="6"/>
      <c r="AP995" s="6"/>
      <c r="AQ995" s="6"/>
    </row>
    <row r="996" spans="1:43" ht="15.75" customHeight="1">
      <c r="A996" s="6"/>
      <c r="B996" s="4"/>
      <c r="C996" s="6"/>
      <c r="D996" s="6"/>
      <c r="E996" s="6"/>
      <c r="F996" s="4"/>
      <c r="G996" s="6"/>
      <c r="H996" s="4"/>
      <c r="I996" s="4"/>
      <c r="J996" s="4"/>
      <c r="K996" s="4"/>
      <c r="L996" s="4"/>
      <c r="M996" s="4"/>
      <c r="N996" s="4"/>
      <c r="O996" s="4"/>
      <c r="P996" s="4"/>
      <c r="Q996" s="4"/>
      <c r="R996" s="5"/>
      <c r="S996" s="5"/>
      <c r="T996" s="5"/>
      <c r="U996" s="5"/>
      <c r="V996" s="5"/>
      <c r="W996" s="5"/>
      <c r="X996" s="5"/>
      <c r="Y996" s="5"/>
      <c r="Z996" s="5"/>
      <c r="AA996" s="5"/>
      <c r="AB996" s="6"/>
      <c r="AC996" s="5"/>
      <c r="AD996" s="5"/>
      <c r="AE996" s="5"/>
      <c r="AF996" s="5"/>
      <c r="AG996" s="6"/>
      <c r="AH996" s="6"/>
      <c r="AI996" s="7"/>
      <c r="AJ996" s="7"/>
      <c r="AK996" s="7"/>
      <c r="AL996" s="7"/>
      <c r="AM996" s="7"/>
      <c r="AN996" s="6"/>
      <c r="AO996" s="6"/>
      <c r="AP996" s="6"/>
      <c r="AQ996" s="6"/>
    </row>
    <row r="997" spans="1:43" ht="15.75" customHeight="1">
      <c r="A997" s="6"/>
      <c r="B997" s="4"/>
      <c r="C997" s="6"/>
      <c r="D997" s="6"/>
      <c r="E997" s="6"/>
      <c r="F997" s="4"/>
      <c r="G997" s="6"/>
      <c r="H997" s="4"/>
      <c r="I997" s="4"/>
      <c r="J997" s="4"/>
      <c r="K997" s="4"/>
      <c r="L997" s="4"/>
      <c r="M997" s="4"/>
      <c r="N997" s="4"/>
      <c r="O997" s="4"/>
      <c r="P997" s="4"/>
      <c r="Q997" s="4"/>
      <c r="R997" s="5"/>
      <c r="S997" s="5"/>
      <c r="T997" s="5"/>
      <c r="U997" s="5"/>
      <c r="V997" s="5"/>
      <c r="W997" s="5"/>
      <c r="X997" s="5"/>
      <c r="Y997" s="5"/>
      <c r="Z997" s="5"/>
      <c r="AA997" s="5"/>
      <c r="AB997" s="6"/>
      <c r="AC997" s="5"/>
      <c r="AD997" s="5"/>
      <c r="AE997" s="5"/>
      <c r="AF997" s="5"/>
      <c r="AG997" s="6"/>
      <c r="AH997" s="6"/>
      <c r="AI997" s="7"/>
      <c r="AJ997" s="7"/>
      <c r="AK997" s="7"/>
      <c r="AL997" s="7"/>
      <c r="AM997" s="7"/>
      <c r="AN997" s="6"/>
      <c r="AO997" s="6"/>
      <c r="AP997" s="6"/>
      <c r="AQ997" s="6"/>
    </row>
    <row r="998" spans="1:43" ht="15.75" customHeight="1">
      <c r="A998" s="6"/>
      <c r="B998" s="4"/>
      <c r="C998" s="6"/>
      <c r="D998" s="6"/>
      <c r="E998" s="6"/>
      <c r="F998" s="4"/>
      <c r="G998" s="6"/>
      <c r="H998" s="4"/>
      <c r="I998" s="4"/>
      <c r="J998" s="4"/>
      <c r="K998" s="4"/>
      <c r="L998" s="4"/>
      <c r="M998" s="4"/>
      <c r="N998" s="4"/>
      <c r="O998" s="4"/>
      <c r="P998" s="4"/>
      <c r="Q998" s="4"/>
      <c r="R998" s="5"/>
      <c r="S998" s="5"/>
      <c r="T998" s="5"/>
      <c r="U998" s="5"/>
      <c r="V998" s="5"/>
      <c r="W998" s="5"/>
      <c r="X998" s="5"/>
      <c r="Y998" s="5"/>
      <c r="Z998" s="5"/>
      <c r="AA998" s="5"/>
      <c r="AB998" s="6"/>
      <c r="AC998" s="5"/>
      <c r="AD998" s="5"/>
      <c r="AE998" s="5"/>
      <c r="AF998" s="5"/>
      <c r="AG998" s="6"/>
      <c r="AH998" s="6"/>
      <c r="AI998" s="7"/>
      <c r="AJ998" s="7"/>
      <c r="AK998" s="7"/>
      <c r="AL998" s="7"/>
      <c r="AM998" s="7"/>
      <c r="AN998" s="6"/>
      <c r="AO998" s="6"/>
      <c r="AP998" s="6"/>
      <c r="AQ998" s="6"/>
    </row>
    <row r="999" spans="1:43" ht="15.75" customHeight="1">
      <c r="A999" s="6"/>
      <c r="B999" s="4"/>
      <c r="C999" s="6"/>
      <c r="D999" s="6"/>
      <c r="E999" s="6"/>
      <c r="F999" s="4"/>
      <c r="G999" s="6"/>
      <c r="H999" s="4"/>
      <c r="I999" s="4"/>
      <c r="J999" s="4"/>
      <c r="K999" s="4"/>
      <c r="L999" s="4"/>
      <c r="M999" s="4"/>
      <c r="N999" s="4"/>
      <c r="O999" s="4"/>
      <c r="P999" s="4"/>
      <c r="Q999" s="4"/>
      <c r="R999" s="5"/>
      <c r="S999" s="5"/>
      <c r="T999" s="5"/>
      <c r="U999" s="5"/>
      <c r="V999" s="5"/>
      <c r="W999" s="5"/>
      <c r="X999" s="5"/>
      <c r="Y999" s="5"/>
      <c r="Z999" s="5"/>
      <c r="AA999" s="5"/>
      <c r="AB999" s="6"/>
      <c r="AC999" s="5"/>
      <c r="AD999" s="5"/>
      <c r="AE999" s="5"/>
      <c r="AF999" s="5"/>
      <c r="AG999" s="6"/>
      <c r="AH999" s="6"/>
      <c r="AI999" s="7"/>
      <c r="AJ999" s="7"/>
      <c r="AK999" s="7"/>
      <c r="AL999" s="7"/>
      <c r="AM999" s="7"/>
      <c r="AN999" s="6"/>
      <c r="AO999" s="6"/>
      <c r="AP999" s="6"/>
      <c r="AQ999" s="6"/>
    </row>
    <row r="1000" spans="1:43" ht="15.75" customHeight="1">
      <c r="A1000" s="6"/>
      <c r="B1000" s="4"/>
      <c r="C1000" s="6"/>
      <c r="D1000" s="6"/>
      <c r="E1000" s="6"/>
      <c r="F1000" s="4"/>
      <c r="G1000" s="6"/>
      <c r="H1000" s="4"/>
      <c r="I1000" s="4"/>
      <c r="J1000" s="4"/>
      <c r="K1000" s="4"/>
      <c r="L1000" s="4"/>
      <c r="M1000" s="4"/>
      <c r="N1000" s="4"/>
      <c r="O1000" s="4"/>
      <c r="P1000" s="4"/>
      <c r="Q1000" s="4"/>
      <c r="R1000" s="5"/>
      <c r="S1000" s="5"/>
      <c r="T1000" s="5"/>
      <c r="U1000" s="5"/>
      <c r="V1000" s="5"/>
      <c r="W1000" s="5"/>
      <c r="X1000" s="5"/>
      <c r="Y1000" s="5"/>
      <c r="Z1000" s="5"/>
      <c r="AA1000" s="5"/>
      <c r="AB1000" s="6"/>
      <c r="AC1000" s="5"/>
      <c r="AD1000" s="5"/>
      <c r="AE1000" s="5"/>
      <c r="AF1000" s="5"/>
      <c r="AG1000" s="6"/>
      <c r="AH1000" s="6"/>
      <c r="AI1000" s="7"/>
      <c r="AJ1000" s="7"/>
      <c r="AK1000" s="7"/>
      <c r="AL1000" s="7"/>
      <c r="AM1000" s="7"/>
      <c r="AN1000" s="6"/>
      <c r="AO1000" s="6"/>
      <c r="AP1000" s="6"/>
      <c r="AQ1000" s="6"/>
    </row>
  </sheetData>
  <mergeCells count="8">
    <mergeCell ref="Z2:AA2"/>
    <mergeCell ref="AG2:AH2"/>
    <mergeCell ref="AI2:AM2"/>
    <mergeCell ref="M2:P2"/>
    <mergeCell ref="R2:S2"/>
    <mergeCell ref="T2:U2"/>
    <mergeCell ref="V2:W2"/>
    <mergeCell ref="X2:Y2"/>
  </mergeCells>
  <conditionalFormatting sqref="AN9:AQ271">
    <cfRule type="containsText" dxfId="512" priority="1" operator="containsText" text="Completar información objetivos">
      <formula>NOT(ISERROR(SEARCH(("Completar información objetivos"),(AN9))))</formula>
    </cfRule>
  </conditionalFormatting>
  <pageMargins left="0.7" right="0.7" top="0.75" bottom="0.75" header="0" footer="0"/>
  <pageSetup orientation="portrait"/>
  <legacy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Q991"/>
  <sheetViews>
    <sheetView zoomScaleNormal="100" workbookViewId="0">
      <selection activeCell="V359" sqref="V359"/>
    </sheetView>
  </sheetViews>
  <sheetFormatPr baseColWidth="10" defaultColWidth="19.28515625" defaultRowHeight="15" customHeight="1"/>
  <cols>
    <col min="1" max="1" width="13.85546875" style="44" customWidth="1"/>
    <col min="2" max="2" width="19.28515625" style="44" customWidth="1"/>
    <col min="3" max="3" width="77.5703125" style="44" customWidth="1"/>
    <col min="4" max="4" width="19.28515625" style="76" customWidth="1"/>
    <col min="5" max="9" width="19.28515625" style="44" customWidth="1"/>
    <col min="10" max="10" width="19.28515625" style="76" customWidth="1"/>
    <col min="11" max="12" width="19.28515625" style="44" customWidth="1"/>
    <col min="13" max="13" width="27.42578125" style="218" customWidth="1"/>
    <col min="14" max="16" width="19.28515625" style="44" customWidth="1"/>
    <col min="17" max="17" width="19.28515625" style="159" customWidth="1"/>
    <col min="18" max="18" width="19.28515625" style="222" customWidth="1"/>
    <col min="19" max="19" width="19.28515625" style="44" customWidth="1"/>
    <col min="20" max="20" width="19.28515625" style="200" customWidth="1"/>
    <col min="21" max="21" width="19.28515625" style="226" customWidth="1"/>
    <col min="22" max="22" width="19.28515625" style="203" customWidth="1"/>
    <col min="23" max="23" width="19.28515625" style="230" customWidth="1"/>
    <col min="24" max="31" width="19.28515625" style="44" customWidth="1"/>
    <col min="32" max="32" width="38.5703125" style="50" customWidth="1"/>
    <col min="33" max="33" width="24.5703125" style="51" customWidth="1"/>
    <col min="34" max="34" width="19.28515625" style="44" customWidth="1"/>
    <col min="35" max="35" width="19.28515625" style="76" customWidth="1"/>
    <col min="36" max="43" width="19.28515625" style="44" customWidth="1"/>
    <col min="44" max="16384" width="19.28515625" style="44"/>
  </cols>
  <sheetData>
    <row r="1" spans="1:43" s="88" customFormat="1" ht="75.75" customHeight="1">
      <c r="A1" s="84" t="s">
        <v>2623</v>
      </c>
      <c r="B1" s="84" t="s">
        <v>29</v>
      </c>
      <c r="C1" s="84" t="s">
        <v>4</v>
      </c>
      <c r="D1" s="86" t="s">
        <v>31</v>
      </c>
      <c r="E1" s="84" t="s">
        <v>33</v>
      </c>
      <c r="F1" s="84" t="s">
        <v>34</v>
      </c>
      <c r="G1" s="84" t="s">
        <v>35</v>
      </c>
      <c r="H1" s="84" t="s">
        <v>36</v>
      </c>
      <c r="I1" s="84" t="s">
        <v>2514</v>
      </c>
      <c r="J1" s="86" t="s">
        <v>2525</v>
      </c>
      <c r="K1" s="84" t="s">
        <v>38</v>
      </c>
      <c r="L1" s="84" t="s">
        <v>39</v>
      </c>
      <c r="M1" s="212" t="s">
        <v>2622</v>
      </c>
      <c r="N1" s="85" t="s">
        <v>2512</v>
      </c>
      <c r="O1" s="85" t="s">
        <v>2509</v>
      </c>
      <c r="P1" s="85" t="s">
        <v>2510</v>
      </c>
      <c r="Q1" s="157" t="s">
        <v>2521</v>
      </c>
      <c r="R1" s="219" t="s">
        <v>2516</v>
      </c>
      <c r="S1" s="85" t="s">
        <v>2511</v>
      </c>
      <c r="T1" s="198" t="s">
        <v>2518</v>
      </c>
      <c r="U1" s="223" t="s">
        <v>2517</v>
      </c>
      <c r="V1" s="201" t="s">
        <v>2519</v>
      </c>
      <c r="W1" s="227" t="s">
        <v>2520</v>
      </c>
      <c r="X1" s="85" t="s">
        <v>50</v>
      </c>
      <c r="Y1" s="84" t="s">
        <v>51</v>
      </c>
      <c r="Z1" s="84" t="s">
        <v>52</v>
      </c>
      <c r="AA1" s="84" t="s">
        <v>53</v>
      </c>
      <c r="AB1" s="84" t="s">
        <v>54</v>
      </c>
      <c r="AC1" s="84" t="s">
        <v>55</v>
      </c>
      <c r="AD1" s="84" t="s">
        <v>56</v>
      </c>
      <c r="AE1" s="84" t="s">
        <v>57</v>
      </c>
      <c r="AF1" s="84" t="s">
        <v>2515</v>
      </c>
      <c r="AG1" s="84" t="s">
        <v>58</v>
      </c>
      <c r="AH1" s="84" t="s">
        <v>59</v>
      </c>
      <c r="AI1" s="86" t="s">
        <v>60</v>
      </c>
      <c r="AJ1" s="84" t="s">
        <v>61</v>
      </c>
      <c r="AK1" s="84" t="s">
        <v>1758</v>
      </c>
      <c r="AL1" s="84" t="s">
        <v>1759</v>
      </c>
      <c r="AM1" s="84" t="s">
        <v>1760</v>
      </c>
      <c r="AN1" s="84" t="s">
        <v>62</v>
      </c>
      <c r="AO1" s="84" t="s">
        <v>63</v>
      </c>
      <c r="AP1" s="84" t="s">
        <v>64</v>
      </c>
      <c r="AQ1" s="87" t="s">
        <v>65</v>
      </c>
    </row>
    <row r="2" spans="1:43" customFormat="1" ht="15" hidden="1" customHeight="1">
      <c r="A2" s="184" t="s">
        <v>2470</v>
      </c>
      <c r="B2" s="58" t="s">
        <v>68</v>
      </c>
      <c r="C2" s="68" t="s">
        <v>69</v>
      </c>
      <c r="D2" s="68"/>
      <c r="E2" s="68"/>
      <c r="F2" s="68"/>
      <c r="G2" s="68"/>
      <c r="H2" s="80">
        <v>42005</v>
      </c>
      <c r="I2">
        <f>YEAR(H2)</f>
        <v>2015</v>
      </c>
      <c r="J2" s="99">
        <v>7.8026099999999996</v>
      </c>
      <c r="K2" s="70"/>
      <c r="L2" s="70"/>
      <c r="M2" s="71"/>
      <c r="N2" s="71"/>
      <c r="O2" s="71"/>
      <c r="P2" s="71"/>
      <c r="Q2" s="71">
        <f>+'Actualizado al 14-04-2023'!$M2+'Actualizado al 14-04-2023'!$O2</f>
        <v>0</v>
      </c>
      <c r="R2" s="71">
        <f>Tabla3[[#This Row],[TOTAL Q SUSCRITO FUENTE COOOPERANTE]]/Tabla3[[#This Row],[TIPO DE CAMBIO 7.80261 (14-04-2023) ]]</f>
        <v>0</v>
      </c>
      <c r="S2" s="71">
        <f>+'Actualizado al 14-04-2023'!$N2+'Actualizado al 14-04-2023'!$P2</f>
        <v>0</v>
      </c>
      <c r="T2" s="71"/>
      <c r="U2" s="71">
        <f>Tabla3[[#This Row],[Q - EJECUTADO FUENTE COOPERANTE]]/Tabla3[[#This Row],[TIPO DE CAMBIO 7.80261 (14-04-2023) ]]</f>
        <v>0</v>
      </c>
      <c r="V2" s="71">
        <f>Tabla3[[#This Row],[SUSCRITO FUENTE COOPERANTE Q. ]]-Tabla3[[#This Row],[Q - EJECUTADO FUENTE COOPERANTE]]</f>
        <v>0</v>
      </c>
      <c r="W2" s="71">
        <f>Tabla3[[#This Row],[USD - TOTAL SUSCRITO FUENTE COOPERANTE ]]-Tabla3[[#This Row],[USD - EJECUTADO FUENTE COOPERANTE]]</f>
        <v>0</v>
      </c>
      <c r="X2" s="71"/>
      <c r="Y2" s="71"/>
      <c r="Z2" s="71"/>
      <c r="AA2" s="68"/>
      <c r="AB2" s="68"/>
      <c r="AC2" s="68"/>
      <c r="AD2" s="68"/>
      <c r="AE2" s="68"/>
      <c r="AF2" s="59"/>
      <c r="AG2" s="68"/>
      <c r="AH2" s="68"/>
      <c r="AI2" s="68"/>
      <c r="AJ2" s="68"/>
      <c r="AK2" s="68"/>
      <c r="AL2" s="68"/>
      <c r="AM2" s="68"/>
      <c r="AN2" s="68"/>
      <c r="AO2" s="68"/>
      <c r="AP2" s="68"/>
      <c r="AQ2" s="72"/>
    </row>
    <row r="3" spans="1:43" customFormat="1" ht="15" hidden="1" customHeight="1">
      <c r="A3" s="183" t="s">
        <v>70</v>
      </c>
      <c r="B3" s="58" t="s">
        <v>68</v>
      </c>
      <c r="C3" s="68" t="s">
        <v>69</v>
      </c>
      <c r="D3" s="68"/>
      <c r="E3" s="68"/>
      <c r="F3" s="68"/>
      <c r="G3" s="68"/>
      <c r="H3" s="81">
        <v>40956</v>
      </c>
      <c r="I3">
        <f t="shared" ref="I3:I66" si="0">YEAR(H3)</f>
        <v>2012</v>
      </c>
      <c r="J3" s="99">
        <v>7.8026099999999996</v>
      </c>
      <c r="K3" s="70"/>
      <c r="L3" s="70"/>
      <c r="M3" s="71"/>
      <c r="N3" s="71"/>
      <c r="O3" s="71"/>
      <c r="P3" s="71"/>
      <c r="Q3" s="71">
        <f>+'Actualizado al 14-04-2023'!$M3+'Actualizado al 14-04-2023'!$O3</f>
        <v>0</v>
      </c>
      <c r="R3" s="71">
        <f>Tabla3[[#This Row],[TOTAL Q SUSCRITO FUENTE COOOPERANTE]]/Tabla3[[#This Row],[TIPO DE CAMBIO 7.80261 (14-04-2023) ]]</f>
        <v>0</v>
      </c>
      <c r="S3" s="71">
        <f>+'Actualizado al 14-04-2023'!$N3+'Actualizado al 14-04-2023'!$P3</f>
        <v>0</v>
      </c>
      <c r="T3" s="71"/>
      <c r="U3" s="71">
        <f>Tabla3[[#This Row],[Q - EJECUTADO FUENTE COOPERANTE]]/Tabla3[[#This Row],[TIPO DE CAMBIO 7.80261 (14-04-2023) ]]</f>
        <v>0</v>
      </c>
      <c r="V3" s="71">
        <f>Tabla3[[#This Row],[SUSCRITO FUENTE COOPERANTE Q. ]]-Tabla3[[#This Row],[Q - EJECUTADO FUENTE COOPERANTE]]</f>
        <v>0</v>
      </c>
      <c r="W3" s="71">
        <f>Tabla3[[#This Row],[USD - TOTAL SUSCRITO FUENTE COOPERANTE ]]-Tabla3[[#This Row],[USD - EJECUTADO FUENTE COOPERANTE]]</f>
        <v>0</v>
      </c>
      <c r="X3" s="71"/>
      <c r="Y3" s="71"/>
      <c r="Z3" s="71"/>
      <c r="AA3" s="68"/>
      <c r="AB3" s="68"/>
      <c r="AC3" s="68"/>
      <c r="AD3" s="68"/>
      <c r="AE3" s="68"/>
      <c r="AF3" s="59"/>
      <c r="AG3" s="68"/>
      <c r="AH3" s="68"/>
      <c r="AI3" s="68"/>
      <c r="AJ3" s="68"/>
      <c r="AK3" s="68"/>
      <c r="AL3" s="68"/>
      <c r="AM3" s="68"/>
      <c r="AN3" s="68"/>
      <c r="AO3" s="68"/>
      <c r="AP3" s="68"/>
      <c r="AQ3" s="72"/>
    </row>
    <row r="4" spans="1:43" customFormat="1" ht="15" hidden="1" customHeight="1">
      <c r="A4" s="183" t="s">
        <v>71</v>
      </c>
      <c r="B4" s="58" t="s">
        <v>68</v>
      </c>
      <c r="C4" s="68" t="s">
        <v>69</v>
      </c>
      <c r="D4" s="68"/>
      <c r="E4" s="68"/>
      <c r="F4" s="68"/>
      <c r="G4" s="68"/>
      <c r="H4" s="80">
        <v>41984</v>
      </c>
      <c r="I4">
        <f t="shared" si="0"/>
        <v>2014</v>
      </c>
      <c r="J4" s="99">
        <v>7.8026099999999996</v>
      </c>
      <c r="K4" s="70"/>
      <c r="L4" s="70"/>
      <c r="M4" s="71"/>
      <c r="N4" s="71"/>
      <c r="O4" s="71"/>
      <c r="P4" s="71"/>
      <c r="Q4" s="71">
        <f>+'Actualizado al 14-04-2023'!$M4+'Actualizado al 14-04-2023'!$O4</f>
        <v>0</v>
      </c>
      <c r="R4" s="71">
        <f>Tabla3[[#This Row],[TOTAL Q SUSCRITO FUENTE COOOPERANTE]]/Tabla3[[#This Row],[TIPO DE CAMBIO 7.80261 (14-04-2023) ]]</f>
        <v>0</v>
      </c>
      <c r="S4" s="71">
        <f>+'Actualizado al 14-04-2023'!$N4+'Actualizado al 14-04-2023'!$P4</f>
        <v>0</v>
      </c>
      <c r="T4" s="71"/>
      <c r="U4" s="71">
        <f>Tabla3[[#This Row],[Q - EJECUTADO FUENTE COOPERANTE]]/Tabla3[[#This Row],[TIPO DE CAMBIO 7.80261 (14-04-2023) ]]</f>
        <v>0</v>
      </c>
      <c r="V4" s="71">
        <f>Tabla3[[#This Row],[SUSCRITO FUENTE COOPERANTE Q. ]]-Tabla3[[#This Row],[Q - EJECUTADO FUENTE COOPERANTE]]</f>
        <v>0</v>
      </c>
      <c r="W4" s="71">
        <f>Tabla3[[#This Row],[USD - TOTAL SUSCRITO FUENTE COOPERANTE ]]-Tabla3[[#This Row],[USD - EJECUTADO FUENTE COOPERANTE]]</f>
        <v>0</v>
      </c>
      <c r="X4" s="71"/>
      <c r="Y4" s="71"/>
      <c r="Z4" s="71"/>
      <c r="AA4" s="68"/>
      <c r="AB4" s="68"/>
      <c r="AC4" s="68"/>
      <c r="AD4" s="68"/>
      <c r="AE4" s="68"/>
      <c r="AF4" s="59"/>
      <c r="AG4" s="68"/>
      <c r="AH4" s="68"/>
      <c r="AI4" s="68"/>
      <c r="AJ4" s="68"/>
      <c r="AK4" s="68"/>
      <c r="AL4" s="68"/>
      <c r="AM4" s="68"/>
      <c r="AN4" s="68"/>
      <c r="AO4" s="68"/>
      <c r="AP4" s="68"/>
      <c r="AQ4" s="72"/>
    </row>
    <row r="5" spans="1:43" customFormat="1" ht="15" hidden="1" customHeight="1">
      <c r="A5" s="183" t="s">
        <v>72</v>
      </c>
      <c r="B5" s="58" t="s">
        <v>68</v>
      </c>
      <c r="C5" s="68" t="s">
        <v>69</v>
      </c>
      <c r="D5" s="68"/>
      <c r="E5" s="68"/>
      <c r="F5" s="68"/>
      <c r="G5" s="68"/>
      <c r="H5" s="81">
        <v>38445</v>
      </c>
      <c r="I5">
        <f t="shared" si="0"/>
        <v>2005</v>
      </c>
      <c r="J5" s="99">
        <v>7.8026099999999996</v>
      </c>
      <c r="K5" s="70"/>
      <c r="L5" s="70"/>
      <c r="M5" s="71"/>
      <c r="N5" s="71"/>
      <c r="O5" s="71"/>
      <c r="P5" s="71"/>
      <c r="Q5" s="71">
        <f>+'Actualizado al 14-04-2023'!$M5+'Actualizado al 14-04-2023'!$O5</f>
        <v>0</v>
      </c>
      <c r="R5" s="71">
        <f>Tabla3[[#This Row],[TOTAL Q SUSCRITO FUENTE COOOPERANTE]]/Tabla3[[#This Row],[TIPO DE CAMBIO 7.80261 (14-04-2023) ]]</f>
        <v>0</v>
      </c>
      <c r="S5" s="71">
        <f>+'Actualizado al 14-04-2023'!$N5+'Actualizado al 14-04-2023'!$P5</f>
        <v>0</v>
      </c>
      <c r="T5" s="71"/>
      <c r="U5" s="71">
        <f>Tabla3[[#This Row],[Q - EJECUTADO FUENTE COOPERANTE]]/Tabla3[[#This Row],[TIPO DE CAMBIO 7.80261 (14-04-2023) ]]</f>
        <v>0</v>
      </c>
      <c r="V5" s="71">
        <f>Tabla3[[#This Row],[SUSCRITO FUENTE COOPERANTE Q. ]]-Tabla3[[#This Row],[Q - EJECUTADO FUENTE COOPERANTE]]</f>
        <v>0</v>
      </c>
      <c r="W5" s="71">
        <f>Tabla3[[#This Row],[USD - TOTAL SUSCRITO FUENTE COOPERANTE ]]-Tabla3[[#This Row],[USD - EJECUTADO FUENTE COOPERANTE]]</f>
        <v>0</v>
      </c>
      <c r="X5" s="71"/>
      <c r="Y5" s="71"/>
      <c r="Z5" s="71"/>
      <c r="AA5" s="68"/>
      <c r="AB5" s="68"/>
      <c r="AC5" s="68"/>
      <c r="AD5" s="68"/>
      <c r="AE5" s="68"/>
      <c r="AF5" s="59"/>
      <c r="AG5" s="68"/>
      <c r="AH5" s="68"/>
      <c r="AI5" s="68"/>
      <c r="AJ5" s="68"/>
      <c r="AK5" s="68"/>
      <c r="AL5" s="68"/>
      <c r="AM5" s="68"/>
      <c r="AN5" s="68"/>
      <c r="AO5" s="68"/>
      <c r="AP5" s="68"/>
      <c r="AQ5" s="72"/>
    </row>
    <row r="6" spans="1:43" customFormat="1" ht="14.25" hidden="1" customHeight="1">
      <c r="A6" s="183" t="s">
        <v>74</v>
      </c>
      <c r="B6" s="58" t="s">
        <v>68</v>
      </c>
      <c r="C6" s="68" t="s">
        <v>75</v>
      </c>
      <c r="D6" s="68" t="s">
        <v>76</v>
      </c>
      <c r="E6" s="68" t="s">
        <v>77</v>
      </c>
      <c r="F6" s="68" t="s">
        <v>78</v>
      </c>
      <c r="G6" s="68" t="s">
        <v>79</v>
      </c>
      <c r="H6" s="80">
        <v>40982</v>
      </c>
      <c r="I6">
        <f t="shared" si="0"/>
        <v>2012</v>
      </c>
      <c r="J6" s="99">
        <v>7.8026099999999996</v>
      </c>
      <c r="K6" s="70">
        <v>41110</v>
      </c>
      <c r="L6" s="70">
        <v>42077</v>
      </c>
      <c r="M6" s="71">
        <v>5597802.5999999996</v>
      </c>
      <c r="N6" s="71">
        <v>218400</v>
      </c>
      <c r="O6" s="71">
        <v>0</v>
      </c>
      <c r="P6" s="71">
        <v>0</v>
      </c>
      <c r="Q6" s="71">
        <f>+'Actualizado al 14-04-2023'!$M6+'Actualizado al 14-04-2023'!$O6</f>
        <v>5597802.5999999996</v>
      </c>
      <c r="R6" s="71">
        <f>Tabla3[[#This Row],[TOTAL Q SUSCRITO FUENTE COOOPERANTE]]/Tabla3[[#This Row],[TIPO DE CAMBIO 7.80261 (14-04-2023) ]]</f>
        <v>717426.93790923804</v>
      </c>
      <c r="S6" s="71">
        <f>+'Actualizado al 14-04-2023'!$N6+'Actualizado al 14-04-2023'!$P6</f>
        <v>218400</v>
      </c>
      <c r="T6" s="71">
        <v>4706791.95</v>
      </c>
      <c r="U6" s="71">
        <f>Tabla3[[#This Row],[Q - EJECUTADO FUENTE COOPERANTE]]/Tabla3[[#This Row],[TIPO DE CAMBIO 7.80261 (14-04-2023) ]]</f>
        <v>603233.01433751022</v>
      </c>
      <c r="V6" s="71">
        <f>Tabla3[[#This Row],[SUSCRITO FUENTE COOPERANTE Q. ]]-Tabla3[[#This Row],[Q - EJECUTADO FUENTE COOPERANTE]]</f>
        <v>891010.64999999944</v>
      </c>
      <c r="W6" s="71">
        <f>Tabla3[[#This Row],[USD - TOTAL SUSCRITO FUENTE COOPERANTE ]]-Tabla3[[#This Row],[USD - EJECUTADO FUENTE COOPERANTE]]</f>
        <v>114193.92357172782</v>
      </c>
      <c r="X6" s="71">
        <v>218400</v>
      </c>
      <c r="Y6" s="71">
        <v>83</v>
      </c>
      <c r="Z6" s="71">
        <v>84.68</v>
      </c>
      <c r="AA6" s="68" t="s">
        <v>81</v>
      </c>
      <c r="AB6" s="68" t="s">
        <v>82</v>
      </c>
      <c r="AC6" s="68" t="s">
        <v>83</v>
      </c>
      <c r="AD6" s="68" t="s">
        <v>84</v>
      </c>
      <c r="AE6" s="68"/>
      <c r="AF6" s="59" t="s">
        <v>12</v>
      </c>
      <c r="AG6" s="68"/>
      <c r="AH6" s="68"/>
      <c r="AI6" s="68"/>
      <c r="AJ6" s="68"/>
      <c r="AK6" s="68"/>
      <c r="AL6" s="68"/>
      <c r="AM6" s="68"/>
      <c r="AN6" s="68" t="s">
        <v>85</v>
      </c>
      <c r="AO6" s="68"/>
      <c r="AP6" s="68"/>
      <c r="AQ6" s="72"/>
    </row>
    <row r="7" spans="1:43" customFormat="1" ht="15" hidden="1" customHeight="1">
      <c r="A7" s="183" t="s">
        <v>86</v>
      </c>
      <c r="B7" s="58" t="s">
        <v>68</v>
      </c>
      <c r="C7" s="68" t="s">
        <v>69</v>
      </c>
      <c r="D7" s="68"/>
      <c r="E7" s="68"/>
      <c r="F7" s="68"/>
      <c r="G7" s="68"/>
      <c r="H7" s="81">
        <v>41075</v>
      </c>
      <c r="I7">
        <f t="shared" si="0"/>
        <v>2012</v>
      </c>
      <c r="J7" s="99">
        <v>7.8026099999999996</v>
      </c>
      <c r="K7" s="70"/>
      <c r="L7" s="70"/>
      <c r="M7" s="71"/>
      <c r="N7" s="71"/>
      <c r="O7" s="71"/>
      <c r="P7" s="71"/>
      <c r="Q7" s="71">
        <f>+'Actualizado al 14-04-2023'!$M7+'Actualizado al 14-04-2023'!$O7</f>
        <v>0</v>
      </c>
      <c r="R7" s="71">
        <f>Tabla3[[#This Row],[TOTAL Q SUSCRITO FUENTE COOOPERANTE]]/Tabla3[[#This Row],[TIPO DE CAMBIO 7.80261 (14-04-2023) ]]</f>
        <v>0</v>
      </c>
      <c r="S7" s="71">
        <f>+'Actualizado al 14-04-2023'!$N7+'Actualizado al 14-04-2023'!$P7</f>
        <v>0</v>
      </c>
      <c r="T7" s="71"/>
      <c r="U7" s="71">
        <f>Tabla3[[#This Row],[Q - EJECUTADO FUENTE COOPERANTE]]/Tabla3[[#This Row],[TIPO DE CAMBIO 7.80261 (14-04-2023) ]]</f>
        <v>0</v>
      </c>
      <c r="V7" s="71">
        <f>Tabla3[[#This Row],[SUSCRITO FUENTE COOPERANTE Q. ]]-Tabla3[[#This Row],[Q - EJECUTADO FUENTE COOPERANTE]]</f>
        <v>0</v>
      </c>
      <c r="W7" s="71">
        <f>Tabla3[[#This Row],[USD - TOTAL SUSCRITO FUENTE COOPERANTE ]]-Tabla3[[#This Row],[USD - EJECUTADO FUENTE COOPERANTE]]</f>
        <v>0</v>
      </c>
      <c r="X7" s="71"/>
      <c r="Y7" s="71"/>
      <c r="Z7" s="71"/>
      <c r="AA7" s="68"/>
      <c r="AB7" s="68"/>
      <c r="AC7" s="68"/>
      <c r="AD7" s="68"/>
      <c r="AE7" s="68"/>
      <c r="AF7" s="59"/>
      <c r="AG7" s="68"/>
      <c r="AH7" s="68"/>
      <c r="AI7" s="68"/>
      <c r="AJ7" s="68"/>
      <c r="AK7" s="68"/>
      <c r="AL7" s="68"/>
      <c r="AM7" s="68"/>
      <c r="AN7" s="68"/>
      <c r="AO7" s="68"/>
      <c r="AP7" s="68"/>
      <c r="AQ7" s="72"/>
    </row>
    <row r="8" spans="1:43" customFormat="1" ht="16.5" hidden="1" customHeight="1">
      <c r="A8" s="185" t="s">
        <v>87</v>
      </c>
      <c r="B8" s="58" t="s">
        <v>68</v>
      </c>
      <c r="C8" s="68" t="s">
        <v>88</v>
      </c>
      <c r="D8" s="68" t="s">
        <v>76</v>
      </c>
      <c r="E8" s="68" t="s">
        <v>89</v>
      </c>
      <c r="F8" s="68" t="s">
        <v>90</v>
      </c>
      <c r="G8" s="68" t="s">
        <v>91</v>
      </c>
      <c r="H8" s="80">
        <v>40126</v>
      </c>
      <c r="I8">
        <f t="shared" si="0"/>
        <v>2009</v>
      </c>
      <c r="J8" s="99">
        <v>7.8026099999999996</v>
      </c>
      <c r="K8" s="70">
        <v>40180</v>
      </c>
      <c r="L8" s="70">
        <v>42369</v>
      </c>
      <c r="M8" s="71">
        <v>23200000</v>
      </c>
      <c r="N8" s="71">
        <v>0</v>
      </c>
      <c r="O8" s="71">
        <v>0</v>
      </c>
      <c r="P8" s="71">
        <v>0</v>
      </c>
      <c r="Q8" s="71">
        <f>+'Actualizado al 14-04-2023'!$M8+'Actualizado al 14-04-2023'!$O8</f>
        <v>23200000</v>
      </c>
      <c r="R8" s="71">
        <f>Tabla3[[#This Row],[TOTAL Q SUSCRITO FUENTE COOOPERANTE]]/Tabla3[[#This Row],[TIPO DE CAMBIO 7.80261 (14-04-2023) ]]</f>
        <v>2973364.0410067914</v>
      </c>
      <c r="S8" s="71">
        <f>+'Actualizado al 14-04-2023'!$N8+'Actualizado al 14-04-2023'!$P8</f>
        <v>0</v>
      </c>
      <c r="T8" s="71">
        <v>17134425.949999999</v>
      </c>
      <c r="U8" s="71">
        <f>Tabla3[[#This Row],[Q - EJECUTADO FUENTE COOPERANTE]]/Tabla3[[#This Row],[TIPO DE CAMBIO 7.80261 (14-04-2023) ]]</f>
        <v>2195986.4647855014</v>
      </c>
      <c r="V8" s="71">
        <f>Tabla3[[#This Row],[SUSCRITO FUENTE COOPERANTE Q. ]]-Tabla3[[#This Row],[Q - EJECUTADO FUENTE COOPERANTE]]</f>
        <v>6065574.0500000007</v>
      </c>
      <c r="W8" s="71">
        <f>Tabla3[[#This Row],[USD - TOTAL SUSCRITO FUENTE COOPERANTE ]]-Tabla3[[#This Row],[USD - EJECUTADO FUENTE COOPERANTE]]</f>
        <v>777377.57622129004</v>
      </c>
      <c r="X8" s="71">
        <v>0</v>
      </c>
      <c r="Y8" s="71">
        <v>90</v>
      </c>
      <c r="Z8" s="71">
        <v>73.849999999999994</v>
      </c>
      <c r="AA8" s="68" t="s">
        <v>81</v>
      </c>
      <c r="AB8" s="68" t="s">
        <v>93</v>
      </c>
      <c r="AC8" s="68" t="s">
        <v>94</v>
      </c>
      <c r="AD8" s="68"/>
      <c r="AE8" s="68" t="s">
        <v>95</v>
      </c>
      <c r="AF8" s="59" t="s">
        <v>12</v>
      </c>
      <c r="AG8" s="68"/>
      <c r="AH8" s="68"/>
      <c r="AI8" s="68"/>
      <c r="AJ8" s="68"/>
      <c r="AK8" s="68"/>
      <c r="AL8" s="68"/>
      <c r="AM8" s="68"/>
      <c r="AN8" s="68" t="s">
        <v>96</v>
      </c>
      <c r="AO8" s="68"/>
      <c r="AP8" s="68"/>
      <c r="AQ8" s="72"/>
    </row>
    <row r="9" spans="1:43" customFormat="1" ht="15" hidden="1" customHeight="1">
      <c r="A9" s="185" t="s">
        <v>98</v>
      </c>
      <c r="B9" s="58" t="s">
        <v>68</v>
      </c>
      <c r="C9" s="68" t="s">
        <v>99</v>
      </c>
      <c r="D9" s="68" t="s">
        <v>100</v>
      </c>
      <c r="E9" s="68" t="s">
        <v>101</v>
      </c>
      <c r="F9" s="68" t="s">
        <v>102</v>
      </c>
      <c r="G9" s="68" t="s">
        <v>103</v>
      </c>
      <c r="H9" s="81">
        <v>40408</v>
      </c>
      <c r="I9">
        <f t="shared" si="0"/>
        <v>2010</v>
      </c>
      <c r="J9" s="99">
        <v>7.8026099999999996</v>
      </c>
      <c r="K9" s="70">
        <v>40408</v>
      </c>
      <c r="L9" s="70">
        <v>42842</v>
      </c>
      <c r="M9" s="71">
        <v>71095360</v>
      </c>
      <c r="N9" s="71">
        <v>14219072</v>
      </c>
      <c r="O9" s="71">
        <v>0</v>
      </c>
      <c r="P9" s="71">
        <v>0</v>
      </c>
      <c r="Q9" s="71">
        <f>+'Actualizado al 14-04-2023'!$M9+'Actualizado al 14-04-2023'!$O9</f>
        <v>71095360</v>
      </c>
      <c r="R9" s="71">
        <f>Tabla3[[#This Row],[TOTAL Q SUSCRITO FUENTE COOOPERANTE]]/Tabla3[[#This Row],[TIPO DE CAMBIO 7.80261 (14-04-2023) ]]</f>
        <v>9111740.8149324395</v>
      </c>
      <c r="S9" s="71">
        <f>+'Actualizado al 14-04-2023'!$N9+'Actualizado al 14-04-2023'!$P9</f>
        <v>14219072</v>
      </c>
      <c r="T9" s="71">
        <v>58085656.049999997</v>
      </c>
      <c r="U9" s="71">
        <f>Tabla3[[#This Row],[Q - EJECUTADO FUENTE COOPERANTE]]/Tabla3[[#This Row],[TIPO DE CAMBIO 7.80261 (14-04-2023) ]]</f>
        <v>7444387.9740240769</v>
      </c>
      <c r="V9" s="71">
        <f>Tabla3[[#This Row],[SUSCRITO FUENTE COOPERANTE Q. ]]-Tabla3[[#This Row],[Q - EJECUTADO FUENTE COOPERANTE]]</f>
        <v>13009703.950000003</v>
      </c>
      <c r="W9" s="71">
        <f>Tabla3[[#This Row],[USD - TOTAL SUSCRITO FUENTE COOPERANTE ]]-Tabla3[[#This Row],[USD - EJECUTADO FUENTE COOPERANTE]]</f>
        <v>1667352.8409083625</v>
      </c>
      <c r="X9" s="71">
        <v>12239862</v>
      </c>
      <c r="Y9" s="71">
        <v>77</v>
      </c>
      <c r="Z9" s="71">
        <v>82.43</v>
      </c>
      <c r="AA9" s="68" t="s">
        <v>105</v>
      </c>
      <c r="AB9" s="68" t="s">
        <v>106</v>
      </c>
      <c r="AC9" s="68" t="s">
        <v>107</v>
      </c>
      <c r="AD9" s="68" t="s">
        <v>68</v>
      </c>
      <c r="AE9" s="68" t="s">
        <v>68</v>
      </c>
      <c r="AF9" s="59" t="s">
        <v>12</v>
      </c>
      <c r="AG9" s="68">
        <v>12</v>
      </c>
      <c r="AH9" s="68" t="s">
        <v>108</v>
      </c>
      <c r="AI9" s="68"/>
      <c r="AJ9" s="68"/>
      <c r="AK9" s="68"/>
      <c r="AL9" s="68"/>
      <c r="AM9" s="68"/>
      <c r="AN9" s="68" t="s">
        <v>110</v>
      </c>
      <c r="AO9" s="68" t="s">
        <v>111</v>
      </c>
      <c r="AP9" s="68" t="s">
        <v>112</v>
      </c>
      <c r="AQ9" s="72"/>
    </row>
    <row r="10" spans="1:43" customFormat="1" ht="15" hidden="1" customHeight="1">
      <c r="A10" s="185" t="s">
        <v>113</v>
      </c>
      <c r="B10" s="58" t="s">
        <v>68</v>
      </c>
      <c r="C10" s="68" t="s">
        <v>69</v>
      </c>
      <c r="D10" s="68"/>
      <c r="E10" s="68"/>
      <c r="F10" s="68"/>
      <c r="G10" s="68"/>
      <c r="H10" s="80">
        <v>40263</v>
      </c>
      <c r="I10">
        <f t="shared" si="0"/>
        <v>2010</v>
      </c>
      <c r="J10" s="99">
        <v>7.8026099999999996</v>
      </c>
      <c r="K10" s="70"/>
      <c r="L10" s="70"/>
      <c r="M10" s="71"/>
      <c r="N10" s="71"/>
      <c r="O10" s="71"/>
      <c r="P10" s="71"/>
      <c r="Q10" s="71">
        <f>+'Actualizado al 14-04-2023'!$M10+'Actualizado al 14-04-2023'!$O10</f>
        <v>0</v>
      </c>
      <c r="R10" s="71">
        <f>Tabla3[[#This Row],[TOTAL Q SUSCRITO FUENTE COOOPERANTE]]/Tabla3[[#This Row],[TIPO DE CAMBIO 7.80261 (14-04-2023) ]]</f>
        <v>0</v>
      </c>
      <c r="S10" s="71">
        <f>+'Actualizado al 14-04-2023'!$N10+'Actualizado al 14-04-2023'!$P10</f>
        <v>0</v>
      </c>
      <c r="T10" s="71"/>
      <c r="U10" s="71">
        <f>Tabla3[[#This Row],[Q - EJECUTADO FUENTE COOPERANTE]]/Tabla3[[#This Row],[TIPO DE CAMBIO 7.80261 (14-04-2023) ]]</f>
        <v>0</v>
      </c>
      <c r="V10" s="71">
        <f>Tabla3[[#This Row],[SUSCRITO FUENTE COOPERANTE Q. ]]-Tabla3[[#This Row],[Q - EJECUTADO FUENTE COOPERANTE]]</f>
        <v>0</v>
      </c>
      <c r="W10" s="71">
        <f>Tabla3[[#This Row],[USD - TOTAL SUSCRITO FUENTE COOPERANTE ]]-Tabla3[[#This Row],[USD - EJECUTADO FUENTE COOPERANTE]]</f>
        <v>0</v>
      </c>
      <c r="X10" s="71"/>
      <c r="Y10" s="71"/>
      <c r="Z10" s="71"/>
      <c r="AA10" s="68"/>
      <c r="AB10" s="68"/>
      <c r="AC10" s="68"/>
      <c r="AD10" s="68"/>
      <c r="AE10" s="68"/>
      <c r="AF10" s="59"/>
      <c r="AG10" s="68"/>
      <c r="AH10" s="68"/>
      <c r="AI10" s="68"/>
      <c r="AJ10" s="68"/>
      <c r="AK10" s="68"/>
      <c r="AL10" s="68"/>
      <c r="AM10" s="68"/>
      <c r="AN10" s="68"/>
      <c r="AO10" s="68"/>
      <c r="AP10" s="68"/>
      <c r="AQ10" s="72"/>
    </row>
    <row r="11" spans="1:43" customFormat="1" ht="16.5" hidden="1" customHeight="1">
      <c r="A11" s="185" t="s">
        <v>115</v>
      </c>
      <c r="B11" s="58" t="s">
        <v>68</v>
      </c>
      <c r="C11" s="68" t="s">
        <v>116</v>
      </c>
      <c r="D11" s="68" t="s">
        <v>117</v>
      </c>
      <c r="E11" s="68" t="s">
        <v>118</v>
      </c>
      <c r="F11" s="68" t="s">
        <v>119</v>
      </c>
      <c r="G11" s="68" t="s">
        <v>120</v>
      </c>
      <c r="H11" s="81">
        <v>40357</v>
      </c>
      <c r="I11">
        <f t="shared" si="0"/>
        <v>2010</v>
      </c>
      <c r="J11" s="99">
        <v>7.8026099999999996</v>
      </c>
      <c r="K11" s="70">
        <v>40822</v>
      </c>
      <c r="L11" s="70">
        <v>42735</v>
      </c>
      <c r="M11" s="71">
        <v>16800000</v>
      </c>
      <c r="N11" s="71">
        <v>0</v>
      </c>
      <c r="O11" s="71">
        <v>0</v>
      </c>
      <c r="P11" s="71">
        <v>0</v>
      </c>
      <c r="Q11" s="71">
        <f>+'Actualizado al 14-04-2023'!$M11+'Actualizado al 14-04-2023'!$O11</f>
        <v>16800000</v>
      </c>
      <c r="R11" s="71">
        <f>Tabla3[[#This Row],[TOTAL Q SUSCRITO FUENTE COOOPERANTE]]/Tabla3[[#This Row],[TIPO DE CAMBIO 7.80261 (14-04-2023) ]]</f>
        <v>2153125.6848669867</v>
      </c>
      <c r="S11" s="71">
        <f>+'Actualizado al 14-04-2023'!$N11+'Actualizado al 14-04-2023'!$P11</f>
        <v>0</v>
      </c>
      <c r="T11" s="71">
        <v>4058302.97</v>
      </c>
      <c r="U11" s="71">
        <f>Tabla3[[#This Row],[Q - EJECUTADO FUENTE COOPERANTE]]/Tabla3[[#This Row],[TIPO DE CAMBIO 7.80261 (14-04-2023) ]]</f>
        <v>520121.21200470102</v>
      </c>
      <c r="V11" s="71">
        <f>Tabla3[[#This Row],[SUSCRITO FUENTE COOPERANTE Q. ]]-Tabla3[[#This Row],[Q - EJECUTADO FUENTE COOPERANTE]]</f>
        <v>12741697.029999999</v>
      </c>
      <c r="W11" s="71">
        <f>Tabla3[[#This Row],[USD - TOTAL SUSCRITO FUENTE COOPERANTE ]]-Tabla3[[#This Row],[USD - EJECUTADO FUENTE COOPERANTE]]</f>
        <v>1633004.4728622856</v>
      </c>
      <c r="X11" s="71">
        <v>0</v>
      </c>
      <c r="Y11" s="71">
        <v>45</v>
      </c>
      <c r="Z11" s="71">
        <v>24.15</v>
      </c>
      <c r="AA11" s="68" t="s">
        <v>105</v>
      </c>
      <c r="AB11" s="68" t="s">
        <v>82</v>
      </c>
      <c r="AC11" s="68" t="s">
        <v>121</v>
      </c>
      <c r="AD11" s="68" t="s">
        <v>95</v>
      </c>
      <c r="AE11" s="68" t="s">
        <v>95</v>
      </c>
      <c r="AF11" s="59" t="s">
        <v>12</v>
      </c>
      <c r="AG11" s="68">
        <v>12</v>
      </c>
      <c r="AH11" s="68" t="s">
        <v>122</v>
      </c>
      <c r="AI11" s="68"/>
      <c r="AJ11" s="68"/>
      <c r="AK11" s="68"/>
      <c r="AL11" s="68"/>
      <c r="AM11" s="68"/>
      <c r="AN11" s="68" t="s">
        <v>124</v>
      </c>
      <c r="AO11" s="68" t="s">
        <v>125</v>
      </c>
      <c r="AP11" s="68" t="s">
        <v>126</v>
      </c>
      <c r="AQ11" s="72" t="s">
        <v>127</v>
      </c>
    </row>
    <row r="12" spans="1:43" customFormat="1" ht="15" hidden="1" customHeight="1">
      <c r="A12" s="185" t="s">
        <v>129</v>
      </c>
      <c r="B12" s="58" t="s">
        <v>68</v>
      </c>
      <c r="C12" s="68" t="s">
        <v>130</v>
      </c>
      <c r="D12" s="68" t="s">
        <v>76</v>
      </c>
      <c r="E12" s="68" t="s">
        <v>131</v>
      </c>
      <c r="F12" s="68" t="s">
        <v>78</v>
      </c>
      <c r="G12" s="68" t="s">
        <v>132</v>
      </c>
      <c r="H12" s="80">
        <v>41787</v>
      </c>
      <c r="I12">
        <f t="shared" si="0"/>
        <v>2014</v>
      </c>
      <c r="J12" s="99">
        <v>7.8026099999999996</v>
      </c>
      <c r="K12" s="70">
        <v>41787</v>
      </c>
      <c r="L12" s="70">
        <v>42702</v>
      </c>
      <c r="M12" s="71">
        <v>1552094</v>
      </c>
      <c r="N12" s="71">
        <v>388023.5</v>
      </c>
      <c r="O12" s="71">
        <v>0</v>
      </c>
      <c r="P12" s="71">
        <v>0</v>
      </c>
      <c r="Q12" s="71">
        <f>+'Actualizado al 14-04-2023'!$M12+'Actualizado al 14-04-2023'!$O12</f>
        <v>1552094</v>
      </c>
      <c r="R12" s="71">
        <f>Tabla3[[#This Row],[TOTAL Q SUSCRITO FUENTE COOOPERANTE]]/Tabla3[[#This Row],[TIPO DE CAMBIO 7.80261 (14-04-2023) ]]</f>
        <v>198919.8486147584</v>
      </c>
      <c r="S12" s="71">
        <f>+'Actualizado al 14-04-2023'!$N12+'Actualizado al 14-04-2023'!$P12</f>
        <v>388023.5</v>
      </c>
      <c r="T12" s="71">
        <v>1415138.88</v>
      </c>
      <c r="U12" s="71">
        <f>Tabla3[[#This Row],[Q - EJECUTADO FUENTE COOPERANTE]]/Tabla3[[#This Row],[TIPO DE CAMBIO 7.80261 (14-04-2023) ]]</f>
        <v>181367.37322511314</v>
      </c>
      <c r="V12" s="71">
        <f>Tabla3[[#This Row],[SUSCRITO FUENTE COOPERANTE Q. ]]-Tabla3[[#This Row],[Q - EJECUTADO FUENTE COOPERANTE]]</f>
        <v>136955.12000000011</v>
      </c>
      <c r="W12" s="71">
        <f>Tabla3[[#This Row],[USD - TOTAL SUSCRITO FUENTE COOPERANTE ]]-Tabla3[[#This Row],[USD - EJECUTADO FUENTE COOPERANTE]]</f>
        <v>17552.47538964526</v>
      </c>
      <c r="X12" s="71">
        <v>384884.32</v>
      </c>
      <c r="Y12" s="71">
        <v>75</v>
      </c>
      <c r="Z12" s="71">
        <v>92.77</v>
      </c>
      <c r="AA12" s="68" t="s">
        <v>81</v>
      </c>
      <c r="AB12" s="68" t="s">
        <v>133</v>
      </c>
      <c r="AC12" s="68" t="s">
        <v>134</v>
      </c>
      <c r="AD12" s="68" t="s">
        <v>95</v>
      </c>
      <c r="AE12" s="68" t="s">
        <v>95</v>
      </c>
      <c r="AF12" s="59" t="s">
        <v>12</v>
      </c>
      <c r="AG12" s="68"/>
      <c r="AH12" s="68"/>
      <c r="AI12" s="68"/>
      <c r="AJ12" s="68"/>
      <c r="AK12" s="68"/>
      <c r="AL12" s="68"/>
      <c r="AM12" s="68"/>
      <c r="AN12" s="68" t="s">
        <v>135</v>
      </c>
      <c r="AO12" s="68"/>
      <c r="AP12" s="68"/>
      <c r="AQ12" s="72"/>
    </row>
    <row r="13" spans="1:43" customFormat="1" ht="14.25" hidden="1" customHeight="1">
      <c r="A13" s="185" t="s">
        <v>136</v>
      </c>
      <c r="B13" s="58" t="s">
        <v>68</v>
      </c>
      <c r="C13" s="68" t="s">
        <v>137</v>
      </c>
      <c r="D13" s="68" t="s">
        <v>138</v>
      </c>
      <c r="E13" s="68" t="s">
        <v>139</v>
      </c>
      <c r="F13" s="68" t="s">
        <v>140</v>
      </c>
      <c r="G13" s="68" t="s">
        <v>141</v>
      </c>
      <c r="H13" s="81">
        <v>40956</v>
      </c>
      <c r="I13">
        <f t="shared" si="0"/>
        <v>2012</v>
      </c>
      <c r="J13" s="99">
        <v>7.8026099999999996</v>
      </c>
      <c r="K13" s="70">
        <v>41356</v>
      </c>
      <c r="L13" s="70">
        <v>45107</v>
      </c>
      <c r="M13" s="71">
        <v>166434019.74000001</v>
      </c>
      <c r="N13" s="71">
        <v>14848000</v>
      </c>
      <c r="O13" s="71">
        <v>0</v>
      </c>
      <c r="P13" s="71">
        <v>0</v>
      </c>
      <c r="Q13" s="71">
        <f>+'Actualizado al 14-04-2023'!$M13+'Actualizado al 14-04-2023'!$O13</f>
        <v>166434019.74000001</v>
      </c>
      <c r="R13" s="71">
        <f>Tabla3[[#This Row],[TOTAL Q SUSCRITO FUENTE COOOPERANTE]]/Tabla3[[#This Row],[TIPO DE CAMBIO 7.80261 (14-04-2023) ]]</f>
        <v>21330557.305824593</v>
      </c>
      <c r="S13" s="71">
        <f>+'Actualizado al 14-04-2023'!$N13+'Actualizado al 14-04-2023'!$P13</f>
        <v>14848000</v>
      </c>
      <c r="T13" s="71">
        <v>136324456.22999999</v>
      </c>
      <c r="U13" s="71">
        <f>Tabla3[[#This Row],[Q - EJECUTADO FUENTE COOPERANTE]]/Tabla3[[#This Row],[TIPO DE CAMBIO 7.80261 (14-04-2023) ]]</f>
        <v>17471648.106210615</v>
      </c>
      <c r="V13" s="71">
        <f>Tabla3[[#This Row],[SUSCRITO FUENTE COOPERANTE Q. ]]-Tabla3[[#This Row],[Q - EJECUTADO FUENTE COOPERANTE]]</f>
        <v>30109563.51000002</v>
      </c>
      <c r="W13" s="71">
        <f>Tabla3[[#This Row],[USD - TOTAL SUSCRITO FUENTE COOPERANTE ]]-Tabla3[[#This Row],[USD - EJECUTADO FUENTE COOPERANTE]]</f>
        <v>3858909.1996139772</v>
      </c>
      <c r="X13" s="71">
        <v>13132208.85</v>
      </c>
      <c r="Y13" s="71">
        <v>60.57</v>
      </c>
      <c r="Z13" s="71">
        <v>82.44</v>
      </c>
      <c r="AA13" s="68" t="s">
        <v>105</v>
      </c>
      <c r="AB13" s="68" t="s">
        <v>133</v>
      </c>
      <c r="AC13" s="68" t="s">
        <v>142</v>
      </c>
      <c r="AD13" s="68" t="s">
        <v>143</v>
      </c>
      <c r="AE13" s="68" t="s">
        <v>143</v>
      </c>
      <c r="AF13" s="59" t="s">
        <v>13</v>
      </c>
      <c r="AG13" s="68">
        <v>13</v>
      </c>
      <c r="AH13" s="68" t="s">
        <v>144</v>
      </c>
      <c r="AI13" s="68"/>
      <c r="AJ13" s="68"/>
      <c r="AK13" s="68"/>
      <c r="AL13" s="68"/>
      <c r="AM13" s="68"/>
      <c r="AN13" s="68" t="s">
        <v>145</v>
      </c>
      <c r="AO13" s="68" t="s">
        <v>146</v>
      </c>
      <c r="AP13" s="68" t="s">
        <v>147</v>
      </c>
      <c r="AQ13" s="72"/>
    </row>
    <row r="14" spans="1:43" customFormat="1" ht="15" hidden="1" customHeight="1">
      <c r="A14" s="185" t="s">
        <v>148</v>
      </c>
      <c r="B14" s="58" t="s">
        <v>68</v>
      </c>
      <c r="C14" s="68" t="s">
        <v>149</v>
      </c>
      <c r="D14" s="68" t="s">
        <v>76</v>
      </c>
      <c r="E14" s="68" t="s">
        <v>150</v>
      </c>
      <c r="F14" s="68" t="s">
        <v>78</v>
      </c>
      <c r="G14" s="68" t="s">
        <v>132</v>
      </c>
      <c r="H14" s="80">
        <v>41073</v>
      </c>
      <c r="I14">
        <f t="shared" si="0"/>
        <v>2012</v>
      </c>
      <c r="J14" s="99">
        <v>7.8026099999999996</v>
      </c>
      <c r="K14" s="70">
        <v>41306</v>
      </c>
      <c r="L14" s="70">
        <v>42595</v>
      </c>
      <c r="M14" s="71">
        <v>5897985.5199999996</v>
      </c>
      <c r="N14" s="71">
        <v>0</v>
      </c>
      <c r="O14" s="71">
        <v>0</v>
      </c>
      <c r="P14" s="71">
        <v>0</v>
      </c>
      <c r="Q14" s="71">
        <f>+'Actualizado al 14-04-2023'!$M14+'Actualizado al 14-04-2023'!$O14</f>
        <v>5897985.5199999996</v>
      </c>
      <c r="R14" s="71">
        <f>Tabla3[[#This Row],[TOTAL Q SUSCRITO FUENTE COOOPERANTE]]/Tabla3[[#This Row],[TIPO DE CAMBIO 7.80261 (14-04-2023) ]]</f>
        <v>755899.05429080781</v>
      </c>
      <c r="S14" s="71">
        <f>+'Actualizado al 14-04-2023'!$N14+'Actualizado al 14-04-2023'!$P14</f>
        <v>0</v>
      </c>
      <c r="T14" s="71">
        <v>3912825.6</v>
      </c>
      <c r="U14" s="71">
        <f>Tabla3[[#This Row],[Q - EJECUTADO FUENTE COOPERANTE]]/Tabla3[[#This Row],[TIPO DE CAMBIO 7.80261 (14-04-2023) ]]</f>
        <v>501476.50593839755</v>
      </c>
      <c r="V14" s="71">
        <f>Tabla3[[#This Row],[SUSCRITO FUENTE COOPERANTE Q. ]]-Tabla3[[#This Row],[Q - EJECUTADO FUENTE COOPERANTE]]</f>
        <v>1985159.9199999995</v>
      </c>
      <c r="W14" s="71">
        <f>Tabla3[[#This Row],[USD - TOTAL SUSCRITO FUENTE COOPERANTE ]]-Tabla3[[#This Row],[USD - EJECUTADO FUENTE COOPERANTE]]</f>
        <v>254422.54835241026</v>
      </c>
      <c r="X14" s="71">
        <v>0</v>
      </c>
      <c r="Y14" s="71">
        <v>63.4</v>
      </c>
      <c r="Z14" s="71">
        <v>66.34</v>
      </c>
      <c r="AA14" s="68" t="s">
        <v>81</v>
      </c>
      <c r="AB14" s="68" t="s">
        <v>133</v>
      </c>
      <c r="AC14" s="68" t="s">
        <v>151</v>
      </c>
      <c r="AD14" s="68" t="s">
        <v>95</v>
      </c>
      <c r="AE14" s="68" t="s">
        <v>95</v>
      </c>
      <c r="AF14" s="59" t="s">
        <v>12</v>
      </c>
      <c r="AG14" s="68"/>
      <c r="AH14" s="68"/>
      <c r="AI14" s="68"/>
      <c r="AJ14" s="68"/>
      <c r="AK14" s="68"/>
      <c r="AL14" s="68"/>
      <c r="AM14" s="68"/>
      <c r="AN14" s="68" t="s">
        <v>152</v>
      </c>
      <c r="AO14" s="68"/>
      <c r="AP14" s="68"/>
      <c r="AQ14" s="72"/>
    </row>
    <row r="15" spans="1:43" customFormat="1" ht="15.75" hidden="1" customHeight="1">
      <c r="A15" s="185" t="s">
        <v>153</v>
      </c>
      <c r="B15" s="58" t="s">
        <v>68</v>
      </c>
      <c r="C15" s="68" t="s">
        <v>154</v>
      </c>
      <c r="D15" s="68" t="s">
        <v>76</v>
      </c>
      <c r="E15" s="68" t="s">
        <v>155</v>
      </c>
      <c r="F15" s="68" t="s">
        <v>78</v>
      </c>
      <c r="G15" s="68" t="s">
        <v>156</v>
      </c>
      <c r="H15" s="81">
        <v>40988</v>
      </c>
      <c r="I15">
        <f t="shared" si="0"/>
        <v>2012</v>
      </c>
      <c r="J15" s="99">
        <v>7.8026099999999996</v>
      </c>
      <c r="K15" s="70">
        <v>41171</v>
      </c>
      <c r="L15" s="70">
        <v>41717</v>
      </c>
      <c r="M15" s="71">
        <v>44931810</v>
      </c>
      <c r="N15" s="71">
        <v>29954542.57</v>
      </c>
      <c r="O15" s="71">
        <v>0</v>
      </c>
      <c r="P15" s="71">
        <v>0</v>
      </c>
      <c r="Q15" s="71">
        <f>+'Actualizado al 14-04-2023'!$M15+'Actualizado al 14-04-2023'!$O15</f>
        <v>44931810</v>
      </c>
      <c r="R15" s="71">
        <f>Tabla3[[#This Row],[TOTAL Q SUSCRITO FUENTE COOOPERANTE]]/Tabla3[[#This Row],[TIPO DE CAMBIO 7.80261 (14-04-2023) ]]</f>
        <v>5758561.5582478177</v>
      </c>
      <c r="S15" s="71">
        <f>+'Actualizado al 14-04-2023'!$N15+'Actualizado al 14-04-2023'!$P15</f>
        <v>29954542.57</v>
      </c>
      <c r="T15" s="71">
        <v>35435588.759999998</v>
      </c>
      <c r="U15" s="71">
        <f>Tabla3[[#This Row],[Q - EJECUTADO FUENTE COOPERANTE]]/Tabla3[[#This Row],[TIPO DE CAMBIO 7.80261 (14-04-2023) ]]</f>
        <v>4541504.5427107085</v>
      </c>
      <c r="V15" s="71">
        <f>Tabla3[[#This Row],[SUSCRITO FUENTE COOPERANTE Q. ]]-Tabla3[[#This Row],[Q - EJECUTADO FUENTE COOPERANTE]]</f>
        <v>9496221.2400000021</v>
      </c>
      <c r="W15" s="71">
        <f>Tabla3[[#This Row],[USD - TOTAL SUSCRITO FUENTE COOPERANTE ]]-Tabla3[[#This Row],[USD - EJECUTADO FUENTE COOPERANTE]]</f>
        <v>1217057.0155371092</v>
      </c>
      <c r="X15" s="71">
        <v>29954542.57</v>
      </c>
      <c r="Y15" s="71">
        <v>87.3</v>
      </c>
      <c r="Z15" s="71">
        <v>87.31</v>
      </c>
      <c r="AA15" s="68" t="s">
        <v>105</v>
      </c>
      <c r="AB15" s="68" t="s">
        <v>133</v>
      </c>
      <c r="AC15" s="68" t="s">
        <v>157</v>
      </c>
      <c r="AD15" s="68" t="s">
        <v>158</v>
      </c>
      <c r="AE15" s="68" t="s">
        <v>158</v>
      </c>
      <c r="AF15" s="59" t="s">
        <v>7</v>
      </c>
      <c r="AG15" s="68">
        <v>3</v>
      </c>
      <c r="AH15" s="68"/>
      <c r="AI15" s="68"/>
      <c r="AJ15" s="68"/>
      <c r="AK15" s="68"/>
      <c r="AL15" s="68"/>
      <c r="AM15" s="68"/>
      <c r="AN15" s="68" t="s">
        <v>159</v>
      </c>
      <c r="AO15" s="68" t="s">
        <v>160</v>
      </c>
      <c r="AP15" s="68" t="s">
        <v>161</v>
      </c>
      <c r="AQ15" s="72"/>
    </row>
    <row r="16" spans="1:43" customFormat="1" ht="15" hidden="1" customHeight="1">
      <c r="A16" s="185" t="s">
        <v>162</v>
      </c>
      <c r="B16" s="58" t="s">
        <v>68</v>
      </c>
      <c r="C16" s="68" t="s">
        <v>69</v>
      </c>
      <c r="D16" s="68"/>
      <c r="E16" s="68"/>
      <c r="F16" s="68"/>
      <c r="G16" s="68"/>
      <c r="H16" s="80">
        <v>42005</v>
      </c>
      <c r="I16">
        <f t="shared" si="0"/>
        <v>2015</v>
      </c>
      <c r="J16" s="99">
        <v>7.8026099999999996</v>
      </c>
      <c r="K16" s="70"/>
      <c r="L16" s="70"/>
      <c r="M16" s="71"/>
      <c r="N16" s="71"/>
      <c r="O16" s="71"/>
      <c r="P16" s="71"/>
      <c r="Q16" s="71">
        <f>+'Actualizado al 14-04-2023'!$M16+'Actualizado al 14-04-2023'!$O16</f>
        <v>0</v>
      </c>
      <c r="R16" s="71">
        <f>Tabla3[[#This Row],[TOTAL Q SUSCRITO FUENTE COOOPERANTE]]/Tabla3[[#This Row],[TIPO DE CAMBIO 7.80261 (14-04-2023) ]]</f>
        <v>0</v>
      </c>
      <c r="S16" s="71">
        <f>+'Actualizado al 14-04-2023'!$N16+'Actualizado al 14-04-2023'!$P16</f>
        <v>0</v>
      </c>
      <c r="T16" s="71"/>
      <c r="U16" s="71">
        <f>Tabla3[[#This Row],[Q - EJECUTADO FUENTE COOPERANTE]]/Tabla3[[#This Row],[TIPO DE CAMBIO 7.80261 (14-04-2023) ]]</f>
        <v>0</v>
      </c>
      <c r="V16" s="71">
        <f>Tabla3[[#This Row],[SUSCRITO FUENTE COOPERANTE Q. ]]-Tabla3[[#This Row],[Q - EJECUTADO FUENTE COOPERANTE]]</f>
        <v>0</v>
      </c>
      <c r="W16" s="71">
        <f>Tabla3[[#This Row],[USD - TOTAL SUSCRITO FUENTE COOPERANTE ]]-Tabla3[[#This Row],[USD - EJECUTADO FUENTE COOPERANTE]]</f>
        <v>0</v>
      </c>
      <c r="X16" s="71"/>
      <c r="Y16" s="71"/>
      <c r="Z16" s="71"/>
      <c r="AA16" s="68"/>
      <c r="AB16" s="68"/>
      <c r="AC16" s="68"/>
      <c r="AD16" s="68"/>
      <c r="AE16" s="68"/>
      <c r="AF16" s="59"/>
      <c r="AG16" s="68"/>
      <c r="AH16" s="68"/>
      <c r="AI16" s="68"/>
      <c r="AJ16" s="68"/>
      <c r="AK16" s="68"/>
      <c r="AL16" s="68"/>
      <c r="AM16" s="68"/>
      <c r="AN16" s="68"/>
      <c r="AO16" s="68"/>
      <c r="AP16" s="68"/>
      <c r="AQ16" s="72"/>
    </row>
    <row r="17" spans="1:43" customFormat="1" ht="13.5" hidden="1" customHeight="1">
      <c r="A17" s="185" t="s">
        <v>163</v>
      </c>
      <c r="B17" s="58" t="s">
        <v>68</v>
      </c>
      <c r="C17" s="68" t="s">
        <v>164</v>
      </c>
      <c r="D17" s="68" t="s">
        <v>138</v>
      </c>
      <c r="E17" s="68" t="s">
        <v>165</v>
      </c>
      <c r="F17" s="68" t="s">
        <v>140</v>
      </c>
      <c r="G17" s="68" t="s">
        <v>141</v>
      </c>
      <c r="H17" s="81">
        <v>41689</v>
      </c>
      <c r="I17">
        <f t="shared" si="0"/>
        <v>2014</v>
      </c>
      <c r="J17" s="99">
        <v>7.8026099999999996</v>
      </c>
      <c r="K17" s="70">
        <v>41689</v>
      </c>
      <c r="L17" s="70">
        <v>45382</v>
      </c>
      <c r="M17" s="71">
        <v>100000000</v>
      </c>
      <c r="N17" s="71">
        <v>24702000</v>
      </c>
      <c r="O17" s="71">
        <v>0</v>
      </c>
      <c r="P17" s="71">
        <v>0</v>
      </c>
      <c r="Q17" s="71">
        <f>+'Actualizado al 14-04-2023'!$M17+'Actualizado al 14-04-2023'!$O17</f>
        <v>100000000</v>
      </c>
      <c r="R17" s="71">
        <f>Tabla3[[#This Row],[TOTAL Q SUSCRITO FUENTE COOOPERANTE]]/Tabla3[[#This Row],[TIPO DE CAMBIO 7.80261 (14-04-2023) ]]</f>
        <v>12816224.314684447</v>
      </c>
      <c r="S17" s="71">
        <f>+'Actualizado al 14-04-2023'!$N17+'Actualizado al 14-04-2023'!$P17</f>
        <v>24702000</v>
      </c>
      <c r="T17" s="71">
        <v>55202575.670000002</v>
      </c>
      <c r="U17" s="71">
        <f>Tabla3[[#This Row],[Q - EJECUTADO FUENTE COOPERANTE]]/Tabla3[[#This Row],[TIPO DE CAMBIO 7.80261 (14-04-2023) ]]</f>
        <v>7074885.9253506204</v>
      </c>
      <c r="V17" s="71">
        <f>Tabla3[[#This Row],[SUSCRITO FUENTE COOPERANTE Q. ]]-Tabla3[[#This Row],[Q - EJECUTADO FUENTE COOPERANTE]]</f>
        <v>44797424.329999998</v>
      </c>
      <c r="W17" s="71">
        <f>Tabla3[[#This Row],[USD - TOTAL SUSCRITO FUENTE COOPERANTE ]]-Tabla3[[#This Row],[USD - EJECUTADO FUENTE COOPERANTE]]</f>
        <v>5741338.3893338265</v>
      </c>
      <c r="X17" s="71">
        <v>10685460.5</v>
      </c>
      <c r="Y17" s="71">
        <v>48.33</v>
      </c>
      <c r="Z17" s="71">
        <v>52.83</v>
      </c>
      <c r="AA17" s="68" t="s">
        <v>105</v>
      </c>
      <c r="AB17" s="68" t="s">
        <v>106</v>
      </c>
      <c r="AC17" s="68" t="s">
        <v>134</v>
      </c>
      <c r="AD17" s="68" t="s">
        <v>158</v>
      </c>
      <c r="AE17" s="68" t="s">
        <v>158</v>
      </c>
      <c r="AF17" s="59" t="s">
        <v>2502</v>
      </c>
      <c r="AG17" s="68">
        <v>4</v>
      </c>
      <c r="AH17" s="68" t="s">
        <v>166</v>
      </c>
      <c r="AI17" s="68"/>
      <c r="AJ17" s="68"/>
      <c r="AK17" s="68"/>
      <c r="AL17" s="68"/>
      <c r="AM17" s="68"/>
      <c r="AN17" s="68" t="s">
        <v>168</v>
      </c>
      <c r="AO17" s="68" t="s">
        <v>169</v>
      </c>
      <c r="AP17" s="68" t="s">
        <v>170</v>
      </c>
      <c r="AQ17" s="72" t="s">
        <v>171</v>
      </c>
    </row>
    <row r="18" spans="1:43" customFormat="1" ht="15.75" hidden="1" customHeight="1">
      <c r="A18" s="185" t="s">
        <v>172</v>
      </c>
      <c r="B18" s="58" t="s">
        <v>68</v>
      </c>
      <c r="C18" s="68" t="s">
        <v>173</v>
      </c>
      <c r="D18" s="68" t="s">
        <v>76</v>
      </c>
      <c r="E18" s="68" t="s">
        <v>174</v>
      </c>
      <c r="F18" s="68" t="s">
        <v>78</v>
      </c>
      <c r="G18" s="68" t="s">
        <v>132</v>
      </c>
      <c r="H18" s="80">
        <v>41803</v>
      </c>
      <c r="I18">
        <f t="shared" si="0"/>
        <v>2014</v>
      </c>
      <c r="J18" s="99">
        <v>7.8026099999999996</v>
      </c>
      <c r="K18" s="70">
        <v>41977</v>
      </c>
      <c r="L18" s="70">
        <v>43112</v>
      </c>
      <c r="M18" s="71">
        <v>1563004</v>
      </c>
      <c r="N18" s="71">
        <v>390751</v>
      </c>
      <c r="O18" s="71">
        <v>0</v>
      </c>
      <c r="P18" s="71">
        <v>0</v>
      </c>
      <c r="Q18" s="71">
        <f>+'Actualizado al 14-04-2023'!$M18+'Actualizado al 14-04-2023'!$O18</f>
        <v>1563004</v>
      </c>
      <c r="R18" s="71">
        <f>Tabla3[[#This Row],[TOTAL Q SUSCRITO FUENTE COOOPERANTE]]/Tabla3[[#This Row],[TIPO DE CAMBIO 7.80261 (14-04-2023) ]]</f>
        <v>200318.09868749048</v>
      </c>
      <c r="S18" s="71">
        <f>+'Actualizado al 14-04-2023'!$N18+'Actualizado al 14-04-2023'!$P18</f>
        <v>390751</v>
      </c>
      <c r="T18" s="71">
        <v>1153642.67</v>
      </c>
      <c r="U18" s="71">
        <f>Tabla3[[#This Row],[Q - EJECUTADO FUENTE COOPERANTE]]/Tabla3[[#This Row],[TIPO DE CAMBIO 7.80261 (14-04-2023) ]]</f>
        <v>147853.43237711483</v>
      </c>
      <c r="V18" s="71">
        <f>Tabla3[[#This Row],[SUSCRITO FUENTE COOPERANTE Q. ]]-Tabla3[[#This Row],[Q - EJECUTADO FUENTE COOPERANTE]]</f>
        <v>409361.33000000007</v>
      </c>
      <c r="W18" s="71">
        <f>Tabla3[[#This Row],[USD - TOTAL SUSCRITO FUENTE COOPERANTE ]]-Tabla3[[#This Row],[USD - EJECUTADO FUENTE COOPERANTE]]</f>
        <v>52464.666310375644</v>
      </c>
      <c r="X18" s="71">
        <v>367499.97</v>
      </c>
      <c r="Y18" s="71">
        <v>66.75</v>
      </c>
      <c r="Z18" s="71">
        <v>77.849999999999994</v>
      </c>
      <c r="AA18" s="68" t="s">
        <v>175</v>
      </c>
      <c r="AB18" s="68" t="s">
        <v>133</v>
      </c>
      <c r="AC18" s="68" t="s">
        <v>176</v>
      </c>
      <c r="AD18" s="68" t="s">
        <v>95</v>
      </c>
      <c r="AE18" s="68" t="s">
        <v>95</v>
      </c>
      <c r="AF18" s="59" t="s">
        <v>14</v>
      </c>
      <c r="AG18" s="68"/>
      <c r="AH18" s="68"/>
      <c r="AI18" s="68"/>
      <c r="AJ18" s="68"/>
      <c r="AK18" s="68"/>
      <c r="AL18" s="68"/>
      <c r="AM18" s="68"/>
      <c r="AN18" s="68" t="s">
        <v>177</v>
      </c>
      <c r="AO18" s="68"/>
      <c r="AP18" s="68"/>
      <c r="AQ18" s="72"/>
    </row>
    <row r="19" spans="1:43" customFormat="1" ht="15.75" hidden="1" customHeight="1">
      <c r="A19" s="185" t="s">
        <v>178</v>
      </c>
      <c r="B19" s="58" t="s">
        <v>68</v>
      </c>
      <c r="C19" s="68" t="s">
        <v>179</v>
      </c>
      <c r="D19" s="68" t="s">
        <v>117</v>
      </c>
      <c r="E19" s="68" t="s">
        <v>155</v>
      </c>
      <c r="F19" s="68" t="s">
        <v>180</v>
      </c>
      <c r="G19" s="68" t="s">
        <v>181</v>
      </c>
      <c r="H19" s="81">
        <v>40257</v>
      </c>
      <c r="I19">
        <f t="shared" si="0"/>
        <v>2010</v>
      </c>
      <c r="J19" s="99">
        <v>7.8026099999999996</v>
      </c>
      <c r="K19" s="70">
        <v>40210</v>
      </c>
      <c r="L19" s="70">
        <v>42185</v>
      </c>
      <c r="M19" s="71">
        <v>28179753</v>
      </c>
      <c r="N19" s="71">
        <v>0</v>
      </c>
      <c r="O19" s="71">
        <v>0</v>
      </c>
      <c r="P19" s="71">
        <v>0</v>
      </c>
      <c r="Q19" s="71">
        <f>+'Actualizado al 14-04-2023'!$M19+'Actualizado al 14-04-2023'!$O19</f>
        <v>28179753</v>
      </c>
      <c r="R19" s="71">
        <f>Tabla3[[#This Row],[TOTAL Q SUSCRITO FUENTE COOOPERANTE]]/Tabla3[[#This Row],[TIPO DE CAMBIO 7.80261 (14-04-2023) ]]</f>
        <v>3611580.3558040196</v>
      </c>
      <c r="S19" s="71">
        <f>+'Actualizado al 14-04-2023'!$N19+'Actualizado al 14-04-2023'!$P19</f>
        <v>0</v>
      </c>
      <c r="T19" s="71">
        <v>25720166.399999999</v>
      </c>
      <c r="U19" s="71">
        <f>Tabla3[[#This Row],[Q - EJECUTADO FUENTE COOPERANTE]]/Tabla3[[#This Row],[TIPO DE CAMBIO 7.80261 (14-04-2023) ]]</f>
        <v>3296354.2199340989</v>
      </c>
      <c r="V19" s="71">
        <f>Tabla3[[#This Row],[SUSCRITO FUENTE COOPERANTE Q. ]]-Tabla3[[#This Row],[Q - EJECUTADO FUENTE COOPERANTE]]</f>
        <v>2459586.6000000015</v>
      </c>
      <c r="W19" s="71">
        <f>Tabla3[[#This Row],[USD - TOTAL SUSCRITO FUENTE COOPERANTE ]]-Tabla3[[#This Row],[USD - EJECUTADO FUENTE COOPERANTE]]</f>
        <v>315226.13586992072</v>
      </c>
      <c r="X19" s="71">
        <v>0</v>
      </c>
      <c r="Y19" s="71">
        <v>96.87</v>
      </c>
      <c r="Z19" s="71">
        <v>91.27</v>
      </c>
      <c r="AA19" s="68" t="s">
        <v>105</v>
      </c>
      <c r="AB19" s="68" t="s">
        <v>133</v>
      </c>
      <c r="AC19" s="68" t="s">
        <v>157</v>
      </c>
      <c r="AD19" s="68" t="s">
        <v>68</v>
      </c>
      <c r="AE19" s="68" t="s">
        <v>68</v>
      </c>
      <c r="AF19" s="59" t="s">
        <v>7</v>
      </c>
      <c r="AG19" s="68">
        <v>3</v>
      </c>
      <c r="AH19" s="68" t="s">
        <v>182</v>
      </c>
      <c r="AI19" s="68"/>
      <c r="AJ19" s="68"/>
      <c r="AK19" s="68"/>
      <c r="AL19" s="68"/>
      <c r="AM19" s="68"/>
      <c r="AN19" s="68" t="s">
        <v>183</v>
      </c>
      <c r="AO19" s="68" t="s">
        <v>184</v>
      </c>
      <c r="AP19" s="68" t="s">
        <v>185</v>
      </c>
      <c r="AQ19" s="72" t="s">
        <v>186</v>
      </c>
    </row>
    <row r="20" spans="1:43" customFormat="1" ht="15.75" hidden="1" customHeight="1">
      <c r="A20" s="185" t="s">
        <v>187</v>
      </c>
      <c r="B20" s="58" t="s">
        <v>68</v>
      </c>
      <c r="C20" s="68" t="s">
        <v>188</v>
      </c>
      <c r="D20" s="68" t="s">
        <v>100</v>
      </c>
      <c r="E20" s="68" t="s">
        <v>155</v>
      </c>
      <c r="F20" s="68" t="s">
        <v>180</v>
      </c>
      <c r="G20" s="68" t="s">
        <v>181</v>
      </c>
      <c r="H20" s="80">
        <v>41780</v>
      </c>
      <c r="I20">
        <f t="shared" si="0"/>
        <v>2014</v>
      </c>
      <c r="J20" s="99">
        <v>7.8026099999999996</v>
      </c>
      <c r="K20" s="70">
        <v>41548</v>
      </c>
      <c r="L20" s="70">
        <v>43281</v>
      </c>
      <c r="M20" s="71">
        <v>139639299</v>
      </c>
      <c r="N20" s="71">
        <v>0</v>
      </c>
      <c r="O20" s="71">
        <v>21528856.530000001</v>
      </c>
      <c r="P20" s="71">
        <v>0</v>
      </c>
      <c r="Q20" s="71">
        <f>+'Actualizado al 14-04-2023'!$M20+'Actualizado al 14-04-2023'!$O20</f>
        <v>161168155.53</v>
      </c>
      <c r="R20" s="71">
        <f>Tabla3[[#This Row],[TOTAL Q SUSCRITO FUENTE COOOPERANTE]]/Tabla3[[#This Row],[TIPO DE CAMBIO 7.80261 (14-04-2023) ]]</f>
        <v>20655672.336564306</v>
      </c>
      <c r="S20" s="71">
        <f>+'Actualizado al 14-04-2023'!$N20+'Actualizado al 14-04-2023'!$P20</f>
        <v>0</v>
      </c>
      <c r="T20" s="71">
        <v>126183617.68000001</v>
      </c>
      <c r="U20" s="71">
        <f>Tabla3[[#This Row],[Q - EJECUTADO FUENTE COOPERANTE]]/Tabla3[[#This Row],[TIPO DE CAMBIO 7.80261 (14-04-2023) ]]</f>
        <v>16171975.490252621</v>
      </c>
      <c r="V20" s="71">
        <f>Tabla3[[#This Row],[SUSCRITO FUENTE COOPERANTE Q. ]]-Tabla3[[#This Row],[Q - EJECUTADO FUENTE COOPERANTE]]</f>
        <v>13455681.319999993</v>
      </c>
      <c r="W20" s="71">
        <f>Tabla3[[#This Row],[USD - TOTAL SUSCRITO FUENTE COOPERANTE ]]-Tabla3[[#This Row],[USD - EJECUTADO FUENTE COOPERANTE]]</f>
        <v>4483696.8463116847</v>
      </c>
      <c r="X20" s="71">
        <v>0</v>
      </c>
      <c r="Y20" s="71">
        <v>39.700000000000003</v>
      </c>
      <c r="Z20" s="71">
        <v>78.290000000000006</v>
      </c>
      <c r="AA20" s="68" t="s">
        <v>105</v>
      </c>
      <c r="AB20" s="68" t="s">
        <v>133</v>
      </c>
      <c r="AC20" s="68" t="s">
        <v>157</v>
      </c>
      <c r="AD20" s="68" t="s">
        <v>95</v>
      </c>
      <c r="AE20" s="68" t="s">
        <v>95</v>
      </c>
      <c r="AF20" s="59" t="s">
        <v>7</v>
      </c>
      <c r="AG20" s="68">
        <v>3</v>
      </c>
      <c r="AH20" s="68" t="s">
        <v>182</v>
      </c>
      <c r="AI20" s="68"/>
      <c r="AJ20" s="68"/>
      <c r="AK20" s="68"/>
      <c r="AL20" s="68"/>
      <c r="AM20" s="68"/>
      <c r="AN20" s="68" t="s">
        <v>189</v>
      </c>
      <c r="AO20" s="68" t="s">
        <v>190</v>
      </c>
      <c r="AP20" s="68" t="s">
        <v>191</v>
      </c>
      <c r="AQ20" s="72" t="s">
        <v>192</v>
      </c>
    </row>
    <row r="21" spans="1:43" customFormat="1" ht="15.75" hidden="1" customHeight="1">
      <c r="A21" s="185" t="s">
        <v>193</v>
      </c>
      <c r="B21" s="58" t="s">
        <v>68</v>
      </c>
      <c r="C21" s="68" t="s">
        <v>194</v>
      </c>
      <c r="D21" s="68" t="s">
        <v>100</v>
      </c>
      <c r="E21" s="68" t="s">
        <v>195</v>
      </c>
      <c r="F21" s="68" t="s">
        <v>196</v>
      </c>
      <c r="G21" s="68" t="s">
        <v>197</v>
      </c>
      <c r="H21" s="81">
        <v>41842</v>
      </c>
      <c r="I21">
        <f t="shared" si="0"/>
        <v>2014</v>
      </c>
      <c r="J21" s="99">
        <v>7.8026099999999996</v>
      </c>
      <c r="K21" s="70">
        <v>42048</v>
      </c>
      <c r="L21" s="70">
        <v>42959</v>
      </c>
      <c r="M21" s="71">
        <v>4357254.38</v>
      </c>
      <c r="N21" s="71">
        <v>0</v>
      </c>
      <c r="O21" s="71">
        <v>0</v>
      </c>
      <c r="P21" s="71">
        <v>0</v>
      </c>
      <c r="Q21" s="71">
        <f>+'Actualizado al 14-04-2023'!$M21+'Actualizado al 14-04-2023'!$O21</f>
        <v>4357254.38</v>
      </c>
      <c r="R21" s="71">
        <f>Tabla3[[#This Row],[TOTAL Q SUSCRITO FUENTE COOOPERANTE]]/Tabla3[[#This Row],[TIPO DE CAMBIO 7.80261 (14-04-2023) ]]</f>
        <v>558435.49530221301</v>
      </c>
      <c r="S21" s="71">
        <f>+'Actualizado al 14-04-2023'!$N21+'Actualizado al 14-04-2023'!$P21</f>
        <v>0</v>
      </c>
      <c r="T21" s="71">
        <v>4357254.38</v>
      </c>
      <c r="U21" s="71">
        <f>Tabla3[[#This Row],[Q - EJECUTADO FUENTE COOPERANTE]]/Tabla3[[#This Row],[TIPO DE CAMBIO 7.80261 (14-04-2023) ]]</f>
        <v>558435.49530221301</v>
      </c>
      <c r="V21" s="71">
        <f>Tabla3[[#This Row],[SUSCRITO FUENTE COOPERANTE Q. ]]-Tabla3[[#This Row],[Q - EJECUTADO FUENTE COOPERANTE]]</f>
        <v>0</v>
      </c>
      <c r="W21" s="71">
        <f>Tabla3[[#This Row],[USD - TOTAL SUSCRITO FUENTE COOPERANTE ]]-Tabla3[[#This Row],[USD - EJECUTADO FUENTE COOPERANTE]]</f>
        <v>0</v>
      </c>
      <c r="X21" s="71">
        <v>0</v>
      </c>
      <c r="Y21" s="71">
        <v>100</v>
      </c>
      <c r="Z21" s="71">
        <v>99.99</v>
      </c>
      <c r="AA21" s="68" t="s">
        <v>105</v>
      </c>
      <c r="AB21" s="68" t="s">
        <v>133</v>
      </c>
      <c r="AC21" s="68" t="s">
        <v>198</v>
      </c>
      <c r="AD21" s="68" t="s">
        <v>199</v>
      </c>
      <c r="AE21" s="68" t="s">
        <v>199</v>
      </c>
      <c r="AF21" s="59" t="s">
        <v>12</v>
      </c>
      <c r="AG21" s="68">
        <v>12</v>
      </c>
      <c r="AH21" s="68" t="s">
        <v>122</v>
      </c>
      <c r="AI21" s="68"/>
      <c r="AJ21" s="68"/>
      <c r="AK21" s="68"/>
      <c r="AL21" s="68"/>
      <c r="AM21" s="68"/>
      <c r="AN21" s="68" t="s">
        <v>200</v>
      </c>
      <c r="AO21" s="68" t="s">
        <v>201</v>
      </c>
      <c r="AP21" s="68" t="s">
        <v>202</v>
      </c>
      <c r="AQ21" s="72"/>
    </row>
    <row r="22" spans="1:43" customFormat="1" ht="15.75" hidden="1" customHeight="1">
      <c r="A22" s="185" t="s">
        <v>203</v>
      </c>
      <c r="B22" s="58" t="s">
        <v>68</v>
      </c>
      <c r="C22" s="68" t="s">
        <v>204</v>
      </c>
      <c r="D22" s="68" t="s">
        <v>76</v>
      </c>
      <c r="E22" s="68" t="s">
        <v>205</v>
      </c>
      <c r="F22" s="68" t="s">
        <v>78</v>
      </c>
      <c r="G22" s="68" t="s">
        <v>206</v>
      </c>
      <c r="H22" s="80">
        <v>40841</v>
      </c>
      <c r="I22">
        <f t="shared" si="0"/>
        <v>2011</v>
      </c>
      <c r="J22" s="99">
        <v>7.8026099999999996</v>
      </c>
      <c r="K22" s="70">
        <v>41122</v>
      </c>
      <c r="L22" s="70">
        <v>42301</v>
      </c>
      <c r="M22" s="71">
        <v>7710000</v>
      </c>
      <c r="N22" s="71">
        <v>1938401.94</v>
      </c>
      <c r="O22" s="71">
        <v>0</v>
      </c>
      <c r="P22" s="71">
        <v>0</v>
      </c>
      <c r="Q22" s="71">
        <f>+'Actualizado al 14-04-2023'!$M22+'Actualizado al 14-04-2023'!$O22</f>
        <v>7710000</v>
      </c>
      <c r="R22" s="71">
        <f>Tabla3[[#This Row],[TOTAL Q SUSCRITO FUENTE COOOPERANTE]]/Tabla3[[#This Row],[TIPO DE CAMBIO 7.80261 (14-04-2023) ]]</f>
        <v>988130.89466217079</v>
      </c>
      <c r="S22" s="71">
        <f>+'Actualizado al 14-04-2023'!$N22+'Actualizado al 14-04-2023'!$P22</f>
        <v>1938401.94</v>
      </c>
      <c r="T22" s="71">
        <v>7496181.1399999997</v>
      </c>
      <c r="U22" s="71">
        <f>Tabla3[[#This Row],[Q - EJECUTADO FUENTE COOPERANTE]]/Tabla3[[#This Row],[TIPO DE CAMBIO 7.80261 (14-04-2023) ]]</f>
        <v>960727.38993746962</v>
      </c>
      <c r="V22" s="71">
        <f>Tabla3[[#This Row],[SUSCRITO FUENTE COOPERANTE Q. ]]-Tabla3[[#This Row],[Q - EJECUTADO FUENTE COOPERANTE]]</f>
        <v>213818.86000000034</v>
      </c>
      <c r="W22" s="71">
        <f>Tabla3[[#This Row],[USD - TOTAL SUSCRITO FUENTE COOPERANTE ]]-Tabla3[[#This Row],[USD - EJECUTADO FUENTE COOPERANTE]]</f>
        <v>27403.504724701168</v>
      </c>
      <c r="X22" s="71">
        <v>1938400</v>
      </c>
      <c r="Y22" s="71">
        <v>97.61</v>
      </c>
      <c r="Z22" s="71">
        <v>97.78</v>
      </c>
      <c r="AA22" s="68" t="s">
        <v>175</v>
      </c>
      <c r="AB22" s="68" t="s">
        <v>133</v>
      </c>
      <c r="AC22" s="68" t="s">
        <v>134</v>
      </c>
      <c r="AD22" s="68" t="s">
        <v>95</v>
      </c>
      <c r="AE22" s="68" t="s">
        <v>95</v>
      </c>
      <c r="AF22" s="59" t="s">
        <v>2502</v>
      </c>
      <c r="AG22" s="68"/>
      <c r="AH22" s="68"/>
      <c r="AI22" s="68"/>
      <c r="AJ22" s="68"/>
      <c r="AK22" s="68"/>
      <c r="AL22" s="68"/>
      <c r="AM22" s="68"/>
      <c r="AN22" s="68" t="s">
        <v>207</v>
      </c>
      <c r="AO22" s="68"/>
      <c r="AP22" s="68"/>
      <c r="AQ22" s="72"/>
    </row>
    <row r="23" spans="1:43" customFormat="1" ht="15.75" hidden="1" customHeight="1">
      <c r="A23" s="185" t="s">
        <v>208</v>
      </c>
      <c r="B23" s="58" t="s">
        <v>68</v>
      </c>
      <c r="C23" s="68" t="s">
        <v>209</v>
      </c>
      <c r="D23" s="68" t="s">
        <v>76</v>
      </c>
      <c r="E23" s="68" t="s">
        <v>205</v>
      </c>
      <c r="F23" s="68" t="s">
        <v>78</v>
      </c>
      <c r="G23" s="68" t="s">
        <v>210</v>
      </c>
      <c r="H23" s="81">
        <v>40035</v>
      </c>
      <c r="I23">
        <f t="shared" si="0"/>
        <v>2009</v>
      </c>
      <c r="J23" s="99">
        <v>7.8026099999999996</v>
      </c>
      <c r="K23" s="70">
        <v>40142</v>
      </c>
      <c r="L23" s="70">
        <v>42714</v>
      </c>
      <c r="M23" s="71">
        <v>30167110.800000001</v>
      </c>
      <c r="N23" s="71">
        <v>0</v>
      </c>
      <c r="O23" s="71">
        <v>0</v>
      </c>
      <c r="P23" s="71">
        <v>0</v>
      </c>
      <c r="Q23" s="71">
        <f>+'Actualizado al 14-04-2023'!$M23+'Actualizado al 14-04-2023'!$O23</f>
        <v>30167110.800000001</v>
      </c>
      <c r="R23" s="71">
        <f>Tabla3[[#This Row],[TOTAL Q SUSCRITO FUENTE COOOPERANTE]]/Tabla3[[#This Row],[TIPO DE CAMBIO 7.80261 (14-04-2023) ]]</f>
        <v>3866284.5893873977</v>
      </c>
      <c r="S23" s="71">
        <f>+'Actualizado al 14-04-2023'!$N23+'Actualizado al 14-04-2023'!$P23</f>
        <v>0</v>
      </c>
      <c r="T23" s="71">
        <v>29728405.920000002</v>
      </c>
      <c r="U23" s="71">
        <f>Tabla3[[#This Row],[Q - EJECUTADO FUENTE COOPERANTE]]/Tabla3[[#This Row],[TIPO DE CAMBIO 7.80261 (14-04-2023) ]]</f>
        <v>3810059.1878871303</v>
      </c>
      <c r="V23" s="71">
        <f>Tabla3[[#This Row],[SUSCRITO FUENTE COOPERANTE Q. ]]-Tabla3[[#This Row],[Q - EJECUTADO FUENTE COOPERANTE]]</f>
        <v>438704.87999999896</v>
      </c>
      <c r="W23" s="71">
        <f>Tabla3[[#This Row],[USD - TOTAL SUSCRITO FUENTE COOPERANTE ]]-Tabla3[[#This Row],[USD - EJECUTADO FUENTE COOPERANTE]]</f>
        <v>56225.401500267442</v>
      </c>
      <c r="X23" s="71">
        <v>0</v>
      </c>
      <c r="Y23" s="71">
        <v>99.21</v>
      </c>
      <c r="Z23" s="71">
        <v>98.54</v>
      </c>
      <c r="AA23" s="68" t="s">
        <v>211</v>
      </c>
      <c r="AB23" s="68" t="s">
        <v>133</v>
      </c>
      <c r="AC23" s="68" t="s">
        <v>134</v>
      </c>
      <c r="AD23" s="68" t="s">
        <v>212</v>
      </c>
      <c r="AE23" s="68" t="s">
        <v>212</v>
      </c>
      <c r="AF23" s="59" t="s">
        <v>11</v>
      </c>
      <c r="AG23" s="68"/>
      <c r="AH23" s="68"/>
      <c r="AI23" s="68"/>
      <c r="AJ23" s="68"/>
      <c r="AK23" s="68"/>
      <c r="AL23" s="68"/>
      <c r="AM23" s="68"/>
      <c r="AN23" s="68" t="s">
        <v>213</v>
      </c>
      <c r="AO23" s="68"/>
      <c r="AP23" s="68"/>
      <c r="AQ23" s="72"/>
    </row>
    <row r="24" spans="1:43" customFormat="1" ht="15.75" hidden="1" customHeight="1">
      <c r="A24" s="185" t="s">
        <v>214</v>
      </c>
      <c r="B24" s="58" t="s">
        <v>68</v>
      </c>
      <c r="C24" s="68" t="s">
        <v>215</v>
      </c>
      <c r="D24" s="68" t="s">
        <v>216</v>
      </c>
      <c r="E24" s="68" t="s">
        <v>150</v>
      </c>
      <c r="F24" s="68" t="s">
        <v>196</v>
      </c>
      <c r="G24" s="68" t="s">
        <v>197</v>
      </c>
      <c r="H24" s="80">
        <v>41207</v>
      </c>
      <c r="I24">
        <f t="shared" si="0"/>
        <v>2012</v>
      </c>
      <c r="J24" s="99">
        <v>7.8026099999999996</v>
      </c>
      <c r="K24" s="70">
        <v>41379</v>
      </c>
      <c r="L24" s="70">
        <v>42200</v>
      </c>
      <c r="M24" s="71">
        <v>3407784.91</v>
      </c>
      <c r="N24" s="71">
        <v>0</v>
      </c>
      <c r="O24" s="71">
        <v>0</v>
      </c>
      <c r="P24" s="71">
        <v>0</v>
      </c>
      <c r="Q24" s="71">
        <f>+'Actualizado al 14-04-2023'!$M24+'Actualizado al 14-04-2023'!$O24</f>
        <v>3407784.91</v>
      </c>
      <c r="R24" s="71">
        <f>Tabla3[[#This Row],[TOTAL Q SUSCRITO FUENTE COOOPERANTE]]/Tabla3[[#This Row],[TIPO DE CAMBIO 7.80261 (14-04-2023) ]]</f>
        <v>436749.35822756746</v>
      </c>
      <c r="S24" s="71">
        <f>+'Actualizado al 14-04-2023'!$N24+'Actualizado al 14-04-2023'!$P24</f>
        <v>0</v>
      </c>
      <c r="T24" s="71">
        <v>1257166.25</v>
      </c>
      <c r="U24" s="71">
        <f>Tabla3[[#This Row],[Q - EJECUTADO FUENTE COOPERANTE]]/Tabla3[[#This Row],[TIPO DE CAMBIO 7.80261 (14-04-2023) ]]</f>
        <v>161121.24660850666</v>
      </c>
      <c r="V24" s="71">
        <f>Tabla3[[#This Row],[SUSCRITO FUENTE COOPERANTE Q. ]]-Tabla3[[#This Row],[Q - EJECUTADO FUENTE COOPERANTE]]</f>
        <v>2150618.66</v>
      </c>
      <c r="W24" s="71">
        <f>Tabla3[[#This Row],[USD - TOTAL SUSCRITO FUENTE COOPERANTE ]]-Tabla3[[#This Row],[USD - EJECUTADO FUENTE COOPERANTE]]</f>
        <v>275628.1116190608</v>
      </c>
      <c r="X24" s="71">
        <v>0</v>
      </c>
      <c r="Y24" s="71">
        <v>40</v>
      </c>
      <c r="Z24" s="71">
        <v>36.89</v>
      </c>
      <c r="AA24" s="68" t="s">
        <v>105</v>
      </c>
      <c r="AB24" s="68" t="s">
        <v>133</v>
      </c>
      <c r="AC24" s="68" t="s">
        <v>217</v>
      </c>
      <c r="AD24" s="68" t="s">
        <v>95</v>
      </c>
      <c r="AE24" s="68" t="s">
        <v>95</v>
      </c>
      <c r="AF24" s="59" t="s">
        <v>12</v>
      </c>
      <c r="AG24" s="68">
        <v>12</v>
      </c>
      <c r="AH24" s="68" t="s">
        <v>122</v>
      </c>
      <c r="AI24" s="68"/>
      <c r="AJ24" s="68"/>
      <c r="AK24" s="68"/>
      <c r="AL24" s="68"/>
      <c r="AM24" s="68"/>
      <c r="AN24" s="68" t="s">
        <v>219</v>
      </c>
      <c r="AO24" s="68" t="s">
        <v>220</v>
      </c>
      <c r="AP24" s="68"/>
      <c r="AQ24" s="72"/>
    </row>
    <row r="25" spans="1:43" customFormat="1" ht="15.75" hidden="1" customHeight="1">
      <c r="A25" s="185" t="s">
        <v>221</v>
      </c>
      <c r="B25" s="58" t="s">
        <v>68</v>
      </c>
      <c r="C25" s="68" t="s">
        <v>222</v>
      </c>
      <c r="D25" s="68" t="s">
        <v>138</v>
      </c>
      <c r="E25" s="68" t="s">
        <v>223</v>
      </c>
      <c r="F25" s="68" t="s">
        <v>102</v>
      </c>
      <c r="G25" s="68" t="s">
        <v>103</v>
      </c>
      <c r="H25" s="81">
        <v>40158</v>
      </c>
      <c r="I25">
        <f t="shared" si="0"/>
        <v>2009</v>
      </c>
      <c r="J25" s="99">
        <v>7.8026099999999996</v>
      </c>
      <c r="K25" s="70">
        <v>40158</v>
      </c>
      <c r="L25" s="70">
        <v>42015</v>
      </c>
      <c r="M25" s="71">
        <v>409015986.86000001</v>
      </c>
      <c r="N25" s="71">
        <v>0</v>
      </c>
      <c r="O25" s="71">
        <v>70210513.900000006</v>
      </c>
      <c r="P25" s="71">
        <v>0</v>
      </c>
      <c r="Q25" s="71">
        <f>+'Actualizado al 14-04-2023'!$M25+'Actualizado al 14-04-2023'!$O25</f>
        <v>479226500.75999999</v>
      </c>
      <c r="R25" s="71">
        <f>Tabla3[[#This Row],[TOTAL Q SUSCRITO FUENTE COOOPERANTE]]/Tabla3[[#This Row],[TIPO DE CAMBIO 7.80261 (14-04-2023) ]]</f>
        <v>61418743.312814564</v>
      </c>
      <c r="S25" s="71">
        <f>+'Actualizado al 14-04-2023'!$N25+'Actualizado al 14-04-2023'!$P25</f>
        <v>0</v>
      </c>
      <c r="T25" s="71">
        <v>316892765.62</v>
      </c>
      <c r="U25" s="71">
        <f>Tabla3[[#This Row],[Q - EJECUTADO FUENTE COOPERANTE]]/Tabla3[[#This Row],[TIPO DE CAMBIO 7.80261 (14-04-2023) ]]</f>
        <v>40613687.678866431</v>
      </c>
      <c r="V25" s="71">
        <f>Tabla3[[#This Row],[SUSCRITO FUENTE COOPERANTE Q. ]]-Tabla3[[#This Row],[Q - EJECUTADO FUENTE COOPERANTE]]</f>
        <v>92123221.24000001</v>
      </c>
      <c r="W25" s="71">
        <f>Tabla3[[#This Row],[USD - TOTAL SUSCRITO FUENTE COOPERANTE ]]-Tabla3[[#This Row],[USD - EJECUTADO FUENTE COOPERANTE]]</f>
        <v>20805055.633948132</v>
      </c>
      <c r="X25" s="71">
        <v>0</v>
      </c>
      <c r="Y25" s="71">
        <v>100</v>
      </c>
      <c r="Z25" s="71">
        <v>66.12</v>
      </c>
      <c r="AA25" s="68" t="s">
        <v>105</v>
      </c>
      <c r="AB25" s="68" t="s">
        <v>133</v>
      </c>
      <c r="AC25" s="68" t="s">
        <v>157</v>
      </c>
      <c r="AD25" s="68" t="s">
        <v>224</v>
      </c>
      <c r="AE25" s="68" t="s">
        <v>224</v>
      </c>
      <c r="AF25" s="77" t="s">
        <v>1763</v>
      </c>
      <c r="AG25" s="68">
        <v>6</v>
      </c>
      <c r="AH25" s="68" t="s">
        <v>225</v>
      </c>
      <c r="AI25" s="68"/>
      <c r="AJ25" s="68"/>
      <c r="AK25" s="68"/>
      <c r="AL25" s="68"/>
      <c r="AM25" s="68"/>
      <c r="AN25" s="68" t="s">
        <v>226</v>
      </c>
      <c r="AO25" s="68" t="s">
        <v>227</v>
      </c>
      <c r="AP25" s="68" t="s">
        <v>228</v>
      </c>
      <c r="AQ25" s="72" t="s">
        <v>229</v>
      </c>
    </row>
    <row r="26" spans="1:43" customFormat="1" ht="15.75" hidden="1" customHeight="1">
      <c r="A26" s="185" t="s">
        <v>230</v>
      </c>
      <c r="B26" s="58" t="s">
        <v>68</v>
      </c>
      <c r="C26" s="68" t="s">
        <v>231</v>
      </c>
      <c r="D26" s="68" t="s">
        <v>117</v>
      </c>
      <c r="E26" s="68" t="s">
        <v>232</v>
      </c>
      <c r="F26" s="68" t="s">
        <v>119</v>
      </c>
      <c r="G26" s="68" t="s">
        <v>120</v>
      </c>
      <c r="H26" s="80">
        <v>41592</v>
      </c>
      <c r="I26">
        <f t="shared" si="0"/>
        <v>2013</v>
      </c>
      <c r="J26" s="99">
        <v>7.8026099999999996</v>
      </c>
      <c r="K26" s="70">
        <v>41752</v>
      </c>
      <c r="L26" s="70">
        <v>42200</v>
      </c>
      <c r="M26" s="71">
        <v>6259253.3499999996</v>
      </c>
      <c r="N26" s="71">
        <v>834408.81</v>
      </c>
      <c r="O26" s="71">
        <v>0</v>
      </c>
      <c r="P26" s="71">
        <v>0</v>
      </c>
      <c r="Q26" s="71">
        <f>+'Actualizado al 14-04-2023'!$M26+'Actualizado al 14-04-2023'!$O26</f>
        <v>6259253.3499999996</v>
      </c>
      <c r="R26" s="71">
        <f>Tabla3[[#This Row],[TOTAL Q SUSCRITO FUENTE COOOPERANTE]]/Tabla3[[#This Row],[TIPO DE CAMBIO 7.80261 (14-04-2023) ]]</f>
        <v>802199.94976040069</v>
      </c>
      <c r="S26" s="71">
        <f>+'Actualizado al 14-04-2023'!$N26+'Actualizado al 14-04-2023'!$P26</f>
        <v>834408.81</v>
      </c>
      <c r="T26" s="71">
        <v>6062088.8600000003</v>
      </c>
      <c r="U26" s="71">
        <f>Tabla3[[#This Row],[Q - EJECUTADO FUENTE COOPERANTE]]/Tabla3[[#This Row],[TIPO DE CAMBIO 7.80261 (14-04-2023) ]]</f>
        <v>776930.90645309724</v>
      </c>
      <c r="V26" s="71">
        <f>Tabla3[[#This Row],[SUSCRITO FUENTE COOPERANTE Q. ]]-Tabla3[[#This Row],[Q - EJECUTADO FUENTE COOPERANTE]]</f>
        <v>197164.48999999929</v>
      </c>
      <c r="W26" s="71">
        <f>Tabla3[[#This Row],[USD - TOTAL SUSCRITO FUENTE COOPERANTE ]]-Tabla3[[#This Row],[USD - EJECUTADO FUENTE COOPERANTE]]</f>
        <v>25269.043307303451</v>
      </c>
      <c r="X26" s="71">
        <v>811538.73</v>
      </c>
      <c r="Y26" s="71">
        <v>100</v>
      </c>
      <c r="Z26" s="71">
        <v>96.89</v>
      </c>
      <c r="AA26" s="68" t="s">
        <v>105</v>
      </c>
      <c r="AB26" s="68" t="s">
        <v>233</v>
      </c>
      <c r="AC26" s="68" t="s">
        <v>234</v>
      </c>
      <c r="AD26" s="68" t="s">
        <v>235</v>
      </c>
      <c r="AE26" s="68" t="s">
        <v>235</v>
      </c>
      <c r="AF26" s="59" t="s">
        <v>5</v>
      </c>
      <c r="AG26" s="68">
        <v>1</v>
      </c>
      <c r="AH26" s="68" t="s">
        <v>236</v>
      </c>
      <c r="AI26" s="68"/>
      <c r="AJ26" s="68"/>
      <c r="AK26" s="68"/>
      <c r="AL26" s="68"/>
      <c r="AM26" s="68"/>
      <c r="AN26" s="68" t="s">
        <v>237</v>
      </c>
      <c r="AO26" s="68" t="s">
        <v>238</v>
      </c>
      <c r="AP26" s="68" t="s">
        <v>239</v>
      </c>
      <c r="AQ26" s="72" t="s">
        <v>240</v>
      </c>
    </row>
    <row r="27" spans="1:43" customFormat="1" ht="15.75" hidden="1" customHeight="1">
      <c r="A27" s="185" t="s">
        <v>241</v>
      </c>
      <c r="B27" s="58" t="s">
        <v>68</v>
      </c>
      <c r="C27" s="68" t="s">
        <v>242</v>
      </c>
      <c r="D27" s="68" t="s">
        <v>216</v>
      </c>
      <c r="E27" s="68" t="s">
        <v>243</v>
      </c>
      <c r="F27" s="68" t="s">
        <v>102</v>
      </c>
      <c r="G27" s="68" t="s">
        <v>103</v>
      </c>
      <c r="H27" s="81">
        <v>41310</v>
      </c>
      <c r="I27">
        <f t="shared" si="0"/>
        <v>2013</v>
      </c>
      <c r="J27" s="99">
        <v>7.8026099999999996</v>
      </c>
      <c r="K27" s="70">
        <v>41505</v>
      </c>
      <c r="L27" s="70">
        <v>43773</v>
      </c>
      <c r="M27" s="71">
        <v>128760000</v>
      </c>
      <c r="N27" s="71">
        <v>21460000</v>
      </c>
      <c r="O27" s="71">
        <v>0</v>
      </c>
      <c r="P27" s="71">
        <v>0</v>
      </c>
      <c r="Q27" s="71">
        <f>+'Actualizado al 14-04-2023'!$M27+'Actualizado al 14-04-2023'!$O27</f>
        <v>128760000</v>
      </c>
      <c r="R27" s="71">
        <f>Tabla3[[#This Row],[TOTAL Q SUSCRITO FUENTE COOOPERANTE]]/Tabla3[[#This Row],[TIPO DE CAMBIO 7.80261 (14-04-2023) ]]</f>
        <v>16502170.427587694</v>
      </c>
      <c r="S27" s="71">
        <f>+'Actualizado al 14-04-2023'!$N27+'Actualizado al 14-04-2023'!$P27</f>
        <v>21460000</v>
      </c>
      <c r="T27" s="71">
        <v>92342884.159999996</v>
      </c>
      <c r="U27" s="71">
        <f>Tabla3[[#This Row],[Q - EJECUTADO FUENTE COOPERANTE]]/Tabla3[[#This Row],[TIPO DE CAMBIO 7.80261 (14-04-2023) ]]</f>
        <v>11834871.172594812</v>
      </c>
      <c r="V27" s="71">
        <f>Tabla3[[#This Row],[SUSCRITO FUENTE COOPERANTE Q. ]]-Tabla3[[#This Row],[Q - EJECUTADO FUENTE COOPERANTE]]</f>
        <v>36417115.840000004</v>
      </c>
      <c r="W27" s="71">
        <f>Tabla3[[#This Row],[USD - TOTAL SUSCRITO FUENTE COOPERANTE ]]-Tabla3[[#This Row],[USD - EJECUTADO FUENTE COOPERANTE]]</f>
        <v>4667299.2549928818</v>
      </c>
      <c r="X27" s="71">
        <v>8111583.3899999997</v>
      </c>
      <c r="Y27" s="71">
        <v>83.33</v>
      </c>
      <c r="Z27" s="71">
        <v>66.87</v>
      </c>
      <c r="AA27" s="68" t="s">
        <v>105</v>
      </c>
      <c r="AB27" s="68" t="s">
        <v>106</v>
      </c>
      <c r="AC27" s="68" t="s">
        <v>244</v>
      </c>
      <c r="AD27" s="68" t="s">
        <v>68</v>
      </c>
      <c r="AE27" s="68" t="s">
        <v>68</v>
      </c>
      <c r="AF27" s="59" t="s">
        <v>1762</v>
      </c>
      <c r="AG27" s="68">
        <v>7</v>
      </c>
      <c r="AH27" s="68" t="s">
        <v>245</v>
      </c>
      <c r="AI27" s="68"/>
      <c r="AJ27" s="68"/>
      <c r="AK27" s="68"/>
      <c r="AL27" s="68"/>
      <c r="AM27" s="68"/>
      <c r="AN27" s="68" t="s">
        <v>247</v>
      </c>
      <c r="AO27" s="68" t="s">
        <v>248</v>
      </c>
      <c r="AP27" s="68"/>
      <c r="AQ27" s="72"/>
    </row>
    <row r="28" spans="1:43" customFormat="1" ht="15.75" hidden="1" customHeight="1">
      <c r="A28" s="185" t="s">
        <v>249</v>
      </c>
      <c r="B28" s="58" t="s">
        <v>68</v>
      </c>
      <c r="C28" s="68" t="s">
        <v>250</v>
      </c>
      <c r="D28" s="68" t="s">
        <v>76</v>
      </c>
      <c r="E28" s="68" t="s">
        <v>174</v>
      </c>
      <c r="F28" s="68" t="s">
        <v>251</v>
      </c>
      <c r="G28" s="68" t="s">
        <v>252</v>
      </c>
      <c r="H28" s="80">
        <v>40966</v>
      </c>
      <c r="I28">
        <f t="shared" si="0"/>
        <v>2012</v>
      </c>
      <c r="J28" s="99">
        <v>7.8026099999999996</v>
      </c>
      <c r="K28" s="70">
        <v>41122</v>
      </c>
      <c r="L28" s="70">
        <v>42459</v>
      </c>
      <c r="M28" s="71">
        <v>2348610</v>
      </c>
      <c r="N28" s="71">
        <v>1174305</v>
      </c>
      <c r="O28" s="71">
        <v>610544</v>
      </c>
      <c r="P28" s="71">
        <v>0</v>
      </c>
      <c r="Q28" s="71">
        <f>+'Actualizado al 14-04-2023'!$M28+'Actualizado al 14-04-2023'!$O28</f>
        <v>2959154</v>
      </c>
      <c r="R28" s="71">
        <f>Tabla3[[#This Row],[TOTAL Q SUSCRITO FUENTE COOOPERANTE]]/Tabla3[[#This Row],[TIPO DE CAMBIO 7.80261 (14-04-2023) ]]</f>
        <v>379251.81445695739</v>
      </c>
      <c r="S28" s="71">
        <f>+'Actualizado al 14-04-2023'!$N28+'Actualizado al 14-04-2023'!$P28</f>
        <v>1174305</v>
      </c>
      <c r="T28" s="71">
        <v>2557854.42</v>
      </c>
      <c r="U28" s="71">
        <f>Tabla3[[#This Row],[Q - EJECUTADO FUENTE COOPERANTE]]/Tabla3[[#This Row],[TIPO DE CAMBIO 7.80261 (14-04-2023) ]]</f>
        <v>327820.36011027079</v>
      </c>
      <c r="V28" s="71">
        <f>Tabla3[[#This Row],[SUSCRITO FUENTE COOPERANTE Q. ]]-Tabla3[[#This Row],[Q - EJECUTADO FUENTE COOPERANTE]]</f>
        <v>-209244.41999999993</v>
      </c>
      <c r="W28" s="71">
        <f>Tabla3[[#This Row],[USD - TOTAL SUSCRITO FUENTE COOPERANTE ]]-Tabla3[[#This Row],[USD - EJECUTADO FUENTE COOPERANTE]]</f>
        <v>51431.454346686602</v>
      </c>
      <c r="X28" s="71">
        <v>1042866.11</v>
      </c>
      <c r="Y28" s="71">
        <v>88.89</v>
      </c>
      <c r="Z28" s="71">
        <v>87.11</v>
      </c>
      <c r="AA28" s="68" t="s">
        <v>175</v>
      </c>
      <c r="AB28" s="68" t="s">
        <v>133</v>
      </c>
      <c r="AC28" s="68" t="s">
        <v>253</v>
      </c>
      <c r="AD28" s="68" t="s">
        <v>95</v>
      </c>
      <c r="AE28" s="68" t="s">
        <v>95</v>
      </c>
      <c r="AF28" s="59" t="s">
        <v>14</v>
      </c>
      <c r="AG28" s="68"/>
      <c r="AH28" s="68"/>
      <c r="AI28" s="68"/>
      <c r="AJ28" s="68"/>
      <c r="AK28" s="68"/>
      <c r="AL28" s="68"/>
      <c r="AM28" s="68"/>
      <c r="AN28" s="68" t="s">
        <v>254</v>
      </c>
      <c r="AO28" s="68"/>
      <c r="AP28" s="68"/>
      <c r="AQ28" s="72"/>
    </row>
    <row r="29" spans="1:43" customFormat="1" ht="15.75" hidden="1" customHeight="1">
      <c r="A29" s="185" t="s">
        <v>255</v>
      </c>
      <c r="B29" s="58" t="s">
        <v>68</v>
      </c>
      <c r="C29" s="68" t="s">
        <v>256</v>
      </c>
      <c r="D29" s="68" t="s">
        <v>76</v>
      </c>
      <c r="E29" s="68" t="s">
        <v>232</v>
      </c>
      <c r="F29" s="68" t="s">
        <v>257</v>
      </c>
      <c r="G29" s="68" t="s">
        <v>258</v>
      </c>
      <c r="H29" s="81">
        <v>41834</v>
      </c>
      <c r="I29">
        <f t="shared" si="0"/>
        <v>2014</v>
      </c>
      <c r="J29" s="99">
        <v>7.8026099999999996</v>
      </c>
      <c r="K29" s="70">
        <v>41957</v>
      </c>
      <c r="L29" s="70">
        <v>42688</v>
      </c>
      <c r="M29" s="71">
        <v>0</v>
      </c>
      <c r="N29" s="71">
        <v>0</v>
      </c>
      <c r="O29" s="71">
        <v>0</v>
      </c>
      <c r="P29" s="71">
        <v>0</v>
      </c>
      <c r="Q29" s="71">
        <f>+'Actualizado al 14-04-2023'!$M29+'Actualizado al 14-04-2023'!$O29</f>
        <v>0</v>
      </c>
      <c r="R29" s="71">
        <f>Tabla3[[#This Row],[TOTAL Q SUSCRITO FUENTE COOOPERANTE]]/Tabla3[[#This Row],[TIPO DE CAMBIO 7.80261 (14-04-2023) ]]</f>
        <v>0</v>
      </c>
      <c r="S29" s="71">
        <f>+'Actualizado al 14-04-2023'!$N29+'Actualizado al 14-04-2023'!$P29</f>
        <v>0</v>
      </c>
      <c r="T29" s="71">
        <v>0</v>
      </c>
      <c r="U29" s="71">
        <f>Tabla3[[#This Row],[Q - EJECUTADO FUENTE COOPERANTE]]/Tabla3[[#This Row],[TIPO DE CAMBIO 7.80261 (14-04-2023) ]]</f>
        <v>0</v>
      </c>
      <c r="V29" s="71">
        <f>Tabla3[[#This Row],[SUSCRITO FUENTE COOPERANTE Q. ]]-Tabla3[[#This Row],[Q - EJECUTADO FUENTE COOPERANTE]]</f>
        <v>0</v>
      </c>
      <c r="W29" s="71">
        <f>Tabla3[[#This Row],[USD - TOTAL SUSCRITO FUENTE COOPERANTE ]]-Tabla3[[#This Row],[USD - EJECUTADO FUENTE COOPERANTE]]</f>
        <v>0</v>
      </c>
      <c r="X29" s="71">
        <v>0</v>
      </c>
      <c r="Y29" s="71">
        <v>0</v>
      </c>
      <c r="Z29" s="71">
        <v>0</v>
      </c>
      <c r="AA29" s="68" t="s">
        <v>105</v>
      </c>
      <c r="AB29" s="68" t="s">
        <v>233</v>
      </c>
      <c r="AC29" s="68" t="s">
        <v>142</v>
      </c>
      <c r="AD29" s="68" t="s">
        <v>259</v>
      </c>
      <c r="AE29" s="68" t="s">
        <v>259</v>
      </c>
      <c r="AF29" s="59" t="s">
        <v>1762</v>
      </c>
      <c r="AG29" s="68"/>
      <c r="AH29" s="68"/>
      <c r="AI29" s="68"/>
      <c r="AJ29" s="68"/>
      <c r="AK29" s="68"/>
      <c r="AL29" s="68"/>
      <c r="AM29" s="68"/>
      <c r="AN29" s="68" t="s">
        <v>260</v>
      </c>
      <c r="AO29" s="68"/>
      <c r="AP29" s="68"/>
      <c r="AQ29" s="72"/>
    </row>
    <row r="30" spans="1:43" customFormat="1" ht="15.75" hidden="1" customHeight="1">
      <c r="A30" s="185" t="s">
        <v>261</v>
      </c>
      <c r="B30" s="58" t="s">
        <v>68</v>
      </c>
      <c r="C30" s="68" t="s">
        <v>262</v>
      </c>
      <c r="D30" s="68" t="s">
        <v>76</v>
      </c>
      <c r="E30" s="68" t="s">
        <v>263</v>
      </c>
      <c r="F30" s="68" t="s">
        <v>264</v>
      </c>
      <c r="G30" s="68" t="s">
        <v>265</v>
      </c>
      <c r="H30" s="80">
        <v>39342</v>
      </c>
      <c r="I30">
        <f t="shared" si="0"/>
        <v>2007</v>
      </c>
      <c r="J30" s="99">
        <v>7.8026099999999996</v>
      </c>
      <c r="K30" s="70">
        <v>39462</v>
      </c>
      <c r="L30" s="70">
        <v>42004</v>
      </c>
      <c r="M30" s="71">
        <v>10000000</v>
      </c>
      <c r="N30" s="71">
        <v>0</v>
      </c>
      <c r="O30" s="71">
        <v>0</v>
      </c>
      <c r="P30" s="71">
        <v>0</v>
      </c>
      <c r="Q30" s="71">
        <f>+'Actualizado al 14-04-2023'!$M30+'Actualizado al 14-04-2023'!$O30</f>
        <v>10000000</v>
      </c>
      <c r="R30" s="71">
        <f>Tabla3[[#This Row],[TOTAL Q SUSCRITO FUENTE COOOPERANTE]]/Tabla3[[#This Row],[TIPO DE CAMBIO 7.80261 (14-04-2023) ]]</f>
        <v>1281622.4314684446</v>
      </c>
      <c r="S30" s="71">
        <f>+'Actualizado al 14-04-2023'!$N30+'Actualizado al 14-04-2023'!$P30</f>
        <v>0</v>
      </c>
      <c r="T30" s="71">
        <v>9521718.8499999996</v>
      </c>
      <c r="U30" s="71">
        <f>Tabla3[[#This Row],[Q - EJECUTADO FUENTE COOPERANTE]]/Tabla3[[#This Row],[TIPO DE CAMBIO 7.80261 (14-04-2023) ]]</f>
        <v>1220324.8464295922</v>
      </c>
      <c r="V30" s="71">
        <f>Tabla3[[#This Row],[SUSCRITO FUENTE COOPERANTE Q. ]]-Tabla3[[#This Row],[Q - EJECUTADO FUENTE COOPERANTE]]</f>
        <v>478281.15000000037</v>
      </c>
      <c r="W30" s="71">
        <f>Tabla3[[#This Row],[USD - TOTAL SUSCRITO FUENTE COOPERANTE ]]-Tabla3[[#This Row],[USD - EJECUTADO FUENTE COOPERANTE]]</f>
        <v>61297.585038852412</v>
      </c>
      <c r="X30" s="71">
        <v>0</v>
      </c>
      <c r="Y30" s="71">
        <v>99</v>
      </c>
      <c r="Z30" s="71">
        <v>95.21</v>
      </c>
      <c r="AA30" s="68" t="s">
        <v>105</v>
      </c>
      <c r="AB30" s="68" t="s">
        <v>133</v>
      </c>
      <c r="AC30" s="68" t="s">
        <v>267</v>
      </c>
      <c r="AD30" s="68" t="s">
        <v>68</v>
      </c>
      <c r="AE30" s="68" t="s">
        <v>68</v>
      </c>
      <c r="AF30" s="59" t="s">
        <v>11</v>
      </c>
      <c r="AG30" s="68"/>
      <c r="AH30" s="68"/>
      <c r="AI30" s="68"/>
      <c r="AJ30" s="68"/>
      <c r="AK30" s="68"/>
      <c r="AL30" s="68"/>
      <c r="AM30" s="68"/>
      <c r="AN30" s="68" t="s">
        <v>268</v>
      </c>
      <c r="AO30" s="68"/>
      <c r="AP30" s="68"/>
      <c r="AQ30" s="72"/>
    </row>
    <row r="31" spans="1:43" customFormat="1" ht="15.75" hidden="1" customHeight="1">
      <c r="A31" s="185" t="s">
        <v>269</v>
      </c>
      <c r="B31" s="58" t="s">
        <v>68</v>
      </c>
      <c r="C31" s="68" t="s">
        <v>270</v>
      </c>
      <c r="D31" s="68" t="s">
        <v>138</v>
      </c>
      <c r="E31" s="68" t="s">
        <v>223</v>
      </c>
      <c r="F31" s="68" t="s">
        <v>196</v>
      </c>
      <c r="G31" s="68" t="s">
        <v>197</v>
      </c>
      <c r="H31" s="81">
        <v>41211</v>
      </c>
      <c r="I31">
        <f t="shared" si="0"/>
        <v>2012</v>
      </c>
      <c r="J31" s="99">
        <v>7.8026099999999996</v>
      </c>
      <c r="K31" s="70">
        <v>41379</v>
      </c>
      <c r="L31" s="70">
        <v>42383</v>
      </c>
      <c r="M31" s="71">
        <v>4781070.3</v>
      </c>
      <c r="N31" s="71">
        <v>0</v>
      </c>
      <c r="O31" s="71">
        <v>0</v>
      </c>
      <c r="P31" s="71">
        <v>0</v>
      </c>
      <c r="Q31" s="71">
        <f>+'Actualizado al 14-04-2023'!$M31+'Actualizado al 14-04-2023'!$O31</f>
        <v>4781070.3</v>
      </c>
      <c r="R31" s="71">
        <f>Tabla3[[#This Row],[TOTAL Q SUSCRITO FUENTE COOOPERANTE]]/Tabla3[[#This Row],[TIPO DE CAMBIO 7.80261 (14-04-2023) ]]</f>
        <v>612752.6942907566</v>
      </c>
      <c r="S31" s="71">
        <f>+'Actualizado al 14-04-2023'!$N31+'Actualizado al 14-04-2023'!$P31</f>
        <v>0</v>
      </c>
      <c r="T31" s="71">
        <v>4781071.37</v>
      </c>
      <c r="U31" s="71">
        <f>Tabla3[[#This Row],[Q - EJECUTADO FUENTE COOPERANTE]]/Tabla3[[#This Row],[TIPO DE CAMBIO 7.80261 (14-04-2023) ]]</f>
        <v>612752.83142435679</v>
      </c>
      <c r="V31" s="71">
        <f>Tabla3[[#This Row],[SUSCRITO FUENTE COOPERANTE Q. ]]-Tabla3[[#This Row],[Q - EJECUTADO FUENTE COOPERANTE]]</f>
        <v>-1.0700000002980232</v>
      </c>
      <c r="W31" s="71">
        <f>Tabla3[[#This Row],[USD - TOTAL SUSCRITO FUENTE COOPERANTE ]]-Tabla3[[#This Row],[USD - EJECUTADO FUENTE COOPERANTE]]</f>
        <v>-0.13713360019028187</v>
      </c>
      <c r="X31" s="71">
        <v>0</v>
      </c>
      <c r="Y31" s="71">
        <v>100</v>
      </c>
      <c r="Z31" s="71">
        <v>100</v>
      </c>
      <c r="AA31" s="68" t="s">
        <v>105</v>
      </c>
      <c r="AB31" s="68" t="s">
        <v>133</v>
      </c>
      <c r="AC31" s="68" t="s">
        <v>157</v>
      </c>
      <c r="AD31" s="68" t="s">
        <v>95</v>
      </c>
      <c r="AE31" s="68" t="s">
        <v>95</v>
      </c>
      <c r="AF31" s="77" t="s">
        <v>1763</v>
      </c>
      <c r="AG31" s="68">
        <v>6</v>
      </c>
      <c r="AH31" s="68" t="s">
        <v>225</v>
      </c>
      <c r="AI31" s="68"/>
      <c r="AJ31" s="68"/>
      <c r="AK31" s="68"/>
      <c r="AL31" s="68"/>
      <c r="AM31" s="68"/>
      <c r="AN31" s="68" t="s">
        <v>270</v>
      </c>
      <c r="AO31" s="68" t="s">
        <v>271</v>
      </c>
      <c r="AP31" s="68" t="s">
        <v>272</v>
      </c>
      <c r="AQ31" s="72" t="s">
        <v>273</v>
      </c>
    </row>
    <row r="32" spans="1:43" customFormat="1" ht="15.75" hidden="1" customHeight="1">
      <c r="A32" s="185" t="s">
        <v>274</v>
      </c>
      <c r="B32" s="58" t="s">
        <v>68</v>
      </c>
      <c r="C32" s="68" t="s">
        <v>275</v>
      </c>
      <c r="D32" s="68" t="s">
        <v>76</v>
      </c>
      <c r="E32" s="68" t="s">
        <v>174</v>
      </c>
      <c r="F32" s="68" t="s">
        <v>102</v>
      </c>
      <c r="G32" s="68" t="s">
        <v>276</v>
      </c>
      <c r="H32" s="80">
        <v>39653</v>
      </c>
      <c r="I32">
        <f t="shared" si="0"/>
        <v>2008</v>
      </c>
      <c r="J32" s="99">
        <v>7.8026099999999996</v>
      </c>
      <c r="K32" s="70">
        <v>39948</v>
      </c>
      <c r="L32" s="70">
        <v>42728</v>
      </c>
      <c r="M32" s="71">
        <v>130435800</v>
      </c>
      <c r="N32" s="71">
        <v>23715600</v>
      </c>
      <c r="O32" s="71">
        <v>23715600</v>
      </c>
      <c r="P32" s="71">
        <v>4268808</v>
      </c>
      <c r="Q32" s="71">
        <f>+'Actualizado al 14-04-2023'!$M32+'Actualizado al 14-04-2023'!$O32</f>
        <v>154151400</v>
      </c>
      <c r="R32" s="71">
        <f>Tabla3[[#This Row],[TOTAL Q SUSCRITO FUENTE COOOPERANTE]]/Tabla3[[#This Row],[TIPO DE CAMBIO 7.80261 (14-04-2023) ]]</f>
        <v>19756389.20822648</v>
      </c>
      <c r="S32" s="71">
        <f>+'Actualizado al 14-04-2023'!$N32+'Actualizado al 14-04-2023'!$P32</f>
        <v>27984408</v>
      </c>
      <c r="T32" s="71">
        <v>114580395.95999999</v>
      </c>
      <c r="U32" s="71">
        <f>Tabla3[[#This Row],[Q - EJECUTADO FUENTE COOPERANTE]]/Tabla3[[#This Row],[TIPO DE CAMBIO 7.80261 (14-04-2023) ]]</f>
        <v>14684880.566887233</v>
      </c>
      <c r="V32" s="71">
        <f>Tabla3[[#This Row],[SUSCRITO FUENTE COOPERANTE Q. ]]-Tabla3[[#This Row],[Q - EJECUTADO FUENTE COOPERANTE]]</f>
        <v>15855404.040000007</v>
      </c>
      <c r="W32" s="71">
        <f>Tabla3[[#This Row],[USD - TOTAL SUSCRITO FUENTE COOPERANTE ]]-Tabla3[[#This Row],[USD - EJECUTADO FUENTE COOPERANTE]]</f>
        <v>5071508.6413392462</v>
      </c>
      <c r="X32" s="71">
        <v>24097728.030000001</v>
      </c>
      <c r="Y32" s="71">
        <v>98.98</v>
      </c>
      <c r="Z32" s="71">
        <v>76.13</v>
      </c>
      <c r="AA32" s="68" t="s">
        <v>105</v>
      </c>
      <c r="AB32" s="68" t="s">
        <v>133</v>
      </c>
      <c r="AC32" s="68" t="s">
        <v>277</v>
      </c>
      <c r="AD32" s="68" t="s">
        <v>68</v>
      </c>
      <c r="AE32" s="68" t="s">
        <v>68</v>
      </c>
      <c r="AF32" s="59" t="s">
        <v>14</v>
      </c>
      <c r="AG32" s="68"/>
      <c r="AH32" s="68"/>
      <c r="AI32" s="68"/>
      <c r="AJ32" s="68"/>
      <c r="AK32" s="68"/>
      <c r="AL32" s="68"/>
      <c r="AM32" s="68"/>
      <c r="AN32" s="68" t="s">
        <v>278</v>
      </c>
      <c r="AO32" s="68"/>
      <c r="AP32" s="68"/>
      <c r="AQ32" s="72"/>
    </row>
    <row r="33" spans="1:43" customFormat="1" ht="15.75" hidden="1" customHeight="1">
      <c r="A33" s="185" t="s">
        <v>279</v>
      </c>
      <c r="B33" s="58" t="s">
        <v>68</v>
      </c>
      <c r="C33" s="68" t="s">
        <v>280</v>
      </c>
      <c r="D33" s="68" t="s">
        <v>281</v>
      </c>
      <c r="E33" s="68" t="s">
        <v>263</v>
      </c>
      <c r="F33" s="68" t="s">
        <v>264</v>
      </c>
      <c r="G33" s="68" t="s">
        <v>282</v>
      </c>
      <c r="H33" s="81">
        <v>41785</v>
      </c>
      <c r="I33">
        <f t="shared" si="0"/>
        <v>2014</v>
      </c>
      <c r="J33" s="99">
        <v>7.8026099999999996</v>
      </c>
      <c r="K33" s="70">
        <v>41789</v>
      </c>
      <c r="L33" s="70">
        <v>42154</v>
      </c>
      <c r="M33" s="71">
        <v>10088894.52</v>
      </c>
      <c r="N33" s="71">
        <v>0</v>
      </c>
      <c r="O33" s="71">
        <v>0</v>
      </c>
      <c r="P33" s="71">
        <v>0</v>
      </c>
      <c r="Q33" s="71">
        <f>+'Actualizado al 14-04-2023'!$M33+'Actualizado al 14-04-2023'!$O33</f>
        <v>10088894.52</v>
      </c>
      <c r="R33" s="71">
        <f>Tabla3[[#This Row],[TOTAL Q SUSCRITO FUENTE COOOPERANTE]]/Tabla3[[#This Row],[TIPO DE CAMBIO 7.80261 (14-04-2023) ]]</f>
        <v>1293015.3525551066</v>
      </c>
      <c r="S33" s="71">
        <f>+'Actualizado al 14-04-2023'!$N33+'Actualizado al 14-04-2023'!$P33</f>
        <v>0</v>
      </c>
      <c r="T33" s="71">
        <v>0</v>
      </c>
      <c r="U33" s="71">
        <f>Tabla3[[#This Row],[Q - EJECUTADO FUENTE COOPERANTE]]/Tabla3[[#This Row],[TIPO DE CAMBIO 7.80261 (14-04-2023) ]]</f>
        <v>0</v>
      </c>
      <c r="V33" s="71">
        <f>Tabla3[[#This Row],[SUSCRITO FUENTE COOPERANTE Q. ]]-Tabla3[[#This Row],[Q - EJECUTADO FUENTE COOPERANTE]]</f>
        <v>10088894.52</v>
      </c>
      <c r="W33" s="71">
        <f>Tabla3[[#This Row],[USD - TOTAL SUSCRITO FUENTE COOPERANTE ]]-Tabla3[[#This Row],[USD - EJECUTADO FUENTE COOPERANTE]]</f>
        <v>1293015.3525551066</v>
      </c>
      <c r="X33" s="71">
        <v>0</v>
      </c>
      <c r="Y33" s="71">
        <v>0</v>
      </c>
      <c r="Z33" s="71">
        <v>0</v>
      </c>
      <c r="AA33" s="68" t="s">
        <v>105</v>
      </c>
      <c r="AB33" s="68" t="s">
        <v>233</v>
      </c>
      <c r="AC33" s="68" t="s">
        <v>267</v>
      </c>
      <c r="AD33" s="68" t="s">
        <v>283</v>
      </c>
      <c r="AE33" s="68" t="s">
        <v>283</v>
      </c>
      <c r="AF33" s="59" t="s">
        <v>11</v>
      </c>
      <c r="AG33" s="68">
        <v>10</v>
      </c>
      <c r="AH33" s="68" t="s">
        <v>225</v>
      </c>
      <c r="AI33" s="68"/>
      <c r="AJ33" s="68"/>
      <c r="AK33" s="68"/>
      <c r="AL33" s="68"/>
      <c r="AM33" s="68"/>
      <c r="AN33" s="68" t="s">
        <v>284</v>
      </c>
      <c r="AO33" s="68" t="s">
        <v>285</v>
      </c>
      <c r="AP33" s="68"/>
      <c r="AQ33" s="72"/>
    </row>
    <row r="34" spans="1:43" customFormat="1" ht="15.75" hidden="1" customHeight="1">
      <c r="A34" s="185" t="s">
        <v>286</v>
      </c>
      <c r="B34" s="58" t="s">
        <v>68</v>
      </c>
      <c r="C34" s="68" t="s">
        <v>287</v>
      </c>
      <c r="D34" s="68" t="s">
        <v>76</v>
      </c>
      <c r="E34" s="68" t="s">
        <v>205</v>
      </c>
      <c r="F34" s="68" t="s">
        <v>78</v>
      </c>
      <c r="G34" s="68" t="s">
        <v>288</v>
      </c>
      <c r="H34" s="80">
        <v>41730</v>
      </c>
      <c r="I34">
        <f t="shared" si="0"/>
        <v>2014</v>
      </c>
      <c r="J34" s="99">
        <v>7.8026099999999996</v>
      </c>
      <c r="K34" s="70">
        <v>41944</v>
      </c>
      <c r="L34" s="70">
        <v>43405</v>
      </c>
      <c r="M34" s="71">
        <v>29355684</v>
      </c>
      <c r="N34" s="71">
        <v>0</v>
      </c>
      <c r="O34" s="71">
        <v>0</v>
      </c>
      <c r="P34" s="71">
        <v>0</v>
      </c>
      <c r="Q34" s="71">
        <f>+'Actualizado al 14-04-2023'!$M34+'Actualizado al 14-04-2023'!$O34</f>
        <v>29355684</v>
      </c>
      <c r="R34" s="71">
        <f>Tabla3[[#This Row],[TOTAL Q SUSCRITO FUENTE COOOPERANTE]]/Tabla3[[#This Row],[TIPO DE CAMBIO 7.80261 (14-04-2023) ]]</f>
        <v>3762290.3105499316</v>
      </c>
      <c r="S34" s="71">
        <f>+'Actualizado al 14-04-2023'!$N34+'Actualizado al 14-04-2023'!$P34</f>
        <v>0</v>
      </c>
      <c r="T34" s="71">
        <v>25473357.859999999</v>
      </c>
      <c r="U34" s="71">
        <f>Tabla3[[#This Row],[Q - EJECUTADO FUENTE COOPERANTE]]/Tabla3[[#This Row],[TIPO DE CAMBIO 7.80261 (14-04-2023) ]]</f>
        <v>3264722.6838199012</v>
      </c>
      <c r="V34" s="71">
        <f>Tabla3[[#This Row],[SUSCRITO FUENTE COOPERANTE Q. ]]-Tabla3[[#This Row],[Q - EJECUTADO FUENTE COOPERANTE]]</f>
        <v>3882326.1400000006</v>
      </c>
      <c r="W34" s="71">
        <f>Tabla3[[#This Row],[USD - TOTAL SUSCRITO FUENTE COOPERANTE ]]-Tabla3[[#This Row],[USD - EJECUTADO FUENTE COOPERANTE]]</f>
        <v>497567.6267300304</v>
      </c>
      <c r="X34" s="71">
        <v>0</v>
      </c>
      <c r="Y34" s="71">
        <v>95.45</v>
      </c>
      <c r="Z34" s="71">
        <v>86.77</v>
      </c>
      <c r="AA34" s="68" t="s">
        <v>175</v>
      </c>
      <c r="AB34" s="68" t="s">
        <v>133</v>
      </c>
      <c r="AC34" s="68" t="s">
        <v>289</v>
      </c>
      <c r="AD34" s="68" t="s">
        <v>95</v>
      </c>
      <c r="AE34" s="68" t="s">
        <v>95</v>
      </c>
      <c r="AF34" s="59" t="s">
        <v>2502</v>
      </c>
      <c r="AG34" s="68"/>
      <c r="AH34" s="68"/>
      <c r="AI34" s="68"/>
      <c r="AJ34" s="68"/>
      <c r="AK34" s="68"/>
      <c r="AL34" s="68"/>
      <c r="AM34" s="68"/>
      <c r="AN34" s="68" t="s">
        <v>290</v>
      </c>
      <c r="AO34" s="68"/>
      <c r="AP34" s="68"/>
      <c r="AQ34" s="72"/>
    </row>
    <row r="35" spans="1:43" customFormat="1" ht="15.75" hidden="1" customHeight="1">
      <c r="A35" s="185" t="s">
        <v>291</v>
      </c>
      <c r="B35" s="58" t="s">
        <v>68</v>
      </c>
      <c r="C35" s="68" t="s">
        <v>292</v>
      </c>
      <c r="D35" s="68" t="s">
        <v>138</v>
      </c>
      <c r="E35" s="68" t="s">
        <v>155</v>
      </c>
      <c r="F35" s="68" t="s">
        <v>180</v>
      </c>
      <c r="G35" s="68" t="s">
        <v>293</v>
      </c>
      <c r="H35" s="81">
        <v>40666</v>
      </c>
      <c r="I35">
        <f t="shared" si="0"/>
        <v>2011</v>
      </c>
      <c r="J35" s="99">
        <v>7.8026099999999996</v>
      </c>
      <c r="K35" s="70">
        <v>40634</v>
      </c>
      <c r="L35" s="70">
        <v>43465</v>
      </c>
      <c r="M35" s="71">
        <v>136522210.06</v>
      </c>
      <c r="N35" s="71">
        <v>0</v>
      </c>
      <c r="O35" s="71">
        <v>0</v>
      </c>
      <c r="P35" s="71">
        <v>0</v>
      </c>
      <c r="Q35" s="71">
        <f>+'Actualizado al 14-04-2023'!$M35+'Actualizado al 14-04-2023'!$O35</f>
        <v>136522210.06</v>
      </c>
      <c r="R35" s="71">
        <f>Tabla3[[#This Row],[TOTAL Q SUSCRITO FUENTE COOOPERANTE]]/Tabla3[[#This Row],[TIPO DE CAMBIO 7.80261 (14-04-2023) ]]</f>
        <v>17496992.680654295</v>
      </c>
      <c r="S35" s="71">
        <f>+'Actualizado al 14-04-2023'!$N35+'Actualizado al 14-04-2023'!$P35</f>
        <v>0</v>
      </c>
      <c r="T35" s="71">
        <v>100795627.08</v>
      </c>
      <c r="U35" s="71">
        <f>Tabla3[[#This Row],[Q - EJECUTADO FUENTE COOPERANTE]]/Tabla3[[#This Row],[TIPO DE CAMBIO 7.80261 (14-04-2023) ]]</f>
        <v>12918193.66596562</v>
      </c>
      <c r="V35" s="71">
        <f>Tabla3[[#This Row],[SUSCRITO FUENTE COOPERANTE Q. ]]-Tabla3[[#This Row],[Q - EJECUTADO FUENTE COOPERANTE]]</f>
        <v>35726582.980000004</v>
      </c>
      <c r="W35" s="71">
        <f>Tabla3[[#This Row],[USD - TOTAL SUSCRITO FUENTE COOPERANTE ]]-Tabla3[[#This Row],[USD - EJECUTADO FUENTE COOPERANTE]]</f>
        <v>4578799.0146886744</v>
      </c>
      <c r="X35" s="71">
        <v>0</v>
      </c>
      <c r="Y35" s="71">
        <v>47.69</v>
      </c>
      <c r="Z35" s="71">
        <v>73.83</v>
      </c>
      <c r="AA35" s="68" t="s">
        <v>211</v>
      </c>
      <c r="AB35" s="68" t="s">
        <v>133</v>
      </c>
      <c r="AC35" s="68" t="s">
        <v>157</v>
      </c>
      <c r="AD35" s="68" t="s">
        <v>294</v>
      </c>
      <c r="AE35" s="68" t="s">
        <v>294</v>
      </c>
      <c r="AF35" s="59" t="s">
        <v>7</v>
      </c>
      <c r="AG35" s="68">
        <v>3</v>
      </c>
      <c r="AH35" s="68" t="s">
        <v>182</v>
      </c>
      <c r="AI35" s="68"/>
      <c r="AJ35" s="68"/>
      <c r="AK35" s="68"/>
      <c r="AL35" s="68"/>
      <c r="AM35" s="68"/>
      <c r="AN35" s="68" t="s">
        <v>295</v>
      </c>
      <c r="AO35" s="68" t="s">
        <v>296</v>
      </c>
      <c r="AP35" s="68" t="s">
        <v>297</v>
      </c>
      <c r="AQ35" s="72"/>
    </row>
    <row r="36" spans="1:43" customFormat="1" ht="15.75" hidden="1" customHeight="1">
      <c r="A36" s="185" t="s">
        <v>298</v>
      </c>
      <c r="B36" s="58" t="s">
        <v>68</v>
      </c>
      <c r="C36" s="68" t="s">
        <v>299</v>
      </c>
      <c r="D36" s="68" t="s">
        <v>76</v>
      </c>
      <c r="E36" s="68" t="s">
        <v>174</v>
      </c>
      <c r="F36" s="68" t="s">
        <v>78</v>
      </c>
      <c r="G36" s="68" t="s">
        <v>79</v>
      </c>
      <c r="H36" s="80">
        <v>41460</v>
      </c>
      <c r="I36">
        <f t="shared" si="0"/>
        <v>2013</v>
      </c>
      <c r="J36" s="99">
        <v>7.8026099999999996</v>
      </c>
      <c r="K36" s="70">
        <v>41557</v>
      </c>
      <c r="L36" s="70">
        <v>42921</v>
      </c>
      <c r="M36" s="71">
        <v>3906745</v>
      </c>
      <c r="N36" s="71">
        <v>0</v>
      </c>
      <c r="O36" s="71">
        <v>0</v>
      </c>
      <c r="P36" s="71">
        <v>0</v>
      </c>
      <c r="Q36" s="71">
        <f>+'Actualizado al 14-04-2023'!$M36+'Actualizado al 14-04-2023'!$O36</f>
        <v>3906745</v>
      </c>
      <c r="R36" s="71">
        <f>Tabla3[[#This Row],[TOTAL Q SUSCRITO FUENTE COOOPERANTE]]/Tabla3[[#This Row],[TIPO DE CAMBIO 7.80261 (14-04-2023) ]]</f>
        <v>500697.20260271884</v>
      </c>
      <c r="S36" s="71">
        <f>+'Actualizado al 14-04-2023'!$N36+'Actualizado al 14-04-2023'!$P36</f>
        <v>0</v>
      </c>
      <c r="T36" s="71">
        <v>3038321.87</v>
      </c>
      <c r="U36" s="71">
        <f>Tabla3[[#This Row],[Q - EJECUTADO FUENTE COOPERANTE]]/Tabla3[[#This Row],[TIPO DE CAMBIO 7.80261 (14-04-2023) ]]</f>
        <v>389398.14626131515</v>
      </c>
      <c r="V36" s="71">
        <f>Tabla3[[#This Row],[SUSCRITO FUENTE COOPERANTE Q. ]]-Tabla3[[#This Row],[Q - EJECUTADO FUENTE COOPERANTE]]</f>
        <v>868423.12999999989</v>
      </c>
      <c r="W36" s="71">
        <f>Tabla3[[#This Row],[USD - TOTAL SUSCRITO FUENTE COOPERANTE ]]-Tabla3[[#This Row],[USD - EJECUTADO FUENTE COOPERANTE]]</f>
        <v>111299.05634140369</v>
      </c>
      <c r="X36" s="71">
        <v>0</v>
      </c>
      <c r="Y36" s="71">
        <v>73</v>
      </c>
      <c r="Z36" s="71">
        <v>77.77</v>
      </c>
      <c r="AA36" s="68" t="s">
        <v>175</v>
      </c>
      <c r="AB36" s="68" t="s">
        <v>133</v>
      </c>
      <c r="AC36" s="68" t="s">
        <v>300</v>
      </c>
      <c r="AD36" s="68" t="s">
        <v>95</v>
      </c>
      <c r="AE36" s="68" t="s">
        <v>95</v>
      </c>
      <c r="AF36" s="59" t="s">
        <v>14</v>
      </c>
      <c r="AG36" s="68"/>
      <c r="AH36" s="68"/>
      <c r="AI36" s="68"/>
      <c r="AJ36" s="68"/>
      <c r="AK36" s="68"/>
      <c r="AL36" s="68"/>
      <c r="AM36" s="68"/>
      <c r="AN36" s="68" t="s">
        <v>301</v>
      </c>
      <c r="AO36" s="68"/>
      <c r="AP36" s="68"/>
      <c r="AQ36" s="72"/>
    </row>
    <row r="37" spans="1:43" customFormat="1" ht="15.75" hidden="1" customHeight="1">
      <c r="A37" s="185" t="s">
        <v>302</v>
      </c>
      <c r="B37" s="58" t="s">
        <v>68</v>
      </c>
      <c r="C37" s="68" t="s">
        <v>303</v>
      </c>
      <c r="D37" s="68" t="s">
        <v>138</v>
      </c>
      <c r="E37" s="68" t="s">
        <v>263</v>
      </c>
      <c r="F37" s="68" t="s">
        <v>264</v>
      </c>
      <c r="G37" s="68" t="s">
        <v>282</v>
      </c>
      <c r="H37" s="81">
        <v>38519</v>
      </c>
      <c r="I37">
        <f t="shared" si="0"/>
        <v>2005</v>
      </c>
      <c r="J37" s="99">
        <v>7.8026099999999996</v>
      </c>
      <c r="K37" s="70">
        <v>38519</v>
      </c>
      <c r="L37" s="70">
        <v>42369</v>
      </c>
      <c r="M37" s="71">
        <v>5939140</v>
      </c>
      <c r="N37" s="71">
        <v>0</v>
      </c>
      <c r="O37" s="71">
        <v>0</v>
      </c>
      <c r="P37" s="71">
        <v>0</v>
      </c>
      <c r="Q37" s="71">
        <f>+'Actualizado al 14-04-2023'!$M37+'Actualizado al 14-04-2023'!$O37</f>
        <v>5939140</v>
      </c>
      <c r="R37" s="71">
        <f>Tabla3[[#This Row],[TOTAL Q SUSCRITO FUENTE COOOPERANTE]]/Tabla3[[#This Row],[TIPO DE CAMBIO 7.80261 (14-04-2023) ]]</f>
        <v>761173.50476314977</v>
      </c>
      <c r="S37" s="71">
        <f>+'Actualizado al 14-04-2023'!$N37+'Actualizado al 14-04-2023'!$P37</f>
        <v>0</v>
      </c>
      <c r="T37" s="71">
        <v>5880164.3799999999</v>
      </c>
      <c r="U37" s="71">
        <f>Tabla3[[#This Row],[Q - EJECUTADO FUENTE COOPERANTE]]/Tabla3[[#This Row],[TIPO DE CAMBIO 7.80261 (14-04-2023) ]]</f>
        <v>753615.05701297394</v>
      </c>
      <c r="V37" s="71">
        <f>Tabla3[[#This Row],[SUSCRITO FUENTE COOPERANTE Q. ]]-Tabla3[[#This Row],[Q - EJECUTADO FUENTE COOPERANTE]]</f>
        <v>58975.620000000112</v>
      </c>
      <c r="W37" s="71">
        <f>Tabla3[[#This Row],[USD - TOTAL SUSCRITO FUENTE COOPERANTE ]]-Tabla3[[#This Row],[USD - EJECUTADO FUENTE COOPERANTE]]</f>
        <v>7558.4477501758374</v>
      </c>
      <c r="X37" s="71">
        <v>0</v>
      </c>
      <c r="Y37" s="71">
        <v>100</v>
      </c>
      <c r="Z37" s="71">
        <v>99</v>
      </c>
      <c r="AA37" s="68" t="s">
        <v>105</v>
      </c>
      <c r="AB37" s="68" t="s">
        <v>133</v>
      </c>
      <c r="AC37" s="68" t="s">
        <v>267</v>
      </c>
      <c r="AD37" s="68" t="s">
        <v>68</v>
      </c>
      <c r="AE37" s="68" t="s">
        <v>68</v>
      </c>
      <c r="AF37" s="59" t="s">
        <v>11</v>
      </c>
      <c r="AG37" s="68">
        <v>10</v>
      </c>
      <c r="AH37" s="68"/>
      <c r="AI37" s="68"/>
      <c r="AJ37" s="68"/>
      <c r="AK37" s="68"/>
      <c r="AL37" s="68"/>
      <c r="AM37" s="68"/>
      <c r="AN37" s="68" t="s">
        <v>304</v>
      </c>
      <c r="AO37" s="68" t="s">
        <v>305</v>
      </c>
      <c r="AP37" s="68" t="s">
        <v>306</v>
      </c>
      <c r="AQ37" s="72"/>
    </row>
    <row r="38" spans="1:43" customFormat="1" ht="15.75" hidden="1" customHeight="1">
      <c r="A38" s="185" t="s">
        <v>307</v>
      </c>
      <c r="B38" s="58" t="s">
        <v>68</v>
      </c>
      <c r="C38" s="68" t="s">
        <v>308</v>
      </c>
      <c r="D38" s="68" t="s">
        <v>216</v>
      </c>
      <c r="E38" s="68" t="s">
        <v>309</v>
      </c>
      <c r="F38" s="68" t="s">
        <v>196</v>
      </c>
      <c r="G38" s="68" t="s">
        <v>310</v>
      </c>
      <c r="H38" s="80">
        <v>39435</v>
      </c>
      <c r="I38">
        <f t="shared" si="0"/>
        <v>2007</v>
      </c>
      <c r="J38" s="99">
        <v>7.8026099999999996</v>
      </c>
      <c r="K38" s="70">
        <v>39533</v>
      </c>
      <c r="L38" s="70">
        <v>42515</v>
      </c>
      <c r="M38" s="71">
        <v>31929649.640000001</v>
      </c>
      <c r="N38" s="71">
        <v>0</v>
      </c>
      <c r="O38" s="71">
        <v>5771726.5899999999</v>
      </c>
      <c r="P38" s="71">
        <v>0</v>
      </c>
      <c r="Q38" s="71">
        <f>+'Actualizado al 14-04-2023'!$M38+'Actualizado al 14-04-2023'!$O38</f>
        <v>37701376.230000004</v>
      </c>
      <c r="R38" s="71">
        <f>Tabla3[[#This Row],[TOTAL Q SUSCRITO FUENTE COOOPERANTE]]/Tabla3[[#This Row],[TIPO DE CAMBIO 7.80261 (14-04-2023) ]]</f>
        <v>4831892.9473599223</v>
      </c>
      <c r="S38" s="71">
        <f>+'Actualizado al 14-04-2023'!$N38+'Actualizado al 14-04-2023'!$P38</f>
        <v>0</v>
      </c>
      <c r="T38" s="71">
        <v>37701266.259999998</v>
      </c>
      <c r="U38" s="71">
        <f>Tabla3[[#This Row],[Q - EJECUTADO FUENTE COOPERANTE]]/Tabla3[[#This Row],[TIPO DE CAMBIO 7.80261 (14-04-2023) ]]</f>
        <v>4831878.8533580434</v>
      </c>
      <c r="V38" s="71">
        <f>Tabla3[[#This Row],[SUSCRITO FUENTE COOPERANTE Q. ]]-Tabla3[[#This Row],[Q - EJECUTADO FUENTE COOPERANTE]]</f>
        <v>-5771616.6199999973</v>
      </c>
      <c r="W38" s="71">
        <f>Tabla3[[#This Row],[USD - TOTAL SUSCRITO FUENTE COOPERANTE ]]-Tabla3[[#This Row],[USD - EJECUTADO FUENTE COOPERANTE]]</f>
        <v>14.094001878984272</v>
      </c>
      <c r="X38" s="71">
        <v>0</v>
      </c>
      <c r="Y38" s="71">
        <v>97.85</v>
      </c>
      <c r="Z38" s="71">
        <v>99.99</v>
      </c>
      <c r="AA38" s="68" t="s">
        <v>105</v>
      </c>
      <c r="AB38" s="68" t="s">
        <v>133</v>
      </c>
      <c r="AC38" s="68" t="s">
        <v>311</v>
      </c>
      <c r="AD38" s="68" t="s">
        <v>199</v>
      </c>
      <c r="AE38" s="68" t="s">
        <v>312</v>
      </c>
      <c r="AF38" s="59" t="s">
        <v>5</v>
      </c>
      <c r="AG38" s="68">
        <v>2</v>
      </c>
      <c r="AH38" s="68" t="s">
        <v>313</v>
      </c>
      <c r="AI38" s="68"/>
      <c r="AJ38" s="68"/>
      <c r="AK38" s="68"/>
      <c r="AL38" s="68"/>
      <c r="AM38" s="68"/>
      <c r="AN38" s="68" t="s">
        <v>314</v>
      </c>
      <c r="AO38" s="68" t="s">
        <v>315</v>
      </c>
      <c r="AP38" s="68"/>
      <c r="AQ38" s="72"/>
    </row>
    <row r="39" spans="1:43" customFormat="1" ht="15.75" hidden="1" customHeight="1">
      <c r="A39" s="185" t="s">
        <v>316</v>
      </c>
      <c r="B39" s="58" t="s">
        <v>68</v>
      </c>
      <c r="C39" s="68" t="s">
        <v>317</v>
      </c>
      <c r="D39" s="68" t="s">
        <v>138</v>
      </c>
      <c r="E39" s="68" t="s">
        <v>318</v>
      </c>
      <c r="F39" s="68" t="s">
        <v>119</v>
      </c>
      <c r="G39" s="68" t="s">
        <v>120</v>
      </c>
      <c r="H39" s="81">
        <v>41802</v>
      </c>
      <c r="I39">
        <f t="shared" si="0"/>
        <v>2014</v>
      </c>
      <c r="J39" s="99">
        <v>7.8026099999999996</v>
      </c>
      <c r="K39" s="70">
        <v>42272</v>
      </c>
      <c r="L39" s="70">
        <v>44620</v>
      </c>
      <c r="M39" s="71">
        <v>390671000</v>
      </c>
      <c r="N39" s="71">
        <v>247413971.09999999</v>
      </c>
      <c r="O39" s="71">
        <v>0</v>
      </c>
      <c r="P39" s="71">
        <v>0</v>
      </c>
      <c r="Q39" s="71">
        <f>+'Actualizado al 14-04-2023'!$M39+'Actualizado al 14-04-2023'!$O39</f>
        <v>390671000</v>
      </c>
      <c r="R39" s="71">
        <f>Tabla3[[#This Row],[TOTAL Q SUSCRITO FUENTE COOOPERANTE]]/Tabla3[[#This Row],[TIPO DE CAMBIO 7.80261 (14-04-2023) ]]</f>
        <v>50069271.69242087</v>
      </c>
      <c r="S39" s="71">
        <f>+'Actualizado al 14-04-2023'!$N39+'Actualizado al 14-04-2023'!$P39</f>
        <v>247413971.09999999</v>
      </c>
      <c r="T39" s="71">
        <v>357693342.58999997</v>
      </c>
      <c r="U39" s="71">
        <f>Tabla3[[#This Row],[Q - EJECUTADO FUENTE COOPERANTE]]/Tabla3[[#This Row],[TIPO DE CAMBIO 7.80261 (14-04-2023) ]]</f>
        <v>45842781.145027108</v>
      </c>
      <c r="V39" s="71">
        <f>Tabla3[[#This Row],[SUSCRITO FUENTE COOPERANTE Q. ]]-Tabla3[[#This Row],[Q - EJECUTADO FUENTE COOPERANTE]]</f>
        <v>32977657.410000026</v>
      </c>
      <c r="W39" s="71">
        <f>Tabla3[[#This Row],[USD - TOTAL SUSCRITO FUENTE COOPERANTE ]]-Tabla3[[#This Row],[USD - EJECUTADO FUENTE COOPERANTE]]</f>
        <v>4226490.5473937616</v>
      </c>
      <c r="X39" s="71">
        <v>43655677.200000003</v>
      </c>
      <c r="Y39" s="71">
        <v>32.06</v>
      </c>
      <c r="Z39" s="71">
        <v>62.89</v>
      </c>
      <c r="AA39" s="68" t="s">
        <v>105</v>
      </c>
      <c r="AB39" s="68" t="s">
        <v>233</v>
      </c>
      <c r="AC39" s="68" t="s">
        <v>234</v>
      </c>
      <c r="AD39" s="68" t="s">
        <v>283</v>
      </c>
      <c r="AE39" s="68" t="s">
        <v>319</v>
      </c>
      <c r="AF39" s="59" t="s">
        <v>5</v>
      </c>
      <c r="AG39" s="68">
        <v>1</v>
      </c>
      <c r="AH39" s="68" t="s">
        <v>236</v>
      </c>
      <c r="AI39" s="68"/>
      <c r="AJ39" s="68"/>
      <c r="AK39" s="68"/>
      <c r="AL39" s="68"/>
      <c r="AM39" s="68"/>
      <c r="AN39" s="68" t="s">
        <v>320</v>
      </c>
      <c r="AO39" s="68" t="s">
        <v>321</v>
      </c>
      <c r="AP39" s="68" t="s">
        <v>322</v>
      </c>
      <c r="AQ39" s="72" t="s">
        <v>323</v>
      </c>
    </row>
    <row r="40" spans="1:43" customFormat="1" ht="15.75" hidden="1" customHeight="1">
      <c r="A40" s="185" t="s">
        <v>324</v>
      </c>
      <c r="B40" s="58" t="s">
        <v>68</v>
      </c>
      <c r="C40" s="68" t="s">
        <v>325</v>
      </c>
      <c r="D40" s="68" t="s">
        <v>76</v>
      </c>
      <c r="E40" s="68" t="s">
        <v>326</v>
      </c>
      <c r="F40" s="68" t="s">
        <v>78</v>
      </c>
      <c r="G40" s="68" t="s">
        <v>327</v>
      </c>
      <c r="H40" s="80">
        <v>41900</v>
      </c>
      <c r="I40">
        <f t="shared" si="0"/>
        <v>2014</v>
      </c>
      <c r="J40" s="99">
        <v>7.8026099999999996</v>
      </c>
      <c r="K40" s="70">
        <v>41900</v>
      </c>
      <c r="L40" s="70">
        <v>42265</v>
      </c>
      <c r="M40" s="71">
        <v>1564000</v>
      </c>
      <c r="N40" s="71">
        <v>0</v>
      </c>
      <c r="O40" s="71">
        <v>0</v>
      </c>
      <c r="P40" s="71">
        <v>0</v>
      </c>
      <c r="Q40" s="71">
        <f>+'Actualizado al 14-04-2023'!$M40+'Actualizado al 14-04-2023'!$O40</f>
        <v>1564000</v>
      </c>
      <c r="R40" s="71">
        <f>Tabla3[[#This Row],[TOTAL Q SUSCRITO FUENTE COOOPERANTE]]/Tabla3[[#This Row],[TIPO DE CAMBIO 7.80261 (14-04-2023) ]]</f>
        <v>200445.74828166474</v>
      </c>
      <c r="S40" s="71">
        <f>+'Actualizado al 14-04-2023'!$N40+'Actualizado al 14-04-2023'!$P40</f>
        <v>0</v>
      </c>
      <c r="T40" s="71">
        <v>1473552.2</v>
      </c>
      <c r="U40" s="71">
        <f>Tabla3[[#This Row],[Q - EJECUTADO FUENTE COOPERANTE]]/Tabla3[[#This Row],[TIPO DE CAMBIO 7.80261 (14-04-2023) ]]</f>
        <v>188853.75534596757</v>
      </c>
      <c r="V40" s="71">
        <f>Tabla3[[#This Row],[SUSCRITO FUENTE COOPERANTE Q. ]]-Tabla3[[#This Row],[Q - EJECUTADO FUENTE COOPERANTE]]</f>
        <v>90447.800000000047</v>
      </c>
      <c r="W40" s="71">
        <f>Tabla3[[#This Row],[USD - TOTAL SUSCRITO FUENTE COOPERANTE ]]-Tabla3[[#This Row],[USD - EJECUTADO FUENTE COOPERANTE]]</f>
        <v>11591.99293569717</v>
      </c>
      <c r="X40" s="71">
        <v>0</v>
      </c>
      <c r="Y40" s="71">
        <v>100</v>
      </c>
      <c r="Z40" s="71">
        <v>94.21</v>
      </c>
      <c r="AA40" s="68" t="s">
        <v>175</v>
      </c>
      <c r="AB40" s="68" t="s">
        <v>133</v>
      </c>
      <c r="AC40" s="68" t="s">
        <v>157</v>
      </c>
      <c r="AD40" s="68" t="s">
        <v>199</v>
      </c>
      <c r="AE40" s="68" t="s">
        <v>199</v>
      </c>
      <c r="AF40" s="59" t="s">
        <v>1762</v>
      </c>
      <c r="AG40" s="68"/>
      <c r="AH40" s="68"/>
      <c r="AI40" s="68"/>
      <c r="AJ40" s="68"/>
      <c r="AK40" s="68"/>
      <c r="AL40" s="68"/>
      <c r="AM40" s="68"/>
      <c r="AN40" s="68" t="s">
        <v>328</v>
      </c>
      <c r="AO40" s="68"/>
      <c r="AP40" s="68"/>
      <c r="AQ40" s="72"/>
    </row>
    <row r="41" spans="1:43" customFormat="1" ht="15.75" hidden="1" customHeight="1">
      <c r="A41" s="185" t="s">
        <v>329</v>
      </c>
      <c r="B41" s="58" t="s">
        <v>68</v>
      </c>
      <c r="C41" s="68" t="s">
        <v>330</v>
      </c>
      <c r="D41" s="68" t="s">
        <v>76</v>
      </c>
      <c r="E41" s="68" t="s">
        <v>331</v>
      </c>
      <c r="F41" s="68" t="s">
        <v>78</v>
      </c>
      <c r="G41" s="68" t="s">
        <v>332</v>
      </c>
      <c r="H41" s="81">
        <v>41712</v>
      </c>
      <c r="I41">
        <f t="shared" si="0"/>
        <v>2014</v>
      </c>
      <c r="J41" s="99">
        <v>7.8026099999999996</v>
      </c>
      <c r="K41" s="70">
        <v>41712</v>
      </c>
      <c r="L41" s="70">
        <v>42749</v>
      </c>
      <c r="M41" s="71">
        <v>3088000</v>
      </c>
      <c r="N41" s="71">
        <v>386000</v>
      </c>
      <c r="O41" s="71">
        <v>0</v>
      </c>
      <c r="P41" s="71">
        <v>0</v>
      </c>
      <c r="Q41" s="71">
        <f>+'Actualizado al 14-04-2023'!$M41+'Actualizado al 14-04-2023'!$O41</f>
        <v>3088000</v>
      </c>
      <c r="R41" s="71">
        <f>Tabla3[[#This Row],[TOTAL Q SUSCRITO FUENTE COOOPERANTE]]/Tabla3[[#This Row],[TIPO DE CAMBIO 7.80261 (14-04-2023) ]]</f>
        <v>395765.00683745567</v>
      </c>
      <c r="S41" s="71">
        <f>+'Actualizado al 14-04-2023'!$N41+'Actualizado al 14-04-2023'!$P41</f>
        <v>386000</v>
      </c>
      <c r="T41" s="71">
        <v>3063227.34</v>
      </c>
      <c r="U41" s="71">
        <f>Tabla3[[#This Row],[Q - EJECUTADO FUENTE COOPERANTE]]/Tabla3[[#This Row],[TIPO DE CAMBIO 7.80261 (14-04-2023) ]]</f>
        <v>392590.08716314158</v>
      </c>
      <c r="V41" s="71">
        <f>Tabla3[[#This Row],[SUSCRITO FUENTE COOPERANTE Q. ]]-Tabla3[[#This Row],[Q - EJECUTADO FUENTE COOPERANTE]]</f>
        <v>24772.660000000149</v>
      </c>
      <c r="W41" s="71">
        <f>Tabla3[[#This Row],[USD - TOTAL SUSCRITO FUENTE COOPERANTE ]]-Tabla3[[#This Row],[USD - EJECUTADO FUENTE COOPERANTE]]</f>
        <v>3174.9196743140928</v>
      </c>
      <c r="X41" s="71">
        <v>386000</v>
      </c>
      <c r="Y41" s="71">
        <v>100</v>
      </c>
      <c r="Z41" s="71">
        <v>99.28</v>
      </c>
      <c r="AA41" s="68" t="s">
        <v>175</v>
      </c>
      <c r="AB41" s="68" t="s">
        <v>133</v>
      </c>
      <c r="AC41" s="68" t="s">
        <v>83</v>
      </c>
      <c r="AD41" s="68" t="s">
        <v>95</v>
      </c>
      <c r="AE41" s="68" t="s">
        <v>95</v>
      </c>
      <c r="AF41" s="59" t="s">
        <v>12</v>
      </c>
      <c r="AG41" s="68"/>
      <c r="AH41" s="68"/>
      <c r="AI41" s="68"/>
      <c r="AJ41" s="68"/>
      <c r="AK41" s="68"/>
      <c r="AL41" s="68"/>
      <c r="AM41" s="68"/>
      <c r="AN41" s="68" t="s">
        <v>333</v>
      </c>
      <c r="AO41" s="68"/>
      <c r="AP41" s="68"/>
      <c r="AQ41" s="72"/>
    </row>
    <row r="42" spans="1:43" customFormat="1" ht="15.75" hidden="1" customHeight="1">
      <c r="A42" s="185" t="s">
        <v>334</v>
      </c>
      <c r="B42" s="58" t="s">
        <v>68</v>
      </c>
      <c r="C42" s="68" t="s">
        <v>335</v>
      </c>
      <c r="D42" s="68" t="s">
        <v>76</v>
      </c>
      <c r="E42" s="68" t="s">
        <v>336</v>
      </c>
      <c r="F42" s="68" t="s">
        <v>337</v>
      </c>
      <c r="G42" s="68" t="s">
        <v>338</v>
      </c>
      <c r="H42" s="80">
        <v>41075</v>
      </c>
      <c r="I42">
        <f t="shared" si="0"/>
        <v>2012</v>
      </c>
      <c r="J42" s="99">
        <v>7.8026099999999996</v>
      </c>
      <c r="K42" s="70">
        <v>41114</v>
      </c>
      <c r="L42" s="70">
        <v>42460</v>
      </c>
      <c r="M42" s="71">
        <v>7869140</v>
      </c>
      <c r="N42" s="71">
        <v>0</v>
      </c>
      <c r="O42" s="71">
        <v>0</v>
      </c>
      <c r="P42" s="71">
        <v>0</v>
      </c>
      <c r="Q42" s="71">
        <f>+'Actualizado al 14-04-2023'!$M42+'Actualizado al 14-04-2023'!$O42</f>
        <v>7869140</v>
      </c>
      <c r="R42" s="71">
        <f>Tabla3[[#This Row],[TOTAL Q SUSCRITO FUENTE COOOPERANTE]]/Tabla3[[#This Row],[TIPO DE CAMBIO 7.80261 (14-04-2023) ]]</f>
        <v>1008526.6340365596</v>
      </c>
      <c r="S42" s="71">
        <f>+'Actualizado al 14-04-2023'!$N42+'Actualizado al 14-04-2023'!$P42</f>
        <v>0</v>
      </c>
      <c r="T42" s="71">
        <v>7511368.7599999998</v>
      </c>
      <c r="U42" s="71">
        <f>Tabla3[[#This Row],[Q - EJECUTADO FUENTE COOPERANTE]]/Tabla3[[#This Row],[TIPO DE CAMBIO 7.80261 (14-04-2023) ]]</f>
        <v>962673.86938473152</v>
      </c>
      <c r="V42" s="71">
        <f>Tabla3[[#This Row],[SUSCRITO FUENTE COOPERANTE Q. ]]-Tabla3[[#This Row],[Q - EJECUTADO FUENTE COOPERANTE]]</f>
        <v>357771.24000000022</v>
      </c>
      <c r="W42" s="71">
        <f>Tabla3[[#This Row],[USD - TOTAL SUSCRITO FUENTE COOPERANTE ]]-Tabla3[[#This Row],[USD - EJECUTADO FUENTE COOPERANTE]]</f>
        <v>45852.764651828096</v>
      </c>
      <c r="X42" s="71">
        <v>0</v>
      </c>
      <c r="Y42" s="71">
        <v>91.33</v>
      </c>
      <c r="Z42" s="71">
        <v>95.45</v>
      </c>
      <c r="AA42" s="68" t="s">
        <v>105</v>
      </c>
      <c r="AB42" s="68" t="s">
        <v>133</v>
      </c>
      <c r="AC42" s="68" t="s">
        <v>339</v>
      </c>
      <c r="AD42" s="68" t="s">
        <v>95</v>
      </c>
      <c r="AE42" s="68" t="s">
        <v>95</v>
      </c>
      <c r="AF42" s="59" t="s">
        <v>12</v>
      </c>
      <c r="AG42" s="68"/>
      <c r="AH42" s="68"/>
      <c r="AI42" s="68"/>
      <c r="AJ42" s="68"/>
      <c r="AK42" s="68"/>
      <c r="AL42" s="68"/>
      <c r="AM42" s="68"/>
      <c r="AN42" s="68" t="s">
        <v>340</v>
      </c>
      <c r="AO42" s="68"/>
      <c r="AP42" s="68"/>
      <c r="AQ42" s="72"/>
    </row>
    <row r="43" spans="1:43" customFormat="1" ht="15.75" hidden="1" customHeight="1">
      <c r="A43" s="185" t="s">
        <v>341</v>
      </c>
      <c r="B43" s="58" t="s">
        <v>68</v>
      </c>
      <c r="C43" s="68" t="s">
        <v>69</v>
      </c>
      <c r="D43" s="68"/>
      <c r="E43" s="68"/>
      <c r="F43" s="68"/>
      <c r="G43" s="68"/>
      <c r="H43" s="81"/>
      <c r="I43">
        <f t="shared" si="0"/>
        <v>1900</v>
      </c>
      <c r="J43" s="99">
        <v>7.8026099999999996</v>
      </c>
      <c r="K43" s="70"/>
      <c r="L43" s="70"/>
      <c r="M43" s="71"/>
      <c r="N43" s="71"/>
      <c r="O43" s="71"/>
      <c r="P43" s="71"/>
      <c r="Q43" s="71">
        <f>+'Actualizado al 14-04-2023'!$M43+'Actualizado al 14-04-2023'!$O43</f>
        <v>0</v>
      </c>
      <c r="R43" s="71">
        <f>Tabla3[[#This Row],[TOTAL Q SUSCRITO FUENTE COOOPERANTE]]/Tabla3[[#This Row],[TIPO DE CAMBIO 7.80261 (14-04-2023) ]]</f>
        <v>0</v>
      </c>
      <c r="S43" s="71">
        <f>+'Actualizado al 14-04-2023'!$N43+'Actualizado al 14-04-2023'!$P43</f>
        <v>0</v>
      </c>
      <c r="T43" s="71"/>
      <c r="U43" s="71">
        <f>Tabla3[[#This Row],[Q - EJECUTADO FUENTE COOPERANTE]]/Tabla3[[#This Row],[TIPO DE CAMBIO 7.80261 (14-04-2023) ]]</f>
        <v>0</v>
      </c>
      <c r="V43" s="71">
        <f>Tabla3[[#This Row],[SUSCRITO FUENTE COOPERANTE Q. ]]-Tabla3[[#This Row],[Q - EJECUTADO FUENTE COOPERANTE]]</f>
        <v>0</v>
      </c>
      <c r="W43" s="71">
        <f>Tabla3[[#This Row],[USD - TOTAL SUSCRITO FUENTE COOPERANTE ]]-Tabla3[[#This Row],[USD - EJECUTADO FUENTE COOPERANTE]]</f>
        <v>0</v>
      </c>
      <c r="X43" s="71"/>
      <c r="Y43" s="71"/>
      <c r="Z43" s="71"/>
      <c r="AA43" s="68"/>
      <c r="AB43" s="68"/>
      <c r="AC43" s="68"/>
      <c r="AD43" s="68"/>
      <c r="AE43" s="68"/>
      <c r="AF43" s="59"/>
      <c r="AG43" s="68"/>
      <c r="AH43" s="68"/>
      <c r="AI43" s="68"/>
      <c r="AJ43" s="68"/>
      <c r="AK43" s="68"/>
      <c r="AL43" s="68"/>
      <c r="AM43" s="68"/>
      <c r="AN43" s="68"/>
      <c r="AO43" s="68"/>
      <c r="AP43" s="68"/>
      <c r="AQ43" s="72"/>
    </row>
    <row r="44" spans="1:43" customFormat="1" ht="15.75" hidden="1" customHeight="1">
      <c r="A44" s="185" t="s">
        <v>342</v>
      </c>
      <c r="B44" s="58" t="s">
        <v>68</v>
      </c>
      <c r="C44" s="68" t="s">
        <v>343</v>
      </c>
      <c r="D44" s="68" t="s">
        <v>138</v>
      </c>
      <c r="E44" s="68" t="s">
        <v>223</v>
      </c>
      <c r="F44" s="68" t="s">
        <v>196</v>
      </c>
      <c r="G44" s="68" t="s">
        <v>197</v>
      </c>
      <c r="H44" s="80">
        <v>41822</v>
      </c>
      <c r="I44">
        <f t="shared" si="0"/>
        <v>2014</v>
      </c>
      <c r="J44" s="99">
        <v>7.8026099999999996</v>
      </c>
      <c r="K44" s="70">
        <v>41926</v>
      </c>
      <c r="L44" s="70">
        <v>43203</v>
      </c>
      <c r="M44" s="71">
        <v>2902257</v>
      </c>
      <c r="N44" s="71">
        <v>0</v>
      </c>
      <c r="O44" s="71">
        <v>0</v>
      </c>
      <c r="P44" s="71">
        <v>0</v>
      </c>
      <c r="Q44" s="71">
        <f>+'Actualizado al 14-04-2023'!$M44+'Actualizado al 14-04-2023'!$O44</f>
        <v>2902257</v>
      </c>
      <c r="R44" s="71">
        <f>Tabla3[[#This Row],[TOTAL Q SUSCRITO FUENTE COOOPERANTE]]/Tabla3[[#This Row],[TIPO DE CAMBIO 7.80261 (14-04-2023) ]]</f>
        <v>371959.76730863139</v>
      </c>
      <c r="S44" s="71">
        <f>+'Actualizado al 14-04-2023'!$N44+'Actualizado al 14-04-2023'!$P44</f>
        <v>0</v>
      </c>
      <c r="T44" s="71">
        <v>2902256.99</v>
      </c>
      <c r="U44" s="71">
        <f>Tabla3[[#This Row],[Q - EJECUTADO FUENTE COOPERANTE]]/Tabla3[[#This Row],[TIPO DE CAMBIO 7.80261 (14-04-2023) ]]</f>
        <v>371959.76602700894</v>
      </c>
      <c r="V44" s="71">
        <f>Tabla3[[#This Row],[SUSCRITO FUENTE COOPERANTE Q. ]]-Tabla3[[#This Row],[Q - EJECUTADO FUENTE COOPERANTE]]</f>
        <v>9.9999997764825821E-3</v>
      </c>
      <c r="W44" s="71">
        <f>Tabla3[[#This Row],[USD - TOTAL SUSCRITO FUENTE COOPERANTE ]]-Tabla3[[#This Row],[USD - EJECUTADO FUENTE COOPERANTE]]</f>
        <v>1.2816224480047822E-3</v>
      </c>
      <c r="X44" s="71">
        <v>0</v>
      </c>
      <c r="Y44" s="71">
        <v>100</v>
      </c>
      <c r="Z44" s="71">
        <v>99.99</v>
      </c>
      <c r="AA44" s="68" t="s">
        <v>105</v>
      </c>
      <c r="AB44" s="68" t="s">
        <v>133</v>
      </c>
      <c r="AC44" s="68" t="s">
        <v>157</v>
      </c>
      <c r="AD44" s="68" t="s">
        <v>95</v>
      </c>
      <c r="AE44" s="68" t="s">
        <v>95</v>
      </c>
      <c r="AF44" s="77" t="s">
        <v>1763</v>
      </c>
      <c r="AG44" s="68">
        <v>6</v>
      </c>
      <c r="AH44" s="68" t="s">
        <v>225</v>
      </c>
      <c r="AI44" s="68"/>
      <c r="AJ44" s="68"/>
      <c r="AK44" s="68"/>
      <c r="AL44" s="68"/>
      <c r="AM44" s="68"/>
      <c r="AN44" s="68" t="s">
        <v>344</v>
      </c>
      <c r="AO44" s="68" t="s">
        <v>345</v>
      </c>
      <c r="AP44" s="68"/>
      <c r="AQ44" s="72"/>
    </row>
    <row r="45" spans="1:43" customFormat="1" ht="15.75" hidden="1" customHeight="1">
      <c r="A45" s="68" t="s">
        <v>346</v>
      </c>
      <c r="B45" s="58" t="s">
        <v>68</v>
      </c>
      <c r="C45" s="68" t="s">
        <v>347</v>
      </c>
      <c r="D45" s="68" t="s">
        <v>138</v>
      </c>
      <c r="E45" s="68" t="s">
        <v>263</v>
      </c>
      <c r="F45" s="68" t="s">
        <v>119</v>
      </c>
      <c r="G45" s="68" t="s">
        <v>120</v>
      </c>
      <c r="H45" s="81">
        <v>41655</v>
      </c>
      <c r="I45">
        <f t="shared" si="0"/>
        <v>2014</v>
      </c>
      <c r="J45" s="99">
        <v>7.8026099999999996</v>
      </c>
      <c r="K45" s="70">
        <v>42048</v>
      </c>
      <c r="L45" s="70">
        <v>44561</v>
      </c>
      <c r="M45" s="71">
        <v>22482678.41</v>
      </c>
      <c r="N45" s="71">
        <v>0</v>
      </c>
      <c r="O45" s="71">
        <v>0</v>
      </c>
      <c r="P45" s="71">
        <v>0</v>
      </c>
      <c r="Q45" s="71">
        <f>+'Actualizado al 14-04-2023'!$M45+'Actualizado al 14-04-2023'!$O45</f>
        <v>22482678.41</v>
      </c>
      <c r="R45" s="71">
        <f>Tabla3[[#This Row],[TOTAL Q SUSCRITO FUENTE COOOPERANTE]]/Tabla3[[#This Row],[TIPO DE CAMBIO 7.80261 (14-04-2023) ]]</f>
        <v>2881430.4969747304</v>
      </c>
      <c r="S45" s="71">
        <f>+'Actualizado al 14-04-2023'!$N45+'Actualizado al 14-04-2023'!$P45</f>
        <v>0</v>
      </c>
      <c r="T45" s="71">
        <v>14453452.68</v>
      </c>
      <c r="U45" s="71">
        <f>Tabla3[[#This Row],[Q - EJECUTADO FUENTE COOPERANTE]]/Tabla3[[#This Row],[TIPO DE CAMBIO 7.80261 (14-04-2023) ]]</f>
        <v>1852386.9166855707</v>
      </c>
      <c r="V45" s="71">
        <f>Tabla3[[#This Row],[SUSCRITO FUENTE COOPERANTE Q. ]]-Tabla3[[#This Row],[Q - EJECUTADO FUENTE COOPERANTE]]</f>
        <v>8029225.7300000004</v>
      </c>
      <c r="W45" s="71">
        <f>Tabla3[[#This Row],[USD - TOTAL SUSCRITO FUENTE COOPERANTE ]]-Tabla3[[#This Row],[USD - EJECUTADO FUENTE COOPERANTE]]</f>
        <v>1029043.5802891597</v>
      </c>
      <c r="X45" s="71">
        <v>0</v>
      </c>
      <c r="Y45" s="71">
        <v>100</v>
      </c>
      <c r="Z45" s="71">
        <v>64.28</v>
      </c>
      <c r="AA45" s="68" t="s">
        <v>105</v>
      </c>
      <c r="AB45" s="68" t="s">
        <v>133</v>
      </c>
      <c r="AC45" s="68" t="s">
        <v>348</v>
      </c>
      <c r="AD45" s="68" t="s">
        <v>68</v>
      </c>
      <c r="AE45" s="68" t="s">
        <v>68</v>
      </c>
      <c r="AF45" s="59" t="s">
        <v>11</v>
      </c>
      <c r="AG45" s="68">
        <v>10</v>
      </c>
      <c r="AH45" s="68"/>
      <c r="AI45" s="68"/>
      <c r="AJ45" s="68"/>
      <c r="AK45" s="68"/>
      <c r="AL45" s="68"/>
      <c r="AM45" s="68"/>
      <c r="AN45" s="68" t="s">
        <v>349</v>
      </c>
      <c r="AO45" s="68" t="s">
        <v>350</v>
      </c>
      <c r="AP45" s="68" t="s">
        <v>351</v>
      </c>
      <c r="AQ45" s="72" t="s">
        <v>352</v>
      </c>
    </row>
    <row r="46" spans="1:43" customFormat="1" ht="15.75" hidden="1" customHeight="1">
      <c r="A46" s="68" t="s">
        <v>353</v>
      </c>
      <c r="B46" s="58" t="s">
        <v>68</v>
      </c>
      <c r="C46" s="68" t="s">
        <v>354</v>
      </c>
      <c r="D46" s="68" t="s">
        <v>216</v>
      </c>
      <c r="E46" s="68" t="s">
        <v>263</v>
      </c>
      <c r="F46" s="68" t="s">
        <v>196</v>
      </c>
      <c r="G46" s="68" t="s">
        <v>310</v>
      </c>
      <c r="H46" s="80">
        <v>40263</v>
      </c>
      <c r="I46">
        <f t="shared" si="0"/>
        <v>2010</v>
      </c>
      <c r="J46" s="99">
        <v>7.8026099999999996</v>
      </c>
      <c r="K46" s="70">
        <v>40414</v>
      </c>
      <c r="L46" s="70">
        <v>42674</v>
      </c>
      <c r="M46" s="71">
        <v>32948868.75</v>
      </c>
      <c r="N46" s="71">
        <v>0</v>
      </c>
      <c r="O46" s="71">
        <v>3937853.21</v>
      </c>
      <c r="P46" s="71">
        <v>0</v>
      </c>
      <c r="Q46" s="71">
        <f>+'Actualizado al 14-04-2023'!$M46+'Actualizado al 14-04-2023'!$O46</f>
        <v>36886721.960000001</v>
      </c>
      <c r="R46" s="71">
        <f>Tabla3[[#This Row],[TOTAL Q SUSCRITO FUENTE COOOPERANTE]]/Tabla3[[#This Row],[TIPO DE CAMBIO 7.80261 (14-04-2023) ]]</f>
        <v>4727485.0287275668</v>
      </c>
      <c r="S46" s="71">
        <f>+'Actualizado al 14-04-2023'!$N46+'Actualizado al 14-04-2023'!$P46</f>
        <v>0</v>
      </c>
      <c r="T46" s="71">
        <v>35392251.969999999</v>
      </c>
      <c r="U46" s="71">
        <f>Tabla3[[#This Row],[Q - EJECUTADO FUENTE COOPERANTE]]/Tabla3[[#This Row],[TIPO DE CAMBIO 7.80261 (14-04-2023) ]]</f>
        <v>4535950.4024935244</v>
      </c>
      <c r="V46" s="71">
        <f>Tabla3[[#This Row],[SUSCRITO FUENTE COOPERANTE Q. ]]-Tabla3[[#This Row],[Q - EJECUTADO FUENTE COOPERANTE]]</f>
        <v>-2443383.2199999988</v>
      </c>
      <c r="W46" s="71">
        <f>Tabla3[[#This Row],[USD - TOTAL SUSCRITO FUENTE COOPERANTE ]]-Tabla3[[#This Row],[USD - EJECUTADO FUENTE COOPERANTE]]</f>
        <v>191534.62623404246</v>
      </c>
      <c r="X46" s="71">
        <v>0</v>
      </c>
      <c r="Y46" s="71">
        <v>129.44999999999999</v>
      </c>
      <c r="Z46" s="71">
        <v>95.94</v>
      </c>
      <c r="AA46" s="68" t="s">
        <v>105</v>
      </c>
      <c r="AB46" s="68" t="s">
        <v>133</v>
      </c>
      <c r="AC46" s="68" t="s">
        <v>355</v>
      </c>
      <c r="AD46" s="68" t="s">
        <v>356</v>
      </c>
      <c r="AE46" s="68" t="s">
        <v>356</v>
      </c>
      <c r="AF46" s="77" t="s">
        <v>1763</v>
      </c>
      <c r="AG46" s="68">
        <v>6</v>
      </c>
      <c r="AH46" s="68" t="s">
        <v>225</v>
      </c>
      <c r="AI46" s="68"/>
      <c r="AJ46" s="68"/>
      <c r="AK46" s="68"/>
      <c r="AL46" s="68"/>
      <c r="AM46" s="68"/>
      <c r="AN46" s="68" t="s">
        <v>357</v>
      </c>
      <c r="AO46" s="68" t="s">
        <v>358</v>
      </c>
      <c r="AP46" s="68" t="s">
        <v>359</v>
      </c>
      <c r="AQ46" s="72" t="s">
        <v>360</v>
      </c>
    </row>
    <row r="47" spans="1:43" customFormat="1" ht="15.75" hidden="1" customHeight="1">
      <c r="A47" s="68" t="s">
        <v>361</v>
      </c>
      <c r="B47" s="58" t="s">
        <v>68</v>
      </c>
      <c r="C47" s="68" t="s">
        <v>69</v>
      </c>
      <c r="D47" s="68"/>
      <c r="E47" s="68"/>
      <c r="F47" s="68"/>
      <c r="G47" s="68"/>
      <c r="H47" s="81"/>
      <c r="I47">
        <f t="shared" si="0"/>
        <v>1900</v>
      </c>
      <c r="J47" s="99">
        <v>7.8026099999999996</v>
      </c>
      <c r="K47" s="70"/>
      <c r="L47" s="70"/>
      <c r="M47" s="71"/>
      <c r="N47" s="71"/>
      <c r="O47" s="71"/>
      <c r="P47" s="71"/>
      <c r="Q47" s="71">
        <f>+'Actualizado al 14-04-2023'!$M47+'Actualizado al 14-04-2023'!$O47</f>
        <v>0</v>
      </c>
      <c r="R47" s="71">
        <f>Tabla3[[#This Row],[TOTAL Q SUSCRITO FUENTE COOOPERANTE]]/Tabla3[[#This Row],[TIPO DE CAMBIO 7.80261 (14-04-2023) ]]</f>
        <v>0</v>
      </c>
      <c r="S47" s="71">
        <f>+'Actualizado al 14-04-2023'!$N47+'Actualizado al 14-04-2023'!$P47</f>
        <v>0</v>
      </c>
      <c r="T47" s="71"/>
      <c r="U47" s="71">
        <f>Tabla3[[#This Row],[Q - EJECUTADO FUENTE COOPERANTE]]/Tabla3[[#This Row],[TIPO DE CAMBIO 7.80261 (14-04-2023) ]]</f>
        <v>0</v>
      </c>
      <c r="V47" s="71">
        <f>Tabla3[[#This Row],[SUSCRITO FUENTE COOPERANTE Q. ]]-Tabla3[[#This Row],[Q - EJECUTADO FUENTE COOPERANTE]]</f>
        <v>0</v>
      </c>
      <c r="W47" s="71">
        <f>Tabla3[[#This Row],[USD - TOTAL SUSCRITO FUENTE COOPERANTE ]]-Tabla3[[#This Row],[USD - EJECUTADO FUENTE COOPERANTE]]</f>
        <v>0</v>
      </c>
      <c r="X47" s="71"/>
      <c r="Y47" s="71"/>
      <c r="Z47" s="71"/>
      <c r="AA47" s="68"/>
      <c r="AB47" s="68"/>
      <c r="AC47" s="68"/>
      <c r="AD47" s="68"/>
      <c r="AE47" s="68"/>
      <c r="AF47" s="59"/>
      <c r="AG47" s="68"/>
      <c r="AH47" s="68"/>
      <c r="AI47" s="68"/>
      <c r="AJ47" s="68"/>
      <c r="AK47" s="68"/>
      <c r="AL47" s="68"/>
      <c r="AM47" s="68"/>
      <c r="AN47" s="68"/>
      <c r="AO47" s="68"/>
      <c r="AP47" s="68"/>
      <c r="AQ47" s="72"/>
    </row>
    <row r="48" spans="1:43" customFormat="1" ht="15.75" hidden="1" customHeight="1">
      <c r="A48" s="68" t="s">
        <v>362</v>
      </c>
      <c r="B48" s="58" t="s">
        <v>68</v>
      </c>
      <c r="C48" s="68" t="s">
        <v>363</v>
      </c>
      <c r="D48" s="68" t="s">
        <v>138</v>
      </c>
      <c r="E48" s="68" t="s">
        <v>263</v>
      </c>
      <c r="F48" s="68" t="s">
        <v>102</v>
      </c>
      <c r="G48" s="68" t="s">
        <v>103</v>
      </c>
      <c r="H48" s="80">
        <v>41985</v>
      </c>
      <c r="I48">
        <f t="shared" si="0"/>
        <v>2014</v>
      </c>
      <c r="J48" s="99">
        <v>7.8026099999999996</v>
      </c>
      <c r="K48" s="70">
        <v>42727</v>
      </c>
      <c r="L48" s="70">
        <v>44146</v>
      </c>
      <c r="M48" s="71">
        <v>146859600</v>
      </c>
      <c r="N48" s="71">
        <v>0</v>
      </c>
      <c r="O48" s="71">
        <v>0</v>
      </c>
      <c r="P48" s="71">
        <v>0</v>
      </c>
      <c r="Q48" s="71">
        <f>+'Actualizado al 14-04-2023'!$M48+'Actualizado al 14-04-2023'!$O48</f>
        <v>146859600</v>
      </c>
      <c r="R48" s="71">
        <f>Tabla3[[#This Row],[TOTAL Q SUSCRITO FUENTE COOOPERANTE]]/Tabla3[[#This Row],[TIPO DE CAMBIO 7.80261 (14-04-2023) ]]</f>
        <v>18821855.76364832</v>
      </c>
      <c r="S48" s="71">
        <f>+'Actualizado al 14-04-2023'!$N48+'Actualizado al 14-04-2023'!$P48</f>
        <v>0</v>
      </c>
      <c r="T48" s="71">
        <v>135988022.22999999</v>
      </c>
      <c r="U48" s="71">
        <f>Tabla3[[#This Row],[Q - EJECUTADO FUENTE COOPERANTE]]/Tabla3[[#This Row],[TIPO DE CAMBIO 7.80261 (14-04-2023) ]]</f>
        <v>17428529.970099747</v>
      </c>
      <c r="V48" s="71">
        <f>Tabla3[[#This Row],[SUSCRITO FUENTE COOPERANTE Q. ]]-Tabla3[[#This Row],[Q - EJECUTADO FUENTE COOPERANTE]]</f>
        <v>10871577.770000011</v>
      </c>
      <c r="W48" s="71">
        <f>Tabla3[[#This Row],[USD - TOTAL SUSCRITO FUENTE COOPERANTE ]]-Tabla3[[#This Row],[USD - EJECUTADO FUENTE COOPERANTE]]</f>
        <v>1393325.7935485728</v>
      </c>
      <c r="X48" s="71">
        <v>0</v>
      </c>
      <c r="Y48" s="71">
        <v>100</v>
      </c>
      <c r="Z48" s="71">
        <v>92.59</v>
      </c>
      <c r="AA48" s="68" t="s">
        <v>105</v>
      </c>
      <c r="AB48" s="68" t="s">
        <v>133</v>
      </c>
      <c r="AC48" s="68" t="s">
        <v>355</v>
      </c>
      <c r="AD48" s="68" t="s">
        <v>364</v>
      </c>
      <c r="AE48" s="68" t="s">
        <v>364</v>
      </c>
      <c r="AF48" s="59" t="s">
        <v>5</v>
      </c>
      <c r="AG48" s="68">
        <v>1</v>
      </c>
      <c r="AH48" s="68"/>
      <c r="AI48" s="68"/>
      <c r="AJ48" s="68"/>
      <c r="AK48" s="68"/>
      <c r="AL48" s="68"/>
      <c r="AM48" s="68"/>
      <c r="AN48" s="68" t="s">
        <v>365</v>
      </c>
      <c r="AO48" s="68" t="s">
        <v>366</v>
      </c>
      <c r="AP48" s="68" t="s">
        <v>367</v>
      </c>
      <c r="AQ48" s="72"/>
    </row>
    <row r="49" spans="1:43" customFormat="1" ht="15.75" hidden="1" customHeight="1">
      <c r="A49" s="68" t="s">
        <v>368</v>
      </c>
      <c r="B49" s="58" t="s">
        <v>68</v>
      </c>
      <c r="C49" s="68" t="s">
        <v>69</v>
      </c>
      <c r="D49" s="68"/>
      <c r="E49" s="68"/>
      <c r="F49" s="68"/>
      <c r="G49" s="68"/>
      <c r="H49" s="81"/>
      <c r="I49">
        <f t="shared" si="0"/>
        <v>1900</v>
      </c>
      <c r="J49" s="99">
        <v>7.8026099999999996</v>
      </c>
      <c r="K49" s="70"/>
      <c r="L49" s="70"/>
      <c r="M49" s="71"/>
      <c r="N49" s="71"/>
      <c r="O49" s="71"/>
      <c r="P49" s="71"/>
      <c r="Q49" s="71">
        <f>+'Actualizado al 14-04-2023'!$M49+'Actualizado al 14-04-2023'!$O49</f>
        <v>0</v>
      </c>
      <c r="R49" s="71">
        <f>Tabla3[[#This Row],[TOTAL Q SUSCRITO FUENTE COOOPERANTE]]/Tabla3[[#This Row],[TIPO DE CAMBIO 7.80261 (14-04-2023) ]]</f>
        <v>0</v>
      </c>
      <c r="S49" s="71">
        <f>+'Actualizado al 14-04-2023'!$N49+'Actualizado al 14-04-2023'!$P49</f>
        <v>0</v>
      </c>
      <c r="T49" s="71"/>
      <c r="U49" s="71">
        <f>Tabla3[[#This Row],[Q - EJECUTADO FUENTE COOPERANTE]]/Tabla3[[#This Row],[TIPO DE CAMBIO 7.80261 (14-04-2023) ]]</f>
        <v>0</v>
      </c>
      <c r="V49" s="71">
        <f>Tabla3[[#This Row],[SUSCRITO FUENTE COOPERANTE Q. ]]-Tabla3[[#This Row],[Q - EJECUTADO FUENTE COOPERANTE]]</f>
        <v>0</v>
      </c>
      <c r="W49" s="71">
        <f>Tabla3[[#This Row],[USD - TOTAL SUSCRITO FUENTE COOPERANTE ]]-Tabla3[[#This Row],[USD - EJECUTADO FUENTE COOPERANTE]]</f>
        <v>0</v>
      </c>
      <c r="X49" s="71"/>
      <c r="Y49" s="71"/>
      <c r="Z49" s="71"/>
      <c r="AA49" s="68"/>
      <c r="AB49" s="68"/>
      <c r="AC49" s="68"/>
      <c r="AD49" s="68"/>
      <c r="AE49" s="68"/>
      <c r="AF49" s="59"/>
      <c r="AG49" s="68"/>
      <c r="AH49" s="68"/>
      <c r="AI49" s="68"/>
      <c r="AJ49" s="68"/>
      <c r="AK49" s="68"/>
      <c r="AL49" s="68"/>
      <c r="AM49" s="68"/>
      <c r="AN49" s="68"/>
      <c r="AO49" s="68"/>
      <c r="AP49" s="68"/>
      <c r="AQ49" s="72"/>
    </row>
    <row r="50" spans="1:43" customFormat="1" ht="15.75" hidden="1" customHeight="1">
      <c r="A50" s="68" t="s">
        <v>369</v>
      </c>
      <c r="B50" s="58" t="s">
        <v>68</v>
      </c>
      <c r="C50" s="68" t="s">
        <v>370</v>
      </c>
      <c r="D50" s="68" t="s">
        <v>216</v>
      </c>
      <c r="E50" s="68" t="s">
        <v>263</v>
      </c>
      <c r="F50" s="68" t="s">
        <v>371</v>
      </c>
      <c r="G50" s="68" t="s">
        <v>372</v>
      </c>
      <c r="H50" s="80">
        <v>40890</v>
      </c>
      <c r="I50">
        <f t="shared" si="0"/>
        <v>2011</v>
      </c>
      <c r="J50" s="99">
        <v>7.8026099999999996</v>
      </c>
      <c r="K50" s="70">
        <v>40935</v>
      </c>
      <c r="L50" s="70">
        <v>43738</v>
      </c>
      <c r="M50" s="71">
        <v>3460500</v>
      </c>
      <c r="N50" s="71">
        <v>2936180.42</v>
      </c>
      <c r="O50" s="71">
        <v>0</v>
      </c>
      <c r="P50" s="71">
        <v>0</v>
      </c>
      <c r="Q50" s="71">
        <f>+'Actualizado al 14-04-2023'!$M50+'Actualizado al 14-04-2023'!$O50</f>
        <v>3460500</v>
      </c>
      <c r="R50" s="71">
        <f>Tabla3[[#This Row],[TOTAL Q SUSCRITO FUENTE COOOPERANTE]]/Tabla3[[#This Row],[TIPO DE CAMBIO 7.80261 (14-04-2023) ]]</f>
        <v>443505.44240965525</v>
      </c>
      <c r="S50" s="71">
        <f>+'Actualizado al 14-04-2023'!$N50+'Actualizado al 14-04-2023'!$P50</f>
        <v>2936180.42</v>
      </c>
      <c r="T50" s="71">
        <v>3085859.08</v>
      </c>
      <c r="U50" s="71">
        <f>Tabla3[[#This Row],[Q - EJECUTADO FUENTE COOPERANTE]]/Tabla3[[#This Row],[TIPO DE CAMBIO 7.80261 (14-04-2023) ]]</f>
        <v>395490.62172785774</v>
      </c>
      <c r="V50" s="71">
        <f>Tabla3[[#This Row],[SUSCRITO FUENTE COOPERANTE Q. ]]-Tabla3[[#This Row],[Q - EJECUTADO FUENTE COOPERANTE]]</f>
        <v>374640.91999999993</v>
      </c>
      <c r="W50" s="71">
        <f>Tabla3[[#This Row],[USD - TOTAL SUSCRITO FUENTE COOPERANTE ]]-Tabla3[[#This Row],[USD - EJECUTADO FUENTE COOPERANTE]]</f>
        <v>48014.820681797515</v>
      </c>
      <c r="X50" s="71">
        <v>948030</v>
      </c>
      <c r="Y50" s="71">
        <v>99.64</v>
      </c>
      <c r="Z50" s="71">
        <v>63.06</v>
      </c>
      <c r="AA50" s="68" t="s">
        <v>105</v>
      </c>
      <c r="AB50" s="68" t="s">
        <v>233</v>
      </c>
      <c r="AC50" s="68" t="s">
        <v>244</v>
      </c>
      <c r="AD50" s="68" t="s">
        <v>235</v>
      </c>
      <c r="AE50" s="68" t="s">
        <v>373</v>
      </c>
      <c r="AF50" s="59" t="s">
        <v>5</v>
      </c>
      <c r="AG50" s="68">
        <v>1</v>
      </c>
      <c r="AH50" s="68"/>
      <c r="AI50" s="68"/>
      <c r="AJ50" s="68"/>
      <c r="AK50" s="68"/>
      <c r="AL50" s="68"/>
      <c r="AM50" s="68"/>
      <c r="AN50" s="68" t="s">
        <v>374</v>
      </c>
      <c r="AO50" s="68" t="s">
        <v>375</v>
      </c>
      <c r="AP50" s="68" t="s">
        <v>376</v>
      </c>
      <c r="AQ50" s="72" t="s">
        <v>377</v>
      </c>
    </row>
    <row r="51" spans="1:43" customFormat="1" ht="15.75" hidden="1" customHeight="1">
      <c r="A51" s="68" t="s">
        <v>378</v>
      </c>
      <c r="B51" s="58" t="s">
        <v>68</v>
      </c>
      <c r="C51" s="68" t="s">
        <v>379</v>
      </c>
      <c r="D51" s="68" t="s">
        <v>138</v>
      </c>
      <c r="E51" s="68" t="s">
        <v>380</v>
      </c>
      <c r="F51" s="68" t="s">
        <v>78</v>
      </c>
      <c r="G51" s="68" t="s">
        <v>381</v>
      </c>
      <c r="H51" s="81">
        <v>40207</v>
      </c>
      <c r="I51">
        <f t="shared" si="0"/>
        <v>2010</v>
      </c>
      <c r="J51" s="99">
        <v>7.8026099999999996</v>
      </c>
      <c r="K51" s="70">
        <v>40490</v>
      </c>
      <c r="L51" s="70">
        <v>45230</v>
      </c>
      <c r="M51" s="71">
        <v>416764000</v>
      </c>
      <c r="N51" s="71">
        <v>391197000</v>
      </c>
      <c r="O51" s="71">
        <v>0</v>
      </c>
      <c r="P51" s="71">
        <v>0</v>
      </c>
      <c r="Q51" s="71">
        <f>+'Actualizado al 14-04-2023'!$M51+'Actualizado al 14-04-2023'!$O51</f>
        <v>416764000</v>
      </c>
      <c r="R51" s="71">
        <f>Tabla3[[#This Row],[TOTAL Q SUSCRITO FUENTE COOOPERANTE]]/Tabla3[[#This Row],[TIPO DE CAMBIO 7.80261 (14-04-2023) ]]</f>
        <v>53413409.102851488</v>
      </c>
      <c r="S51" s="71">
        <f>+'Actualizado al 14-04-2023'!$N51+'Actualizado al 14-04-2023'!$P51</f>
        <v>391197000</v>
      </c>
      <c r="T51" s="71">
        <v>324590947.64999998</v>
      </c>
      <c r="U51" s="71">
        <f>Tabla3[[#This Row],[Q - EJECUTADO FUENTE COOPERANTE]]/Tabla3[[#This Row],[TIPO DE CAMBIO 7.80261 (14-04-2023) ]]</f>
        <v>41600303.955983959</v>
      </c>
      <c r="V51" s="71">
        <f>Tabla3[[#This Row],[SUSCRITO FUENTE COOPERANTE Q. ]]-Tabla3[[#This Row],[Q - EJECUTADO FUENTE COOPERANTE]]</f>
        <v>92173052.350000024</v>
      </c>
      <c r="W51" s="71">
        <f>Tabla3[[#This Row],[USD - TOTAL SUSCRITO FUENTE COOPERANTE ]]-Tabla3[[#This Row],[USD - EJECUTADO FUENTE COOPERANTE]]</f>
        <v>11813105.146867529</v>
      </c>
      <c r="X51" s="71">
        <v>364190891.77999997</v>
      </c>
      <c r="Y51" s="71">
        <v>30.88</v>
      </c>
      <c r="Z51" s="71">
        <v>85.24</v>
      </c>
      <c r="AA51" s="68" t="s">
        <v>105</v>
      </c>
      <c r="AB51" s="68" t="s">
        <v>133</v>
      </c>
      <c r="AC51" s="68" t="s">
        <v>382</v>
      </c>
      <c r="AD51" s="68" t="s">
        <v>199</v>
      </c>
      <c r="AE51" s="68" t="s">
        <v>199</v>
      </c>
      <c r="AF51" s="59" t="s">
        <v>2502</v>
      </c>
      <c r="AG51" s="68">
        <v>5</v>
      </c>
      <c r="AH51" s="68" t="s">
        <v>166</v>
      </c>
      <c r="AI51" s="68"/>
      <c r="AJ51" s="68"/>
      <c r="AK51" s="68"/>
      <c r="AL51" s="68"/>
      <c r="AM51" s="68"/>
      <c r="AN51" s="68" t="s">
        <v>383</v>
      </c>
      <c r="AO51" s="68" t="s">
        <v>384</v>
      </c>
      <c r="AP51" s="68" t="s">
        <v>385</v>
      </c>
      <c r="AQ51" s="72" t="s">
        <v>386</v>
      </c>
    </row>
    <row r="52" spans="1:43" customFormat="1" ht="15.75" hidden="1" customHeight="1">
      <c r="A52" s="68" t="s">
        <v>387</v>
      </c>
      <c r="B52" s="58" t="s">
        <v>68</v>
      </c>
      <c r="C52" s="68" t="s">
        <v>388</v>
      </c>
      <c r="D52" s="68" t="s">
        <v>138</v>
      </c>
      <c r="E52" s="68" t="s">
        <v>195</v>
      </c>
      <c r="F52" s="68" t="s">
        <v>102</v>
      </c>
      <c r="G52" s="68" t="s">
        <v>103</v>
      </c>
      <c r="H52" s="80">
        <v>40843</v>
      </c>
      <c r="I52">
        <f t="shared" si="0"/>
        <v>2011</v>
      </c>
      <c r="J52" s="99">
        <v>7.8026099999999996</v>
      </c>
      <c r="K52" s="70">
        <v>41122</v>
      </c>
      <c r="L52" s="70">
        <v>44075</v>
      </c>
      <c r="M52" s="71">
        <v>198498600</v>
      </c>
      <c r="N52" s="71">
        <v>19849860</v>
      </c>
      <c r="O52" s="71">
        <v>0</v>
      </c>
      <c r="P52" s="71">
        <v>3267450</v>
      </c>
      <c r="Q52" s="71">
        <f>+'Actualizado al 14-04-2023'!$M52+'Actualizado al 14-04-2023'!$O52</f>
        <v>198498600</v>
      </c>
      <c r="R52" s="71">
        <f>Tabla3[[#This Row],[TOTAL Q SUSCRITO FUENTE COOOPERANTE]]/Tabla3[[#This Row],[TIPO DE CAMBIO 7.80261 (14-04-2023) ]]</f>
        <v>25440025.83750822</v>
      </c>
      <c r="S52" s="71">
        <f>+'Actualizado al 14-04-2023'!$N52+'Actualizado al 14-04-2023'!$P52</f>
        <v>23117310</v>
      </c>
      <c r="T52" s="71">
        <v>149962521.08000001</v>
      </c>
      <c r="U52" s="71">
        <f>Tabla3[[#This Row],[Q - EJECUTADO FUENTE COOPERANTE]]/Tabla3[[#This Row],[TIPO DE CAMBIO 7.80261 (14-04-2023) ]]</f>
        <v>19219533.089568749</v>
      </c>
      <c r="V52" s="71">
        <f>Tabla3[[#This Row],[SUSCRITO FUENTE COOPERANTE Q. ]]-Tabla3[[#This Row],[Q - EJECUTADO FUENTE COOPERANTE]]</f>
        <v>48536078.919999987</v>
      </c>
      <c r="W52" s="71">
        <f>Tabla3[[#This Row],[USD - TOTAL SUSCRITO FUENTE COOPERANTE ]]-Tabla3[[#This Row],[USD - EJECUTADO FUENTE COOPERANTE]]</f>
        <v>6220492.7479394712</v>
      </c>
      <c r="X52" s="71">
        <v>22059848.460000001</v>
      </c>
      <c r="Y52" s="71">
        <v>100</v>
      </c>
      <c r="Z52" s="71">
        <v>77.62</v>
      </c>
      <c r="AA52" s="68" t="s">
        <v>105</v>
      </c>
      <c r="AB52" s="68" t="s">
        <v>106</v>
      </c>
      <c r="AC52" s="68" t="s">
        <v>217</v>
      </c>
      <c r="AD52" s="68" t="s">
        <v>95</v>
      </c>
      <c r="AE52" s="68" t="s">
        <v>95</v>
      </c>
      <c r="AF52" s="59" t="s">
        <v>12</v>
      </c>
      <c r="AG52" s="68">
        <v>12</v>
      </c>
      <c r="AH52" s="68" t="s">
        <v>122</v>
      </c>
      <c r="AI52" s="68"/>
      <c r="AJ52" s="68"/>
      <c r="AK52" s="68"/>
      <c r="AL52" s="68"/>
      <c r="AM52" s="68"/>
      <c r="AN52" s="68" t="s">
        <v>389</v>
      </c>
      <c r="AO52" s="68" t="s">
        <v>390</v>
      </c>
      <c r="AP52" s="68"/>
      <c r="AQ52" s="72"/>
    </row>
    <row r="53" spans="1:43" customFormat="1" ht="15.75" hidden="1" customHeight="1">
      <c r="A53" s="68" t="s">
        <v>391</v>
      </c>
      <c r="B53" s="58" t="s">
        <v>68</v>
      </c>
      <c r="C53" s="68" t="s">
        <v>392</v>
      </c>
      <c r="D53" s="68" t="s">
        <v>76</v>
      </c>
      <c r="E53" s="68" t="s">
        <v>393</v>
      </c>
      <c r="F53" s="68" t="s">
        <v>78</v>
      </c>
      <c r="G53" s="68" t="s">
        <v>394</v>
      </c>
      <c r="H53" s="81">
        <v>41100</v>
      </c>
      <c r="I53">
        <f t="shared" si="0"/>
        <v>2012</v>
      </c>
      <c r="J53" s="99">
        <v>7.8026099999999996</v>
      </c>
      <c r="K53" s="70">
        <v>41100</v>
      </c>
      <c r="L53" s="70">
        <v>42379</v>
      </c>
      <c r="M53" s="71">
        <v>938065.2</v>
      </c>
      <c r="N53" s="71">
        <v>325977.65999999997</v>
      </c>
      <c r="O53" s="71">
        <v>0</v>
      </c>
      <c r="P53" s="71">
        <v>0</v>
      </c>
      <c r="Q53" s="71">
        <f>+'Actualizado al 14-04-2023'!$M53+'Actualizado al 14-04-2023'!$O53</f>
        <v>938065.2</v>
      </c>
      <c r="R53" s="71">
        <f>Tabla3[[#This Row],[TOTAL Q SUSCRITO FUENTE COOOPERANTE]]/Tabla3[[#This Row],[TIPO DE CAMBIO 7.80261 (14-04-2023) ]]</f>
        <v>120224.54024999327</v>
      </c>
      <c r="S53" s="71">
        <f>+'Actualizado al 14-04-2023'!$N53+'Actualizado al 14-04-2023'!$P53</f>
        <v>325977.65999999997</v>
      </c>
      <c r="T53" s="71">
        <v>891763.08</v>
      </c>
      <c r="U53" s="71">
        <f>Tabla3[[#This Row],[Q - EJECUTADO FUENTE COOPERANTE]]/Tabla3[[#This Row],[TIPO DE CAMBIO 7.80261 (14-04-2023) ]]</f>
        <v>114290.3566883389</v>
      </c>
      <c r="V53" s="71">
        <f>Tabla3[[#This Row],[SUSCRITO FUENTE COOPERANTE Q. ]]-Tabla3[[#This Row],[Q - EJECUTADO FUENTE COOPERANTE]]</f>
        <v>46302.119999999995</v>
      </c>
      <c r="W53" s="71">
        <f>Tabla3[[#This Row],[USD - TOTAL SUSCRITO FUENTE COOPERANTE ]]-Tabla3[[#This Row],[USD - EJECUTADO FUENTE COOPERANTE]]</f>
        <v>5934.1835616543685</v>
      </c>
      <c r="X53" s="71">
        <v>517482.91</v>
      </c>
      <c r="Y53" s="71">
        <v>75</v>
      </c>
      <c r="Z53" s="71">
        <v>111.48</v>
      </c>
      <c r="AA53" s="68" t="s">
        <v>175</v>
      </c>
      <c r="AB53" s="68" t="s">
        <v>133</v>
      </c>
      <c r="AC53" s="68" t="s">
        <v>176</v>
      </c>
      <c r="AD53" s="68" t="s">
        <v>95</v>
      </c>
      <c r="AE53" s="68" t="s">
        <v>95</v>
      </c>
      <c r="AF53" s="59" t="s">
        <v>12</v>
      </c>
      <c r="AG53" s="68"/>
      <c r="AH53" s="68"/>
      <c r="AI53" s="68"/>
      <c r="AJ53" s="68"/>
      <c r="AK53" s="68"/>
      <c r="AL53" s="68"/>
      <c r="AM53" s="68"/>
      <c r="AN53" s="68" t="s">
        <v>395</v>
      </c>
      <c r="AO53" s="68"/>
      <c r="AP53" s="68"/>
      <c r="AQ53" s="72"/>
    </row>
    <row r="54" spans="1:43" customFormat="1" ht="15.75" hidden="1" customHeight="1">
      <c r="A54" s="68" t="s">
        <v>396</v>
      </c>
      <c r="B54" s="58" t="s">
        <v>68</v>
      </c>
      <c r="C54" s="68" t="s">
        <v>398</v>
      </c>
      <c r="D54" s="68" t="s">
        <v>138</v>
      </c>
      <c r="E54" s="68" t="s">
        <v>399</v>
      </c>
      <c r="F54" s="68" t="s">
        <v>196</v>
      </c>
      <c r="G54" s="68" t="s">
        <v>400</v>
      </c>
      <c r="H54" s="80"/>
      <c r="I54">
        <f t="shared" si="0"/>
        <v>1900</v>
      </c>
      <c r="J54" s="99">
        <v>7.8026099999999996</v>
      </c>
      <c r="K54" s="70">
        <v>39727</v>
      </c>
      <c r="L54" s="70">
        <v>42283</v>
      </c>
      <c r="M54" s="71">
        <v>4145120</v>
      </c>
      <c r="N54" s="71">
        <v>0</v>
      </c>
      <c r="O54" s="71">
        <v>0</v>
      </c>
      <c r="P54" s="71">
        <v>0</v>
      </c>
      <c r="Q54" s="71">
        <f>+'Actualizado al 14-04-2023'!$M54+'Actualizado al 14-04-2023'!$O54</f>
        <v>4145120</v>
      </c>
      <c r="R54" s="71">
        <f>Tabla3[[#This Row],[TOTAL Q SUSCRITO FUENTE COOOPERANTE]]/Tabla3[[#This Row],[TIPO DE CAMBIO 7.80261 (14-04-2023) ]]</f>
        <v>531247.87731284788</v>
      </c>
      <c r="S54" s="71">
        <f>+'Actualizado al 14-04-2023'!$N54+'Actualizado al 14-04-2023'!$P54</f>
        <v>0</v>
      </c>
      <c r="T54" s="71">
        <v>704867.51</v>
      </c>
      <c r="U54" s="71">
        <f>Tabla3[[#This Row],[Q - EJECUTADO FUENTE COOPERANTE]]/Tabla3[[#This Row],[TIPO DE CAMBIO 7.80261 (14-04-2023) ]]</f>
        <v>90337.401202930821</v>
      </c>
      <c r="V54" s="71">
        <f>Tabla3[[#This Row],[SUSCRITO FUENTE COOPERANTE Q. ]]-Tabla3[[#This Row],[Q - EJECUTADO FUENTE COOPERANTE]]</f>
        <v>3440252.49</v>
      </c>
      <c r="W54" s="71">
        <f>Tabla3[[#This Row],[USD - TOTAL SUSCRITO FUENTE COOPERANTE ]]-Tabla3[[#This Row],[USD - EJECUTADO FUENTE COOPERANTE]]</f>
        <v>440910.47610991704</v>
      </c>
      <c r="X54" s="71">
        <v>0</v>
      </c>
      <c r="Y54" s="71">
        <v>0</v>
      </c>
      <c r="Z54" s="71">
        <v>17</v>
      </c>
      <c r="AA54" s="68" t="s">
        <v>105</v>
      </c>
      <c r="AB54" s="68" t="s">
        <v>133</v>
      </c>
      <c r="AC54" s="68" t="s">
        <v>401</v>
      </c>
      <c r="AD54" s="68" t="s">
        <v>95</v>
      </c>
      <c r="AE54" s="68" t="s">
        <v>95</v>
      </c>
      <c r="AF54" s="59" t="s">
        <v>6</v>
      </c>
      <c r="AG54" s="68">
        <v>16</v>
      </c>
      <c r="AH54" s="68" t="s">
        <v>402</v>
      </c>
      <c r="AI54" s="68" t="s">
        <v>123</v>
      </c>
      <c r="AJ54" s="68"/>
      <c r="AK54" s="68"/>
      <c r="AL54" s="68"/>
      <c r="AM54" s="68"/>
      <c r="AN54" s="68" t="s">
        <v>403</v>
      </c>
      <c r="AO54" s="68" t="s">
        <v>404</v>
      </c>
      <c r="AP54" s="68" t="s">
        <v>405</v>
      </c>
      <c r="AQ54" s="72" t="s">
        <v>406</v>
      </c>
    </row>
    <row r="55" spans="1:43" customFormat="1" ht="15.75" hidden="1" customHeight="1">
      <c r="A55" s="68" t="s">
        <v>397</v>
      </c>
      <c r="B55" s="58" t="s">
        <v>68</v>
      </c>
      <c r="C55" s="68" t="s">
        <v>408</v>
      </c>
      <c r="D55" s="68" t="s">
        <v>76</v>
      </c>
      <c r="E55" s="68" t="s">
        <v>399</v>
      </c>
      <c r="F55" s="68" t="s">
        <v>409</v>
      </c>
      <c r="G55" s="68" t="s">
        <v>410</v>
      </c>
      <c r="H55" s="81">
        <v>39727</v>
      </c>
      <c r="I55">
        <f t="shared" si="0"/>
        <v>2008</v>
      </c>
      <c r="J55" s="99">
        <v>7.8026099999999996</v>
      </c>
      <c r="K55" s="70">
        <v>40269</v>
      </c>
      <c r="L55" s="70">
        <v>42735</v>
      </c>
      <c r="M55" s="71">
        <v>20290148.440000001</v>
      </c>
      <c r="N55" s="71">
        <v>0</v>
      </c>
      <c r="O55" s="71">
        <v>0</v>
      </c>
      <c r="P55" s="71">
        <v>0</v>
      </c>
      <c r="Q55" s="71">
        <f>+'Actualizado al 14-04-2023'!$M55+'Actualizado al 14-04-2023'!$O55</f>
        <v>20290148.440000001</v>
      </c>
      <c r="R55" s="71">
        <f>Tabla3[[#This Row],[TOTAL Q SUSCRITO FUENTE COOOPERANTE]]/Tabla3[[#This Row],[TIPO DE CAMBIO 7.80261 (14-04-2023) ]]</f>
        <v>2600430.9378528469</v>
      </c>
      <c r="S55" s="71">
        <f>+'Actualizado al 14-04-2023'!$N55+'Actualizado al 14-04-2023'!$P55</f>
        <v>0</v>
      </c>
      <c r="T55" s="71">
        <v>19829664.18</v>
      </c>
      <c r="U55" s="71">
        <f>Tabla3[[#This Row],[Q - EJECUTADO FUENTE COOPERANTE]]/Tabla3[[#This Row],[TIPO DE CAMBIO 7.80261 (14-04-2023) ]]</f>
        <v>2541414.2421574323</v>
      </c>
      <c r="V55" s="71">
        <f>Tabla3[[#This Row],[SUSCRITO FUENTE COOPERANTE Q. ]]-Tabla3[[#This Row],[Q - EJECUTADO FUENTE COOPERANTE]]</f>
        <v>460484.26000000164</v>
      </c>
      <c r="W55" s="71">
        <f>Tabla3[[#This Row],[USD - TOTAL SUSCRITO FUENTE COOPERANTE ]]-Tabla3[[#This Row],[USD - EJECUTADO FUENTE COOPERANTE]]</f>
        <v>59016.695695414674</v>
      </c>
      <c r="X55" s="71">
        <v>0</v>
      </c>
      <c r="Y55" s="71">
        <v>100</v>
      </c>
      <c r="Z55" s="71">
        <v>97.73</v>
      </c>
      <c r="AA55" s="68" t="s">
        <v>105</v>
      </c>
      <c r="AB55" s="68" t="s">
        <v>233</v>
      </c>
      <c r="AC55" s="68" t="s">
        <v>401</v>
      </c>
      <c r="AD55" s="68" t="s">
        <v>95</v>
      </c>
      <c r="AE55" s="68" t="s">
        <v>95</v>
      </c>
      <c r="AF55" s="59" t="s">
        <v>12</v>
      </c>
      <c r="AG55" s="68">
        <v>12</v>
      </c>
      <c r="AH55" s="68" t="s">
        <v>144</v>
      </c>
      <c r="AI55" s="68"/>
      <c r="AJ55" s="68"/>
      <c r="AK55" s="68"/>
      <c r="AL55" s="68"/>
      <c r="AM55" s="68"/>
      <c r="AN55" s="68" t="s">
        <v>411</v>
      </c>
      <c r="AO55" s="68"/>
      <c r="AP55" s="68"/>
      <c r="AQ55" s="72"/>
    </row>
    <row r="56" spans="1:43" customFormat="1" ht="15.75" hidden="1" customHeight="1">
      <c r="A56" s="68" t="s">
        <v>407</v>
      </c>
      <c r="B56" s="58" t="s">
        <v>68</v>
      </c>
      <c r="C56" s="68" t="s">
        <v>413</v>
      </c>
      <c r="D56" s="68" t="s">
        <v>138</v>
      </c>
      <c r="E56" s="68" t="s">
        <v>399</v>
      </c>
      <c r="F56" s="68" t="s">
        <v>196</v>
      </c>
      <c r="G56" s="68" t="s">
        <v>197</v>
      </c>
      <c r="H56" s="80">
        <v>40269</v>
      </c>
      <c r="I56">
        <f t="shared" si="0"/>
        <v>2010</v>
      </c>
      <c r="J56" s="99">
        <v>7.8026099999999996</v>
      </c>
      <c r="K56" s="70">
        <v>41821</v>
      </c>
      <c r="L56" s="70">
        <v>42459</v>
      </c>
      <c r="M56" s="71">
        <v>790335.2</v>
      </c>
      <c r="N56" s="71">
        <v>480000</v>
      </c>
      <c r="O56" s="71">
        <v>0</v>
      </c>
      <c r="P56" s="71">
        <v>0</v>
      </c>
      <c r="Q56" s="71">
        <f>+'Actualizado al 14-04-2023'!$M56+'Actualizado al 14-04-2023'!$O56</f>
        <v>790335.2</v>
      </c>
      <c r="R56" s="71">
        <f>Tabla3[[#This Row],[TOTAL Q SUSCRITO FUENTE COOOPERANTE]]/Tabla3[[#This Row],[TIPO DE CAMBIO 7.80261 (14-04-2023) ]]</f>
        <v>101291.13206990995</v>
      </c>
      <c r="S56" s="71">
        <f>+'Actualizado al 14-04-2023'!$N56+'Actualizado al 14-04-2023'!$P56</f>
        <v>480000</v>
      </c>
      <c r="T56" s="71">
        <v>693033.95</v>
      </c>
      <c r="U56" s="71">
        <f>Tabla3[[#This Row],[Q - EJECUTADO FUENTE COOPERANTE]]/Tabla3[[#This Row],[TIPO DE CAMBIO 7.80261 (14-04-2023) ]]</f>
        <v>88820.785608918042</v>
      </c>
      <c r="V56" s="71">
        <f>Tabla3[[#This Row],[SUSCRITO FUENTE COOPERANTE Q. ]]-Tabla3[[#This Row],[Q - EJECUTADO FUENTE COOPERANTE]]</f>
        <v>97301.25</v>
      </c>
      <c r="W56" s="71">
        <f>Tabla3[[#This Row],[USD - TOTAL SUSCRITO FUENTE COOPERANTE ]]-Tabla3[[#This Row],[USD - EJECUTADO FUENTE COOPERANTE]]</f>
        <v>12470.346460991903</v>
      </c>
      <c r="X56" s="71">
        <v>80000</v>
      </c>
      <c r="Y56" s="71">
        <v>80</v>
      </c>
      <c r="Z56" s="71">
        <v>60.85</v>
      </c>
      <c r="AA56" s="68" t="s">
        <v>105</v>
      </c>
      <c r="AB56" s="68" t="s">
        <v>133</v>
      </c>
      <c r="AC56" s="68" t="s">
        <v>142</v>
      </c>
      <c r="AD56" s="68" t="s">
        <v>95</v>
      </c>
      <c r="AE56" s="68" t="s">
        <v>95</v>
      </c>
      <c r="AF56" s="59" t="s">
        <v>5</v>
      </c>
      <c r="AG56" s="68">
        <v>1</v>
      </c>
      <c r="AH56" s="68" t="s">
        <v>245</v>
      </c>
      <c r="AI56" s="68"/>
      <c r="AJ56" s="68"/>
      <c r="AK56" s="68"/>
      <c r="AL56" s="68"/>
      <c r="AM56" s="68"/>
      <c r="AN56" s="68" t="s">
        <v>414</v>
      </c>
      <c r="AO56" s="68" t="s">
        <v>415</v>
      </c>
      <c r="AP56" s="68" t="s">
        <v>416</v>
      </c>
      <c r="AQ56" s="72" t="s">
        <v>417</v>
      </c>
    </row>
    <row r="57" spans="1:43" customFormat="1" ht="15.75" hidden="1" customHeight="1">
      <c r="A57" s="68" t="s">
        <v>412</v>
      </c>
      <c r="B57" s="58" t="s">
        <v>68</v>
      </c>
      <c r="C57" s="68" t="s">
        <v>69</v>
      </c>
      <c r="D57" s="68"/>
      <c r="E57" s="68"/>
      <c r="F57" s="68"/>
      <c r="G57" s="68"/>
      <c r="H57" s="81">
        <v>41814</v>
      </c>
      <c r="I57">
        <f t="shared" si="0"/>
        <v>2014</v>
      </c>
      <c r="J57" s="99">
        <v>7.8026099999999996</v>
      </c>
      <c r="K57" s="70"/>
      <c r="L57" s="70"/>
      <c r="M57" s="71"/>
      <c r="N57" s="71"/>
      <c r="O57" s="71"/>
      <c r="P57" s="71"/>
      <c r="Q57" s="71">
        <f>+'Actualizado al 14-04-2023'!$M57+'Actualizado al 14-04-2023'!$O57</f>
        <v>0</v>
      </c>
      <c r="R57" s="71">
        <f>Tabla3[[#This Row],[TOTAL Q SUSCRITO FUENTE COOOPERANTE]]/Tabla3[[#This Row],[TIPO DE CAMBIO 7.80261 (14-04-2023) ]]</f>
        <v>0</v>
      </c>
      <c r="S57" s="71">
        <f>+'Actualizado al 14-04-2023'!$N57+'Actualizado al 14-04-2023'!$P57</f>
        <v>0</v>
      </c>
      <c r="T57" s="71"/>
      <c r="U57" s="71">
        <f>Tabla3[[#This Row],[Q - EJECUTADO FUENTE COOPERANTE]]/Tabla3[[#This Row],[TIPO DE CAMBIO 7.80261 (14-04-2023) ]]</f>
        <v>0</v>
      </c>
      <c r="V57" s="71">
        <f>Tabla3[[#This Row],[SUSCRITO FUENTE COOPERANTE Q. ]]-Tabla3[[#This Row],[Q - EJECUTADO FUENTE COOPERANTE]]</f>
        <v>0</v>
      </c>
      <c r="W57" s="71">
        <f>Tabla3[[#This Row],[USD - TOTAL SUSCRITO FUENTE COOPERANTE ]]-Tabla3[[#This Row],[USD - EJECUTADO FUENTE COOPERANTE]]</f>
        <v>0</v>
      </c>
      <c r="X57" s="71"/>
      <c r="Y57" s="71"/>
      <c r="Z57" s="71"/>
      <c r="AA57" s="68"/>
      <c r="AB57" s="68"/>
      <c r="AC57" s="68"/>
      <c r="AD57" s="68"/>
      <c r="AE57" s="68"/>
      <c r="AF57" s="59"/>
      <c r="AG57" s="68"/>
      <c r="AH57" s="68"/>
      <c r="AI57" s="68"/>
      <c r="AJ57" s="68"/>
      <c r="AK57" s="68"/>
      <c r="AL57" s="68"/>
      <c r="AM57" s="68"/>
      <c r="AN57" s="68"/>
      <c r="AO57" s="68"/>
      <c r="AP57" s="68"/>
      <c r="AQ57" s="72"/>
    </row>
    <row r="58" spans="1:43" customFormat="1" ht="15.75" hidden="1" customHeight="1">
      <c r="A58" s="68" t="s">
        <v>418</v>
      </c>
      <c r="B58" s="58" t="s">
        <v>68</v>
      </c>
      <c r="C58" s="68" t="s">
        <v>419</v>
      </c>
      <c r="D58" s="68" t="s">
        <v>117</v>
      </c>
      <c r="E58" s="68" t="s">
        <v>420</v>
      </c>
      <c r="F58" s="68" t="s">
        <v>264</v>
      </c>
      <c r="G58" s="68" t="s">
        <v>265</v>
      </c>
      <c r="H58" s="80">
        <v>40204</v>
      </c>
      <c r="I58">
        <f t="shared" si="0"/>
        <v>2010</v>
      </c>
      <c r="J58" s="99">
        <v>7.8026099999999996</v>
      </c>
      <c r="K58" s="70">
        <v>40631</v>
      </c>
      <c r="L58" s="70">
        <v>42735</v>
      </c>
      <c r="M58" s="71">
        <v>90814877.739999995</v>
      </c>
      <c r="N58" s="71">
        <v>11356000</v>
      </c>
      <c r="O58" s="71">
        <v>0</v>
      </c>
      <c r="P58" s="71">
        <v>0</v>
      </c>
      <c r="Q58" s="71">
        <f>+'Actualizado al 14-04-2023'!$M58+'Actualizado al 14-04-2023'!$O58</f>
        <v>90814877.739999995</v>
      </c>
      <c r="R58" s="71">
        <f>Tabla3[[#This Row],[TOTAL Q SUSCRITO FUENTE COOOPERANTE]]/Tabla3[[#This Row],[TIPO DE CAMBIO 7.80261 (14-04-2023) ]]</f>
        <v>11639038.442264833</v>
      </c>
      <c r="S58" s="71">
        <f>+'Actualizado al 14-04-2023'!$N58+'Actualizado al 14-04-2023'!$P58</f>
        <v>11356000</v>
      </c>
      <c r="T58" s="71">
        <v>91725195.060000002</v>
      </c>
      <c r="U58" s="71">
        <f>Tabla3[[#This Row],[Q - EJECUTADO FUENTE COOPERANTE]]/Tabla3[[#This Row],[TIPO DE CAMBIO 7.80261 (14-04-2023) ]]</f>
        <v>11755706.751971457</v>
      </c>
      <c r="V58" s="71">
        <f>Tabla3[[#This Row],[SUSCRITO FUENTE COOPERANTE Q. ]]-Tabla3[[#This Row],[Q - EJECUTADO FUENTE COOPERANTE]]</f>
        <v>-910317.32000000775</v>
      </c>
      <c r="W58" s="71">
        <f>Tabla3[[#This Row],[USD - TOTAL SUSCRITO FUENTE COOPERANTE ]]-Tabla3[[#This Row],[USD - EJECUTADO FUENTE COOPERANTE]]</f>
        <v>-116668.3097066246</v>
      </c>
      <c r="X58" s="71">
        <v>11072100</v>
      </c>
      <c r="Y58" s="71">
        <v>91.5</v>
      </c>
      <c r="Z58" s="71">
        <v>100.61</v>
      </c>
      <c r="AA58" s="68" t="s">
        <v>105</v>
      </c>
      <c r="AB58" s="68" t="s">
        <v>422</v>
      </c>
      <c r="AC58" s="68" t="s">
        <v>423</v>
      </c>
      <c r="AD58" s="68" t="s">
        <v>364</v>
      </c>
      <c r="AE58" s="68" t="s">
        <v>424</v>
      </c>
      <c r="AF58" s="59" t="s">
        <v>11</v>
      </c>
      <c r="AG58" s="68">
        <v>10</v>
      </c>
      <c r="AH58" s="68"/>
      <c r="AI58" s="68"/>
      <c r="AJ58" s="68"/>
      <c r="AK58" s="68"/>
      <c r="AL58" s="68"/>
      <c r="AM58" s="68"/>
      <c r="AN58" s="68" t="s">
        <v>425</v>
      </c>
      <c r="AO58" s="68" t="s">
        <v>426</v>
      </c>
      <c r="AP58" s="68" t="s">
        <v>427</v>
      </c>
      <c r="AQ58" s="72"/>
    </row>
    <row r="59" spans="1:43" customFormat="1" ht="15.75" hidden="1" customHeight="1">
      <c r="A59" s="68" t="s">
        <v>428</v>
      </c>
      <c r="B59" s="58" t="s">
        <v>68</v>
      </c>
      <c r="C59" s="68" t="s">
        <v>429</v>
      </c>
      <c r="D59" s="68" t="s">
        <v>76</v>
      </c>
      <c r="E59" s="68" t="s">
        <v>430</v>
      </c>
      <c r="F59" s="68" t="s">
        <v>431</v>
      </c>
      <c r="G59" s="68" t="s">
        <v>432</v>
      </c>
      <c r="H59" s="81">
        <v>42090</v>
      </c>
      <c r="I59">
        <f t="shared" si="0"/>
        <v>2015</v>
      </c>
      <c r="J59" s="99">
        <v>7.8026099999999996</v>
      </c>
      <c r="K59" s="70">
        <v>42090</v>
      </c>
      <c r="L59" s="70">
        <v>43830</v>
      </c>
      <c r="M59" s="71">
        <v>1693723.75</v>
      </c>
      <c r="N59" s="71">
        <v>0</v>
      </c>
      <c r="O59" s="71">
        <v>1100617.79</v>
      </c>
      <c r="P59" s="71">
        <v>0</v>
      </c>
      <c r="Q59" s="71">
        <f>+'Actualizado al 14-04-2023'!$M59+'Actualizado al 14-04-2023'!$O59</f>
        <v>2794341.54</v>
      </c>
      <c r="R59" s="71">
        <f>Tabla3[[#This Row],[TOTAL Q SUSCRITO FUENTE COOOPERANTE]]/Tabla3[[#This Row],[TIPO DE CAMBIO 7.80261 (14-04-2023) ]]</f>
        <v>358129.07988480781</v>
      </c>
      <c r="S59" s="71">
        <f>+'Actualizado al 14-04-2023'!$N59+'Actualizado al 14-04-2023'!$P59</f>
        <v>0</v>
      </c>
      <c r="T59" s="71">
        <v>1846685.7</v>
      </c>
      <c r="U59" s="71">
        <f>Tabla3[[#This Row],[Q - EJECUTADO FUENTE COOPERANTE]]/Tabla3[[#This Row],[TIPO DE CAMBIO 7.80261 (14-04-2023) ]]</f>
        <v>236675.38169920066</v>
      </c>
      <c r="V59" s="71">
        <f>Tabla3[[#This Row],[SUSCRITO FUENTE COOPERANTE Q. ]]-Tabla3[[#This Row],[Q - EJECUTADO FUENTE COOPERANTE]]</f>
        <v>-152961.94999999995</v>
      </c>
      <c r="W59" s="71">
        <f>Tabla3[[#This Row],[USD - TOTAL SUSCRITO FUENTE COOPERANTE ]]-Tabla3[[#This Row],[USD - EJECUTADO FUENTE COOPERANTE]]</f>
        <v>121453.69818560715</v>
      </c>
      <c r="X59" s="71">
        <v>0</v>
      </c>
      <c r="Y59" s="71">
        <v>88.35</v>
      </c>
      <c r="Z59" s="71">
        <v>66.08</v>
      </c>
      <c r="AA59" s="68" t="s">
        <v>175</v>
      </c>
      <c r="AB59" s="68" t="s">
        <v>233</v>
      </c>
      <c r="AC59" s="68" t="s">
        <v>157</v>
      </c>
      <c r="AD59" s="68" t="s">
        <v>364</v>
      </c>
      <c r="AE59" s="68" t="s">
        <v>364</v>
      </c>
      <c r="AF59" s="59" t="s">
        <v>12</v>
      </c>
      <c r="AG59" s="68"/>
      <c r="AH59" s="68"/>
      <c r="AI59" s="68"/>
      <c r="AJ59" s="68"/>
      <c r="AK59" s="68"/>
      <c r="AL59" s="68"/>
      <c r="AM59" s="68"/>
      <c r="AN59" s="68" t="s">
        <v>433</v>
      </c>
      <c r="AO59" s="68" t="s">
        <v>434</v>
      </c>
      <c r="AP59" s="68" t="s">
        <v>435</v>
      </c>
      <c r="AQ59" s="72" t="s">
        <v>436</v>
      </c>
    </row>
    <row r="60" spans="1:43" customFormat="1" ht="15.75" hidden="1" customHeight="1">
      <c r="A60" s="68" t="s">
        <v>437</v>
      </c>
      <c r="B60" s="58" t="s">
        <v>68</v>
      </c>
      <c r="C60" s="68" t="s">
        <v>438</v>
      </c>
      <c r="D60" s="68" t="s">
        <v>76</v>
      </c>
      <c r="E60" s="68" t="s">
        <v>131</v>
      </c>
      <c r="F60" s="68" t="s">
        <v>431</v>
      </c>
      <c r="G60" s="68" t="s">
        <v>432</v>
      </c>
      <c r="H60" s="80">
        <v>42128</v>
      </c>
      <c r="I60">
        <f t="shared" si="0"/>
        <v>2015</v>
      </c>
      <c r="J60" s="99">
        <v>7.8026099999999996</v>
      </c>
      <c r="K60" s="70">
        <v>42130</v>
      </c>
      <c r="L60" s="70">
        <v>43830</v>
      </c>
      <c r="M60" s="71">
        <v>2294250</v>
      </c>
      <c r="N60" s="71">
        <v>0</v>
      </c>
      <c r="O60" s="71">
        <v>0</v>
      </c>
      <c r="P60" s="71">
        <v>0</v>
      </c>
      <c r="Q60" s="71">
        <f>+'Actualizado al 14-04-2023'!$M60+'Actualizado al 14-04-2023'!$O60</f>
        <v>2294250</v>
      </c>
      <c r="R60" s="71">
        <f>Tabla3[[#This Row],[TOTAL Q SUSCRITO FUENTE COOOPERANTE]]/Tabla3[[#This Row],[TIPO DE CAMBIO 7.80261 (14-04-2023) ]]</f>
        <v>294036.2263396479</v>
      </c>
      <c r="S60" s="71">
        <f>+'Actualizado al 14-04-2023'!$N60+'Actualizado al 14-04-2023'!$P60</f>
        <v>0</v>
      </c>
      <c r="T60" s="71">
        <v>727638.69</v>
      </c>
      <c r="U60" s="71">
        <f>Tabla3[[#This Row],[Q - EJECUTADO FUENTE COOPERANTE]]/Tabla3[[#This Row],[TIPO DE CAMBIO 7.80261 (14-04-2023) ]]</f>
        <v>93255.80671083137</v>
      </c>
      <c r="V60" s="71">
        <f>Tabla3[[#This Row],[SUSCRITO FUENTE COOPERANTE Q. ]]-Tabla3[[#This Row],[Q - EJECUTADO FUENTE COOPERANTE]]</f>
        <v>1566611.31</v>
      </c>
      <c r="W60" s="71">
        <f>Tabla3[[#This Row],[USD - TOTAL SUSCRITO FUENTE COOPERANTE ]]-Tabla3[[#This Row],[USD - EJECUTADO FUENTE COOPERANTE]]</f>
        <v>200780.41962881654</v>
      </c>
      <c r="X60" s="71">
        <v>0</v>
      </c>
      <c r="Y60" s="71">
        <v>78.33</v>
      </c>
      <c r="Z60" s="71">
        <v>31.71</v>
      </c>
      <c r="AA60" s="68" t="s">
        <v>105</v>
      </c>
      <c r="AB60" s="68" t="s">
        <v>233</v>
      </c>
      <c r="AC60" s="68" t="s">
        <v>157</v>
      </c>
      <c r="AD60" s="68" t="s">
        <v>68</v>
      </c>
      <c r="AE60" s="68" t="s">
        <v>68</v>
      </c>
      <c r="AF60" s="59" t="s">
        <v>12</v>
      </c>
      <c r="AG60" s="68">
        <v>12</v>
      </c>
      <c r="AH60" s="68"/>
      <c r="AI60" s="68"/>
      <c r="AJ60" s="68"/>
      <c r="AK60" s="68"/>
      <c r="AL60" s="68"/>
      <c r="AM60" s="68"/>
      <c r="AN60" s="68" t="s">
        <v>439</v>
      </c>
      <c r="AO60" s="68" t="s">
        <v>440</v>
      </c>
      <c r="AP60" s="68" t="s">
        <v>441</v>
      </c>
      <c r="AQ60" s="72" t="s">
        <v>442</v>
      </c>
    </row>
    <row r="61" spans="1:43" customFormat="1" ht="15.75" hidden="1" customHeight="1">
      <c r="A61" s="68" t="s">
        <v>443</v>
      </c>
      <c r="B61" s="58" t="s">
        <v>68</v>
      </c>
      <c r="C61" s="68" t="s">
        <v>444</v>
      </c>
      <c r="D61" s="68" t="s">
        <v>138</v>
      </c>
      <c r="E61" s="68" t="s">
        <v>131</v>
      </c>
      <c r="F61" s="68" t="s">
        <v>409</v>
      </c>
      <c r="G61" s="68" t="s">
        <v>445</v>
      </c>
      <c r="H61" s="81">
        <v>41554</v>
      </c>
      <c r="I61">
        <f t="shared" si="0"/>
        <v>2013</v>
      </c>
      <c r="J61" s="99">
        <v>7.8026099999999996</v>
      </c>
      <c r="K61" s="70">
        <v>41562</v>
      </c>
      <c r="L61" s="70">
        <v>43100</v>
      </c>
      <c r="M61" s="71">
        <v>7543000</v>
      </c>
      <c r="N61" s="71">
        <v>7940000</v>
      </c>
      <c r="O61" s="71">
        <v>0</v>
      </c>
      <c r="P61" s="71">
        <v>0</v>
      </c>
      <c r="Q61" s="71">
        <f>+'Actualizado al 14-04-2023'!$M61+'Actualizado al 14-04-2023'!$O61</f>
        <v>7543000</v>
      </c>
      <c r="R61" s="71">
        <f>Tabla3[[#This Row],[TOTAL Q SUSCRITO FUENTE COOOPERANTE]]/Tabla3[[#This Row],[TIPO DE CAMBIO 7.80261 (14-04-2023) ]]</f>
        <v>966727.80005664774</v>
      </c>
      <c r="S61" s="71">
        <f>+'Actualizado al 14-04-2023'!$N61+'Actualizado al 14-04-2023'!$P61</f>
        <v>7940000</v>
      </c>
      <c r="T61" s="71">
        <v>5927520.1600000001</v>
      </c>
      <c r="U61" s="71">
        <f>Tabla3[[#This Row],[Q - EJECUTADO FUENTE COOPERANTE]]/Tabla3[[#This Row],[TIPO DE CAMBIO 7.80261 (14-04-2023) ]]</f>
        <v>759684.28000374243</v>
      </c>
      <c r="V61" s="71">
        <f>Tabla3[[#This Row],[SUSCRITO FUENTE COOPERANTE Q. ]]-Tabla3[[#This Row],[Q - EJECUTADO FUENTE COOPERANTE]]</f>
        <v>1615479.8399999999</v>
      </c>
      <c r="W61" s="71">
        <f>Tabla3[[#This Row],[USD - TOTAL SUSCRITO FUENTE COOPERANTE ]]-Tabla3[[#This Row],[USD - EJECUTADO FUENTE COOPERANTE]]</f>
        <v>207043.52005290531</v>
      </c>
      <c r="X61" s="71">
        <v>7549171.2300000004</v>
      </c>
      <c r="Y61" s="71">
        <v>100</v>
      </c>
      <c r="Z61" s="71">
        <v>87.04</v>
      </c>
      <c r="AA61" s="68" t="s">
        <v>81</v>
      </c>
      <c r="AB61" s="68" t="s">
        <v>233</v>
      </c>
      <c r="AC61" s="68" t="s">
        <v>134</v>
      </c>
      <c r="AD61" s="68" t="s">
        <v>95</v>
      </c>
      <c r="AE61" s="68" t="s">
        <v>95</v>
      </c>
      <c r="AF61" s="59" t="s">
        <v>11</v>
      </c>
      <c r="AG61" s="68">
        <v>10</v>
      </c>
      <c r="AH61" s="68"/>
      <c r="AI61" s="68"/>
      <c r="AJ61" s="68"/>
      <c r="AK61" s="68"/>
      <c r="AL61" s="68"/>
      <c r="AM61" s="68"/>
      <c r="AN61" s="68" t="s">
        <v>446</v>
      </c>
      <c r="AO61" s="68" t="s">
        <v>447</v>
      </c>
      <c r="AP61" s="68" t="s">
        <v>448</v>
      </c>
      <c r="AQ61" s="72" t="s">
        <v>449</v>
      </c>
    </row>
    <row r="62" spans="1:43" customFormat="1" ht="15.75" hidden="1" customHeight="1">
      <c r="A62" s="68" t="s">
        <v>450</v>
      </c>
      <c r="B62" s="58" t="s">
        <v>68</v>
      </c>
      <c r="C62" s="68" t="s">
        <v>451</v>
      </c>
      <c r="D62" s="68" t="s">
        <v>216</v>
      </c>
      <c r="E62" s="68" t="s">
        <v>131</v>
      </c>
      <c r="F62" s="68" t="s">
        <v>409</v>
      </c>
      <c r="G62" s="68" t="s">
        <v>410</v>
      </c>
      <c r="H62" s="80">
        <v>39295</v>
      </c>
      <c r="I62">
        <f t="shared" si="0"/>
        <v>2007</v>
      </c>
      <c r="J62" s="99">
        <v>7.8026099999999996</v>
      </c>
      <c r="K62" s="70">
        <v>39753</v>
      </c>
      <c r="L62" s="70">
        <v>42124</v>
      </c>
      <c r="M62" s="71">
        <v>9974464.5</v>
      </c>
      <c r="N62" s="71">
        <v>169991.16</v>
      </c>
      <c r="O62" s="71">
        <v>174415.86</v>
      </c>
      <c r="P62" s="71">
        <v>-169991.16</v>
      </c>
      <c r="Q62" s="71">
        <f>+'Actualizado al 14-04-2023'!$M62+'Actualizado al 14-04-2023'!$O62</f>
        <v>10148880.359999999</v>
      </c>
      <c r="R62" s="71">
        <f>Tabla3[[#This Row],[TOTAL Q SUSCRITO FUENTE COOOPERANTE]]/Tabla3[[#This Row],[TIPO DE CAMBIO 7.80261 (14-04-2023) ]]</f>
        <v>1300703.2723665542</v>
      </c>
      <c r="S62" s="71">
        <f>+'Actualizado al 14-04-2023'!$N62+'Actualizado al 14-04-2023'!$P62</f>
        <v>0</v>
      </c>
      <c r="T62" s="71">
        <v>10141903.550000001</v>
      </c>
      <c r="U62" s="71">
        <f>Tabla3[[#This Row],[Q - EJECUTADO FUENTE COOPERANTE]]/Tabla3[[#This Row],[TIPO DE CAMBIO 7.80261 (14-04-2023) ]]</f>
        <v>1299809.1087469452</v>
      </c>
      <c r="V62" s="71">
        <f>Tabla3[[#This Row],[SUSCRITO FUENTE COOPERANTE Q. ]]-Tabla3[[#This Row],[Q - EJECUTADO FUENTE COOPERANTE]]</f>
        <v>-167439.05000000075</v>
      </c>
      <c r="W62" s="71">
        <f>Tabla3[[#This Row],[USD - TOTAL SUSCRITO FUENTE COOPERANTE ]]-Tabla3[[#This Row],[USD - EJECUTADO FUENTE COOPERANTE]]</f>
        <v>894.16361960908398</v>
      </c>
      <c r="X62" s="71">
        <v>0</v>
      </c>
      <c r="Y62" s="71">
        <v>100</v>
      </c>
      <c r="Z62" s="71">
        <v>99.93</v>
      </c>
      <c r="AA62" s="68" t="s">
        <v>105</v>
      </c>
      <c r="AB62" s="68" t="s">
        <v>233</v>
      </c>
      <c r="AC62" s="68" t="s">
        <v>176</v>
      </c>
      <c r="AD62" s="68" t="s">
        <v>95</v>
      </c>
      <c r="AE62" s="68" t="s">
        <v>95</v>
      </c>
      <c r="AF62" s="59" t="s">
        <v>5</v>
      </c>
      <c r="AG62" s="68">
        <v>1</v>
      </c>
      <c r="AH62" s="68"/>
      <c r="AI62" s="68"/>
      <c r="AJ62" s="68"/>
      <c r="AK62" s="68"/>
      <c r="AL62" s="68"/>
      <c r="AM62" s="68"/>
      <c r="AN62" s="68" t="s">
        <v>452</v>
      </c>
      <c r="AO62" s="68" t="s">
        <v>453</v>
      </c>
      <c r="AP62" s="68" t="s">
        <v>454</v>
      </c>
      <c r="AQ62" s="72" t="s">
        <v>455</v>
      </c>
    </row>
    <row r="63" spans="1:43" customFormat="1" ht="15.75" hidden="1" customHeight="1">
      <c r="A63" s="68" t="s">
        <v>456</v>
      </c>
      <c r="B63" s="58" t="s">
        <v>68</v>
      </c>
      <c r="C63" s="68" t="s">
        <v>457</v>
      </c>
      <c r="D63" s="68" t="s">
        <v>76</v>
      </c>
      <c r="E63" s="68" t="s">
        <v>77</v>
      </c>
      <c r="F63" s="68" t="s">
        <v>90</v>
      </c>
      <c r="G63" s="68" t="s">
        <v>91</v>
      </c>
      <c r="H63" s="81">
        <v>42041</v>
      </c>
      <c r="I63">
        <f t="shared" si="0"/>
        <v>2015</v>
      </c>
      <c r="J63" s="99">
        <v>7.8026099999999996</v>
      </c>
      <c r="K63" s="70">
        <v>42041</v>
      </c>
      <c r="L63" s="70">
        <v>42947</v>
      </c>
      <c r="M63" s="71">
        <v>4384262.3499999996</v>
      </c>
      <c r="N63" s="71">
        <v>0</v>
      </c>
      <c r="O63" s="71">
        <v>0</v>
      </c>
      <c r="P63" s="71">
        <v>0</v>
      </c>
      <c r="Q63" s="71">
        <f>+'Actualizado al 14-04-2023'!$M63+'Actualizado al 14-04-2023'!$O63</f>
        <v>4384262.3499999996</v>
      </c>
      <c r="R63" s="71">
        <f>Tabla3[[#This Row],[TOTAL Q SUSCRITO FUENTE COOOPERANTE]]/Tabla3[[#This Row],[TIPO DE CAMBIO 7.80261 (14-04-2023) ]]</f>
        <v>561896.89732025564</v>
      </c>
      <c r="S63" s="71">
        <f>+'Actualizado al 14-04-2023'!$N63+'Actualizado al 14-04-2023'!$P63</f>
        <v>0</v>
      </c>
      <c r="T63" s="71">
        <v>2326527.0499999998</v>
      </c>
      <c r="U63" s="71">
        <f>Tabla3[[#This Row],[Q - EJECUTADO FUENTE COOPERANTE]]/Tabla3[[#This Row],[TIPO DE CAMBIO 7.80261 (14-04-2023) ]]</f>
        <v>298172.92546981073</v>
      </c>
      <c r="V63" s="71">
        <f>Tabla3[[#This Row],[SUSCRITO FUENTE COOPERANTE Q. ]]-Tabla3[[#This Row],[Q - EJECUTADO FUENTE COOPERANTE]]</f>
        <v>2057735.2999999998</v>
      </c>
      <c r="W63" s="71">
        <f>Tabla3[[#This Row],[USD - TOTAL SUSCRITO FUENTE COOPERANTE ]]-Tabla3[[#This Row],[USD - EJECUTADO FUENTE COOPERANTE]]</f>
        <v>263723.97185044491</v>
      </c>
      <c r="X63" s="71">
        <v>0</v>
      </c>
      <c r="Y63" s="71">
        <v>85</v>
      </c>
      <c r="Z63" s="71">
        <v>53.06</v>
      </c>
      <c r="AA63" s="68" t="s">
        <v>175</v>
      </c>
      <c r="AB63" s="68" t="s">
        <v>106</v>
      </c>
      <c r="AC63" s="68" t="s">
        <v>401</v>
      </c>
      <c r="AD63" s="68" t="s">
        <v>95</v>
      </c>
      <c r="AE63" s="68" t="s">
        <v>95</v>
      </c>
      <c r="AF63" s="59" t="s">
        <v>12</v>
      </c>
      <c r="AG63" s="68"/>
      <c r="AH63" s="68"/>
      <c r="AI63" s="68"/>
      <c r="AJ63" s="68"/>
      <c r="AK63" s="68"/>
      <c r="AL63" s="68"/>
      <c r="AM63" s="68"/>
      <c r="AN63" s="68" t="s">
        <v>458</v>
      </c>
      <c r="AO63" s="68"/>
      <c r="AP63" s="68"/>
      <c r="AQ63" s="72"/>
    </row>
    <row r="64" spans="1:43" customFormat="1" ht="15.75" hidden="1" customHeight="1">
      <c r="A64" s="68" t="s">
        <v>459</v>
      </c>
      <c r="B64" s="58" t="s">
        <v>68</v>
      </c>
      <c r="C64" s="68" t="s">
        <v>460</v>
      </c>
      <c r="D64" s="68" t="s">
        <v>76</v>
      </c>
      <c r="E64" s="68" t="s">
        <v>77</v>
      </c>
      <c r="F64" s="68" t="s">
        <v>431</v>
      </c>
      <c r="G64" s="68" t="s">
        <v>432</v>
      </c>
      <c r="H64" s="80">
        <v>42102</v>
      </c>
      <c r="I64">
        <f t="shared" si="0"/>
        <v>2015</v>
      </c>
      <c r="J64" s="99">
        <v>7.8026099999999996</v>
      </c>
      <c r="K64" s="70">
        <v>42102</v>
      </c>
      <c r="L64" s="70">
        <v>44561</v>
      </c>
      <c r="M64" s="71">
        <v>4055221.57</v>
      </c>
      <c r="N64" s="71">
        <v>0</v>
      </c>
      <c r="O64" s="71">
        <v>0</v>
      </c>
      <c r="P64" s="71">
        <v>0</v>
      </c>
      <c r="Q64" s="71">
        <f>+'Actualizado al 14-04-2023'!$M64+'Actualizado al 14-04-2023'!$O64</f>
        <v>4055221.57</v>
      </c>
      <c r="R64" s="71">
        <f>Tabla3[[#This Row],[TOTAL Q SUSCRITO FUENTE COOOPERANTE]]/Tabla3[[#This Row],[TIPO DE CAMBIO 7.80261 (14-04-2023) ]]</f>
        <v>519726.29286866833</v>
      </c>
      <c r="S64" s="71">
        <f>+'Actualizado al 14-04-2023'!$N64+'Actualizado al 14-04-2023'!$P64</f>
        <v>0</v>
      </c>
      <c r="T64" s="71">
        <v>2485799.62</v>
      </c>
      <c r="U64" s="71">
        <f>Tabla3[[#This Row],[Q - EJECUTADO FUENTE COOPERANTE]]/Tabla3[[#This Row],[TIPO DE CAMBIO 7.80261 (14-04-2023) ]]</f>
        <v>318585.6553127736</v>
      </c>
      <c r="V64" s="71">
        <f>Tabla3[[#This Row],[SUSCRITO FUENTE COOPERANTE Q. ]]-Tabla3[[#This Row],[Q - EJECUTADO FUENTE COOPERANTE]]</f>
        <v>1569421.9499999997</v>
      </c>
      <c r="W64" s="71">
        <f>Tabla3[[#This Row],[USD - TOTAL SUSCRITO FUENTE COOPERANTE ]]-Tabla3[[#This Row],[USD - EJECUTADO FUENTE COOPERANTE]]</f>
        <v>201140.63755589473</v>
      </c>
      <c r="X64" s="71">
        <v>0</v>
      </c>
      <c r="Y64" s="71">
        <v>100</v>
      </c>
      <c r="Z64" s="71">
        <v>61.29</v>
      </c>
      <c r="AA64" s="68" t="s">
        <v>175</v>
      </c>
      <c r="AB64" s="68" t="s">
        <v>233</v>
      </c>
      <c r="AC64" s="68" t="s">
        <v>401</v>
      </c>
      <c r="AD64" s="68" t="s">
        <v>95</v>
      </c>
      <c r="AE64" s="68" t="s">
        <v>95</v>
      </c>
      <c r="AF64" s="59" t="s">
        <v>12</v>
      </c>
      <c r="AG64" s="68">
        <v>12</v>
      </c>
      <c r="AH64" s="68" t="s">
        <v>122</v>
      </c>
      <c r="AI64" s="68"/>
      <c r="AJ64" s="68"/>
      <c r="AK64" s="68"/>
      <c r="AL64" s="68"/>
      <c r="AM64" s="68"/>
      <c r="AN64" s="68" t="s">
        <v>461</v>
      </c>
      <c r="AO64" s="68" t="s">
        <v>462</v>
      </c>
      <c r="AP64" s="68" t="s">
        <v>463</v>
      </c>
      <c r="AQ64" s="72" t="s">
        <v>464</v>
      </c>
    </row>
    <row r="65" spans="1:43" customFormat="1" ht="15.75" hidden="1" customHeight="1">
      <c r="A65" s="68" t="s">
        <v>465</v>
      </c>
      <c r="B65" s="58" t="s">
        <v>68</v>
      </c>
      <c r="C65" s="68" t="s">
        <v>466</v>
      </c>
      <c r="D65" s="68" t="s">
        <v>76</v>
      </c>
      <c r="E65" s="68" t="s">
        <v>263</v>
      </c>
      <c r="F65" s="68" t="s">
        <v>371</v>
      </c>
      <c r="G65" s="68" t="s">
        <v>372</v>
      </c>
      <c r="H65" s="81">
        <v>41960</v>
      </c>
      <c r="I65">
        <f t="shared" si="0"/>
        <v>2014</v>
      </c>
      <c r="J65" s="99">
        <v>7.8026099999999996</v>
      </c>
      <c r="K65" s="70">
        <v>41960</v>
      </c>
      <c r="L65" s="70">
        <v>43281</v>
      </c>
      <c r="M65" s="71">
        <v>3906555</v>
      </c>
      <c r="N65" s="71">
        <v>513086.93</v>
      </c>
      <c r="O65" s="71">
        <v>0</v>
      </c>
      <c r="P65" s="71">
        <v>0</v>
      </c>
      <c r="Q65" s="71">
        <f>+'Actualizado al 14-04-2023'!$M65+'Actualizado al 14-04-2023'!$O65</f>
        <v>3906555</v>
      </c>
      <c r="R65" s="71">
        <f>Tabla3[[#This Row],[TOTAL Q SUSCRITO FUENTE COOOPERANTE]]/Tabla3[[#This Row],[TIPO DE CAMBIO 7.80261 (14-04-2023) ]]</f>
        <v>500672.85177652095</v>
      </c>
      <c r="S65" s="71">
        <f>+'Actualizado al 14-04-2023'!$N65+'Actualizado al 14-04-2023'!$P65</f>
        <v>513086.93</v>
      </c>
      <c r="T65" s="71">
        <v>2408524.96</v>
      </c>
      <c r="U65" s="71">
        <f>Tabla3[[#This Row],[Q - EJECUTADO FUENTE COOPERANTE]]/Tabla3[[#This Row],[TIPO DE CAMBIO 7.80261 (14-04-2023) ]]</f>
        <v>308681.96154876379</v>
      </c>
      <c r="V65" s="71">
        <f>Tabla3[[#This Row],[SUSCRITO FUENTE COOPERANTE Q. ]]-Tabla3[[#This Row],[Q - EJECUTADO FUENTE COOPERANTE]]</f>
        <v>1498030.04</v>
      </c>
      <c r="W65" s="71">
        <f>Tabla3[[#This Row],[USD - TOTAL SUSCRITO FUENTE COOPERANTE ]]-Tabla3[[#This Row],[USD - EJECUTADO FUENTE COOPERANTE]]</f>
        <v>191990.89022775716</v>
      </c>
      <c r="X65" s="71">
        <v>244741.45</v>
      </c>
      <c r="Y65" s="71">
        <v>59.95</v>
      </c>
      <c r="Z65" s="71">
        <v>60.03</v>
      </c>
      <c r="AA65" s="68" t="s">
        <v>105</v>
      </c>
      <c r="AB65" s="68" t="s">
        <v>133</v>
      </c>
      <c r="AC65" s="68" t="s">
        <v>267</v>
      </c>
      <c r="AD65" s="68" t="s">
        <v>95</v>
      </c>
      <c r="AE65" s="68" t="s">
        <v>95</v>
      </c>
      <c r="AF65" s="59" t="s">
        <v>5</v>
      </c>
      <c r="AG65" s="68"/>
      <c r="AH65" s="68"/>
      <c r="AI65" s="68"/>
      <c r="AJ65" s="68"/>
      <c r="AK65" s="68"/>
      <c r="AL65" s="68"/>
      <c r="AM65" s="68"/>
      <c r="AN65" s="68" t="s">
        <v>467</v>
      </c>
      <c r="AO65" s="68" t="s">
        <v>468</v>
      </c>
      <c r="AP65" s="68" t="s">
        <v>469</v>
      </c>
      <c r="AQ65" s="72"/>
    </row>
    <row r="66" spans="1:43" customFormat="1" ht="15.75" hidden="1" customHeight="1">
      <c r="A66" s="68" t="s">
        <v>470</v>
      </c>
      <c r="B66" s="58" t="s">
        <v>68</v>
      </c>
      <c r="C66" s="68" t="s">
        <v>471</v>
      </c>
      <c r="D66" s="68" t="s">
        <v>138</v>
      </c>
      <c r="E66" s="68" t="s">
        <v>263</v>
      </c>
      <c r="F66" s="68" t="s">
        <v>119</v>
      </c>
      <c r="G66" s="68" t="s">
        <v>120</v>
      </c>
      <c r="H66" s="80">
        <v>42311</v>
      </c>
      <c r="I66">
        <f t="shared" si="0"/>
        <v>2015</v>
      </c>
      <c r="J66" s="99">
        <v>7.8026099999999996</v>
      </c>
      <c r="K66" s="70">
        <v>42369</v>
      </c>
      <c r="L66" s="70">
        <v>42613</v>
      </c>
      <c r="M66" s="71">
        <v>3812925</v>
      </c>
      <c r="N66" s="71">
        <v>0</v>
      </c>
      <c r="O66" s="71">
        <v>0</v>
      </c>
      <c r="P66" s="71">
        <v>0</v>
      </c>
      <c r="Q66" s="71">
        <f>+'Actualizado al 14-04-2023'!$M66+'Actualizado al 14-04-2023'!$O66</f>
        <v>3812925</v>
      </c>
      <c r="R66" s="71">
        <f>Tabla3[[#This Row],[TOTAL Q SUSCRITO FUENTE COOOPERANTE]]/Tabla3[[#This Row],[TIPO DE CAMBIO 7.80261 (14-04-2023) ]]</f>
        <v>488673.02095068194</v>
      </c>
      <c r="S66" s="71">
        <f>+'Actualizado al 14-04-2023'!$N66+'Actualizado al 14-04-2023'!$P66</f>
        <v>0</v>
      </c>
      <c r="T66" s="71">
        <v>3812925</v>
      </c>
      <c r="U66" s="71">
        <f>Tabla3[[#This Row],[Q - EJECUTADO FUENTE COOPERANTE]]/Tabla3[[#This Row],[TIPO DE CAMBIO 7.80261 (14-04-2023) ]]</f>
        <v>488673.02095068194</v>
      </c>
      <c r="V66" s="71">
        <f>Tabla3[[#This Row],[SUSCRITO FUENTE COOPERANTE Q. ]]-Tabla3[[#This Row],[Q - EJECUTADO FUENTE COOPERANTE]]</f>
        <v>0</v>
      </c>
      <c r="W66" s="71">
        <f>Tabla3[[#This Row],[USD - TOTAL SUSCRITO FUENTE COOPERANTE ]]-Tabla3[[#This Row],[USD - EJECUTADO FUENTE COOPERANTE]]</f>
        <v>0</v>
      </c>
      <c r="X66" s="71">
        <v>0</v>
      </c>
      <c r="Y66" s="71">
        <v>100</v>
      </c>
      <c r="Z66" s="71">
        <v>99.99</v>
      </c>
      <c r="AA66" s="68" t="s">
        <v>105</v>
      </c>
      <c r="AB66" s="68" t="s">
        <v>133</v>
      </c>
      <c r="AC66" s="68" t="s">
        <v>157</v>
      </c>
      <c r="AD66" s="68" t="s">
        <v>472</v>
      </c>
      <c r="AE66" s="68" t="s">
        <v>473</v>
      </c>
      <c r="AF66" s="77" t="s">
        <v>1763</v>
      </c>
      <c r="AG66" s="68">
        <v>6</v>
      </c>
      <c r="AH66" s="68" t="s">
        <v>225</v>
      </c>
      <c r="AI66" s="68"/>
      <c r="AJ66" s="68"/>
      <c r="AK66" s="68"/>
      <c r="AL66" s="68"/>
      <c r="AM66" s="68"/>
      <c r="AN66" s="68" t="s">
        <v>474</v>
      </c>
      <c r="AO66" s="68" t="s">
        <v>475</v>
      </c>
      <c r="AP66" s="68"/>
      <c r="AQ66" s="72"/>
    </row>
    <row r="67" spans="1:43" customFormat="1" ht="15.75" hidden="1" customHeight="1">
      <c r="A67" s="68" t="s">
        <v>476</v>
      </c>
      <c r="B67" s="58" t="s">
        <v>68</v>
      </c>
      <c r="C67" s="68" t="s">
        <v>477</v>
      </c>
      <c r="D67" s="68" t="s">
        <v>138</v>
      </c>
      <c r="E67" s="68" t="s">
        <v>263</v>
      </c>
      <c r="F67" s="68" t="s">
        <v>337</v>
      </c>
      <c r="G67" s="68" t="s">
        <v>338</v>
      </c>
      <c r="H67" s="81">
        <v>42382</v>
      </c>
      <c r="I67">
        <f t="shared" ref="I67:I130" si="1">YEAR(H67)</f>
        <v>2016</v>
      </c>
      <c r="J67" s="99">
        <v>7.8026099999999996</v>
      </c>
      <c r="K67" s="70">
        <v>42433</v>
      </c>
      <c r="L67" s="70">
        <v>42735</v>
      </c>
      <c r="M67" s="71">
        <v>1919172.5</v>
      </c>
      <c r="N67" s="71">
        <v>0</v>
      </c>
      <c r="O67" s="71">
        <v>0</v>
      </c>
      <c r="P67" s="71">
        <v>0</v>
      </c>
      <c r="Q67" s="71">
        <f>+'Actualizado al 14-04-2023'!$M67+'Actualizado al 14-04-2023'!$O67</f>
        <v>1919172.5</v>
      </c>
      <c r="R67" s="71">
        <f>Tabla3[[#This Row],[TOTAL Q SUSCRITO FUENTE COOOPERANTE]]/Tabla3[[#This Row],[TIPO DE CAMBIO 7.80261 (14-04-2023) ]]</f>
        <v>245965.45258573734</v>
      </c>
      <c r="S67" s="71">
        <f>+'Actualizado al 14-04-2023'!$N67+'Actualizado al 14-04-2023'!$P67</f>
        <v>0</v>
      </c>
      <c r="T67" s="71">
        <v>1919172.5</v>
      </c>
      <c r="U67" s="71">
        <f>Tabla3[[#This Row],[Q - EJECUTADO FUENTE COOPERANTE]]/Tabla3[[#This Row],[TIPO DE CAMBIO 7.80261 (14-04-2023) ]]</f>
        <v>245965.45258573734</v>
      </c>
      <c r="V67" s="71">
        <f>Tabla3[[#This Row],[SUSCRITO FUENTE COOPERANTE Q. ]]-Tabla3[[#This Row],[Q - EJECUTADO FUENTE COOPERANTE]]</f>
        <v>0</v>
      </c>
      <c r="W67" s="71">
        <f>Tabla3[[#This Row],[USD - TOTAL SUSCRITO FUENTE COOPERANTE ]]-Tabla3[[#This Row],[USD - EJECUTADO FUENTE COOPERANTE]]</f>
        <v>0</v>
      </c>
      <c r="X67" s="71">
        <v>0</v>
      </c>
      <c r="Y67" s="71">
        <v>100</v>
      </c>
      <c r="Z67" s="71">
        <v>99.99</v>
      </c>
      <c r="AA67" s="68" t="s">
        <v>105</v>
      </c>
      <c r="AB67" s="68" t="s">
        <v>133</v>
      </c>
      <c r="AC67" s="68" t="s">
        <v>157</v>
      </c>
      <c r="AD67" s="68" t="s">
        <v>472</v>
      </c>
      <c r="AE67" s="68" t="s">
        <v>478</v>
      </c>
      <c r="AF67" s="59" t="s">
        <v>11</v>
      </c>
      <c r="AG67" s="68">
        <v>10</v>
      </c>
      <c r="AH67" s="68"/>
      <c r="AI67" s="68"/>
      <c r="AJ67" s="68"/>
      <c r="AK67" s="68"/>
      <c r="AL67" s="68"/>
      <c r="AM67" s="68"/>
      <c r="AN67" s="68" t="s">
        <v>479</v>
      </c>
      <c r="AO67" s="68" t="s">
        <v>480</v>
      </c>
      <c r="AP67" s="68"/>
      <c r="AQ67" s="72"/>
    </row>
    <row r="68" spans="1:43" customFormat="1" ht="15.75" hidden="1" customHeight="1">
      <c r="A68" s="68" t="s">
        <v>481</v>
      </c>
      <c r="B68" s="58" t="s">
        <v>68</v>
      </c>
      <c r="C68" s="68" t="s">
        <v>482</v>
      </c>
      <c r="D68" s="68" t="s">
        <v>76</v>
      </c>
      <c r="E68" s="68" t="s">
        <v>483</v>
      </c>
      <c r="F68" s="68" t="s">
        <v>78</v>
      </c>
      <c r="G68" s="68" t="s">
        <v>484</v>
      </c>
      <c r="H68" s="80">
        <v>42139</v>
      </c>
      <c r="I68">
        <f t="shared" si="1"/>
        <v>2015</v>
      </c>
      <c r="J68" s="99">
        <v>7.8026099999999996</v>
      </c>
      <c r="K68" s="70">
        <v>42139</v>
      </c>
      <c r="L68" s="70">
        <v>43240</v>
      </c>
      <c r="M68" s="71">
        <v>1255920.6499999999</v>
      </c>
      <c r="N68" s="71">
        <v>0</v>
      </c>
      <c r="O68" s="71">
        <v>0</v>
      </c>
      <c r="P68" s="71">
        <v>0</v>
      </c>
      <c r="Q68" s="71">
        <f>+'Actualizado al 14-04-2023'!$M68+'Actualizado al 14-04-2023'!$O68</f>
        <v>1255920.6499999999</v>
      </c>
      <c r="R68" s="71">
        <f>Tabla3[[#This Row],[TOTAL Q SUSCRITO FUENTE COOOPERANTE]]/Tabla3[[#This Row],[TIPO DE CAMBIO 7.80261 (14-04-2023) ]]</f>
        <v>160961.60771844292</v>
      </c>
      <c r="S68" s="71">
        <f>+'Actualizado al 14-04-2023'!$N68+'Actualizado al 14-04-2023'!$P68</f>
        <v>0</v>
      </c>
      <c r="T68" s="71">
        <v>1105478.51</v>
      </c>
      <c r="U68" s="71">
        <f>Tabla3[[#This Row],[Q - EJECUTADO FUENTE COOPERANTE]]/Tabla3[[#This Row],[TIPO DE CAMBIO 7.80261 (14-04-2023) ]]</f>
        <v>141680.60559223132</v>
      </c>
      <c r="V68" s="71">
        <f>Tabla3[[#This Row],[SUSCRITO FUENTE COOPERANTE Q. ]]-Tabla3[[#This Row],[Q - EJECUTADO FUENTE COOPERANTE]]</f>
        <v>150442.1399999999</v>
      </c>
      <c r="W68" s="71">
        <f>Tabla3[[#This Row],[USD - TOTAL SUSCRITO FUENTE COOPERANTE ]]-Tabla3[[#This Row],[USD - EJECUTADO FUENTE COOPERANTE]]</f>
        <v>19281.002126211592</v>
      </c>
      <c r="X68" s="71">
        <v>0</v>
      </c>
      <c r="Y68" s="71">
        <v>100</v>
      </c>
      <c r="Z68" s="71">
        <v>88.02</v>
      </c>
      <c r="AA68" s="68" t="s">
        <v>175</v>
      </c>
      <c r="AB68" s="68" t="s">
        <v>133</v>
      </c>
      <c r="AC68" s="68" t="s">
        <v>94</v>
      </c>
      <c r="AD68" s="68" t="s">
        <v>364</v>
      </c>
      <c r="AE68" s="68" t="s">
        <v>364</v>
      </c>
      <c r="AF68" s="59" t="s">
        <v>12</v>
      </c>
      <c r="AG68" s="68"/>
      <c r="AH68" s="68"/>
      <c r="AI68" s="68"/>
      <c r="AJ68" s="68"/>
      <c r="AK68" s="68"/>
      <c r="AL68" s="68"/>
      <c r="AM68" s="68"/>
      <c r="AN68" s="68" t="s">
        <v>485</v>
      </c>
      <c r="AO68" s="68"/>
      <c r="AP68" s="68"/>
      <c r="AQ68" s="72"/>
    </row>
    <row r="69" spans="1:43" customFormat="1" ht="15.75" hidden="1" customHeight="1">
      <c r="A69" s="68" t="s">
        <v>486</v>
      </c>
      <c r="B69" s="58" t="s">
        <v>68</v>
      </c>
      <c r="C69" s="68" t="s">
        <v>487</v>
      </c>
      <c r="D69" s="68" t="s">
        <v>76</v>
      </c>
      <c r="E69" s="68" t="s">
        <v>243</v>
      </c>
      <c r="F69" s="68" t="s">
        <v>488</v>
      </c>
      <c r="G69" s="68" t="s">
        <v>489</v>
      </c>
      <c r="H69" s="81">
        <v>42102</v>
      </c>
      <c r="I69">
        <f t="shared" si="1"/>
        <v>2015</v>
      </c>
      <c r="J69" s="99">
        <v>7.8026099999999996</v>
      </c>
      <c r="K69" s="70">
        <v>42516</v>
      </c>
      <c r="L69" s="70">
        <v>44561</v>
      </c>
      <c r="M69" s="71">
        <v>213915520</v>
      </c>
      <c r="N69" s="71">
        <v>0</v>
      </c>
      <c r="O69" s="71">
        <v>0</v>
      </c>
      <c r="P69" s="71">
        <v>0</v>
      </c>
      <c r="Q69" s="71">
        <f>+'Actualizado al 14-04-2023'!$M69+'Actualizado al 14-04-2023'!$O69</f>
        <v>213915520</v>
      </c>
      <c r="R69" s="71">
        <f>Tabla3[[#This Row],[TOTAL Q SUSCRITO FUENTE COOOPERANTE]]/Tabla3[[#This Row],[TIPO DE CAMBIO 7.80261 (14-04-2023) ]]</f>
        <v>27415892.88712367</v>
      </c>
      <c r="S69" s="71">
        <f>+'Actualizado al 14-04-2023'!$N69+'Actualizado al 14-04-2023'!$P69</f>
        <v>0</v>
      </c>
      <c r="T69" s="71">
        <v>209882956.52000001</v>
      </c>
      <c r="U69" s="71">
        <f>Tabla3[[#This Row],[Q - EJECUTADO FUENTE COOPERANTE]]/Tabla3[[#This Row],[TIPO DE CAMBIO 7.80261 (14-04-2023) ]]</f>
        <v>26899070.505894825</v>
      </c>
      <c r="V69" s="71">
        <f>Tabla3[[#This Row],[SUSCRITO FUENTE COOPERANTE Q. ]]-Tabla3[[#This Row],[Q - EJECUTADO FUENTE COOPERANTE]]</f>
        <v>4032563.4799999893</v>
      </c>
      <c r="W69" s="71">
        <f>Tabla3[[#This Row],[USD - TOTAL SUSCRITO FUENTE COOPERANTE ]]-Tabla3[[#This Row],[USD - EJECUTADO FUENTE COOPERANTE]]</f>
        <v>516822.38122884557</v>
      </c>
      <c r="X69" s="71">
        <v>0</v>
      </c>
      <c r="Y69" s="71">
        <v>98.21</v>
      </c>
      <c r="Z69" s="71">
        <v>98.11</v>
      </c>
      <c r="AA69" s="68" t="s">
        <v>105</v>
      </c>
      <c r="AB69" s="68" t="s">
        <v>233</v>
      </c>
      <c r="AC69" s="68" t="s">
        <v>490</v>
      </c>
      <c r="AD69" s="68" t="s">
        <v>95</v>
      </c>
      <c r="AE69" s="68" t="s">
        <v>95</v>
      </c>
      <c r="AF69" s="59" t="s">
        <v>13</v>
      </c>
      <c r="AG69" s="68">
        <v>13</v>
      </c>
      <c r="AH69" s="68" t="s">
        <v>491</v>
      </c>
      <c r="AI69" s="68"/>
      <c r="AJ69" s="68"/>
      <c r="AK69" s="68"/>
      <c r="AL69" s="68"/>
      <c r="AM69" s="68"/>
      <c r="AN69" s="68" t="s">
        <v>492</v>
      </c>
      <c r="AO69" s="68" t="s">
        <v>493</v>
      </c>
      <c r="AP69" s="68" t="s">
        <v>494</v>
      </c>
      <c r="AQ69" s="72"/>
    </row>
    <row r="70" spans="1:43" customFormat="1" ht="15.75" hidden="1" customHeight="1">
      <c r="A70" s="68" t="s">
        <v>495</v>
      </c>
      <c r="B70" s="58" t="s">
        <v>68</v>
      </c>
      <c r="C70" s="68" t="s">
        <v>69</v>
      </c>
      <c r="D70" s="68"/>
      <c r="E70" s="68"/>
      <c r="F70" s="68"/>
      <c r="G70" s="68"/>
      <c r="H70" s="80"/>
      <c r="I70">
        <f t="shared" si="1"/>
        <v>1900</v>
      </c>
      <c r="J70" s="99">
        <v>7.8026099999999996</v>
      </c>
      <c r="K70" s="70"/>
      <c r="L70" s="70"/>
      <c r="M70" s="71"/>
      <c r="N70" s="71"/>
      <c r="O70" s="71"/>
      <c r="P70" s="71"/>
      <c r="Q70" s="71">
        <f>+'Actualizado al 14-04-2023'!$M70+'Actualizado al 14-04-2023'!$O70</f>
        <v>0</v>
      </c>
      <c r="R70" s="71">
        <f>Tabla3[[#This Row],[TOTAL Q SUSCRITO FUENTE COOOPERANTE]]/Tabla3[[#This Row],[TIPO DE CAMBIO 7.80261 (14-04-2023) ]]</f>
        <v>0</v>
      </c>
      <c r="S70" s="71">
        <f>+'Actualizado al 14-04-2023'!$N70+'Actualizado al 14-04-2023'!$P70</f>
        <v>0</v>
      </c>
      <c r="T70" s="71"/>
      <c r="U70" s="71">
        <f>Tabla3[[#This Row],[Q - EJECUTADO FUENTE COOPERANTE]]/Tabla3[[#This Row],[TIPO DE CAMBIO 7.80261 (14-04-2023) ]]</f>
        <v>0</v>
      </c>
      <c r="V70" s="71">
        <f>Tabla3[[#This Row],[SUSCRITO FUENTE COOPERANTE Q. ]]-Tabla3[[#This Row],[Q - EJECUTADO FUENTE COOPERANTE]]</f>
        <v>0</v>
      </c>
      <c r="W70" s="71">
        <f>Tabla3[[#This Row],[USD - TOTAL SUSCRITO FUENTE COOPERANTE ]]-Tabla3[[#This Row],[USD - EJECUTADO FUENTE COOPERANTE]]</f>
        <v>0</v>
      </c>
      <c r="X70" s="71"/>
      <c r="Y70" s="71"/>
      <c r="Z70" s="71"/>
      <c r="AA70" s="68"/>
      <c r="AB70" s="68"/>
      <c r="AC70" s="68"/>
      <c r="AD70" s="68"/>
      <c r="AE70" s="68"/>
      <c r="AF70" s="59"/>
      <c r="AG70" s="68"/>
      <c r="AH70" s="68"/>
      <c r="AI70" s="68"/>
      <c r="AJ70" s="68"/>
      <c r="AK70" s="68"/>
      <c r="AL70" s="68"/>
      <c r="AM70" s="68"/>
      <c r="AN70" s="68"/>
      <c r="AO70" s="68"/>
      <c r="AP70" s="68"/>
      <c r="AQ70" s="72"/>
    </row>
    <row r="71" spans="1:43" customFormat="1" ht="15.75" hidden="1" customHeight="1">
      <c r="A71" s="68" t="s">
        <v>496</v>
      </c>
      <c r="B71" s="58" t="s">
        <v>68</v>
      </c>
      <c r="C71" s="68" t="s">
        <v>497</v>
      </c>
      <c r="D71" s="68" t="s">
        <v>100</v>
      </c>
      <c r="E71" s="68" t="s">
        <v>195</v>
      </c>
      <c r="F71" s="68" t="s">
        <v>196</v>
      </c>
      <c r="G71" s="68" t="s">
        <v>197</v>
      </c>
      <c r="H71" s="81">
        <v>42269</v>
      </c>
      <c r="I71">
        <f t="shared" si="1"/>
        <v>2015</v>
      </c>
      <c r="J71" s="99">
        <v>7.8026099999999996</v>
      </c>
      <c r="K71" s="70">
        <v>42390</v>
      </c>
      <c r="L71" s="70">
        <v>43120</v>
      </c>
      <c r="M71" s="71">
        <v>3930646.65</v>
      </c>
      <c r="N71" s="71">
        <v>0</v>
      </c>
      <c r="O71" s="71">
        <v>0</v>
      </c>
      <c r="P71" s="71">
        <v>0</v>
      </c>
      <c r="Q71" s="71">
        <f>+'Actualizado al 14-04-2023'!$M71+'Actualizado al 14-04-2023'!$O71</f>
        <v>3930646.65</v>
      </c>
      <c r="R71" s="71">
        <f>Tabla3[[#This Row],[TOTAL Q SUSCRITO FUENTE COOOPERANTE]]/Tabla3[[#This Row],[TIPO DE CAMBIO 7.80261 (14-04-2023) ]]</f>
        <v>503760.49168162962</v>
      </c>
      <c r="S71" s="71">
        <f>+'Actualizado al 14-04-2023'!$N71+'Actualizado al 14-04-2023'!$P71</f>
        <v>0</v>
      </c>
      <c r="T71" s="71">
        <v>3930646.63</v>
      </c>
      <c r="U71" s="71">
        <f>Tabla3[[#This Row],[Q - EJECUTADO FUENTE COOPERANTE]]/Tabla3[[#This Row],[TIPO DE CAMBIO 7.80261 (14-04-2023) ]]</f>
        <v>503760.48911838478</v>
      </c>
      <c r="V71" s="71">
        <f>Tabla3[[#This Row],[SUSCRITO FUENTE COOPERANTE Q. ]]-Tabla3[[#This Row],[Q - EJECUTADO FUENTE COOPERANTE]]</f>
        <v>2.0000000018626451E-2</v>
      </c>
      <c r="W71" s="71">
        <f>Tabla3[[#This Row],[USD - TOTAL SUSCRITO FUENTE COOPERANTE ]]-Tabla3[[#This Row],[USD - EJECUTADO FUENTE COOPERANTE]]</f>
        <v>2.5632448378019035E-3</v>
      </c>
      <c r="X71" s="71">
        <v>0</v>
      </c>
      <c r="Y71" s="71">
        <v>100</v>
      </c>
      <c r="Z71" s="71">
        <v>99.99</v>
      </c>
      <c r="AA71" s="68" t="s">
        <v>105</v>
      </c>
      <c r="AB71" s="68" t="s">
        <v>133</v>
      </c>
      <c r="AC71" s="68" t="s">
        <v>83</v>
      </c>
      <c r="AD71" s="68" t="s">
        <v>95</v>
      </c>
      <c r="AE71" s="68" t="s">
        <v>95</v>
      </c>
      <c r="AF71" s="59" t="s">
        <v>12</v>
      </c>
      <c r="AG71" s="68">
        <v>12</v>
      </c>
      <c r="AH71" s="68" t="s">
        <v>122</v>
      </c>
      <c r="AI71" s="68"/>
      <c r="AJ71" s="68"/>
      <c r="AK71" s="68"/>
      <c r="AL71" s="68"/>
      <c r="AM71" s="68"/>
      <c r="AN71" s="68" t="s">
        <v>498</v>
      </c>
      <c r="AO71" s="68" t="s">
        <v>499</v>
      </c>
      <c r="AP71" s="68"/>
      <c r="AQ71" s="72"/>
    </row>
    <row r="72" spans="1:43" customFormat="1" ht="15.75" hidden="1" customHeight="1">
      <c r="A72" s="68" t="s">
        <v>500</v>
      </c>
      <c r="B72" s="58" t="s">
        <v>68</v>
      </c>
      <c r="C72" s="68" t="s">
        <v>501</v>
      </c>
      <c r="D72" s="68" t="s">
        <v>100</v>
      </c>
      <c r="E72" s="68" t="s">
        <v>165</v>
      </c>
      <c r="F72" s="68" t="s">
        <v>409</v>
      </c>
      <c r="G72" s="68" t="s">
        <v>410</v>
      </c>
      <c r="H72" s="80">
        <v>40934</v>
      </c>
      <c r="I72">
        <f t="shared" si="1"/>
        <v>2012</v>
      </c>
      <c r="J72" s="99">
        <v>7.8026099999999996</v>
      </c>
      <c r="K72" s="70">
        <v>41152</v>
      </c>
      <c r="L72" s="70">
        <v>43039</v>
      </c>
      <c r="M72" s="71">
        <v>10104549</v>
      </c>
      <c r="N72" s="71">
        <v>0</v>
      </c>
      <c r="O72" s="71">
        <v>0</v>
      </c>
      <c r="P72" s="71">
        <v>0</v>
      </c>
      <c r="Q72" s="71">
        <f>+'Actualizado al 14-04-2023'!$M72+'Actualizado al 14-04-2023'!$O72</f>
        <v>10104549</v>
      </c>
      <c r="R72" s="71">
        <f>Tabla3[[#This Row],[TOTAL Q SUSCRITO FUENTE COOOPERANTE]]/Tabla3[[#This Row],[TIPO DE CAMBIO 7.80261 (14-04-2023) ]]</f>
        <v>1295021.665827204</v>
      </c>
      <c r="S72" s="71">
        <f>+'Actualizado al 14-04-2023'!$N72+'Actualizado al 14-04-2023'!$P72</f>
        <v>0</v>
      </c>
      <c r="T72" s="71">
        <v>9444967.9900000002</v>
      </c>
      <c r="U72" s="71">
        <f>Tabla3[[#This Row],[Q - EJECUTADO FUENTE COOPERANTE]]/Tabla3[[#This Row],[TIPO DE CAMBIO 7.80261 (14-04-2023) ]]</f>
        <v>1210488.2840485428</v>
      </c>
      <c r="V72" s="71">
        <f>Tabla3[[#This Row],[SUSCRITO FUENTE COOPERANTE Q. ]]-Tabla3[[#This Row],[Q - EJECUTADO FUENTE COOPERANTE]]</f>
        <v>659581.00999999978</v>
      </c>
      <c r="W72" s="71">
        <f>Tabla3[[#This Row],[USD - TOTAL SUSCRITO FUENTE COOPERANTE ]]-Tabla3[[#This Row],[USD - EJECUTADO FUENTE COOPERANTE]]</f>
        <v>84533.381778661162</v>
      </c>
      <c r="X72" s="71">
        <v>0</v>
      </c>
      <c r="Y72" s="71">
        <v>95</v>
      </c>
      <c r="Z72" s="71">
        <v>93.47</v>
      </c>
      <c r="AA72" s="68" t="s">
        <v>105</v>
      </c>
      <c r="AB72" s="68" t="s">
        <v>233</v>
      </c>
      <c r="AC72" s="68" t="s">
        <v>502</v>
      </c>
      <c r="AD72" s="68" t="s">
        <v>224</v>
      </c>
      <c r="AE72" s="68" t="s">
        <v>224</v>
      </c>
      <c r="AF72" s="59" t="s">
        <v>11</v>
      </c>
      <c r="AG72" s="68">
        <v>10</v>
      </c>
      <c r="AH72" s="68"/>
      <c r="AI72" s="68"/>
      <c r="AJ72" s="68"/>
      <c r="AK72" s="68"/>
      <c r="AL72" s="68"/>
      <c r="AM72" s="68"/>
      <c r="AN72" s="68" t="s">
        <v>503</v>
      </c>
      <c r="AO72" s="68" t="s">
        <v>504</v>
      </c>
      <c r="AP72" s="68" t="s">
        <v>505</v>
      </c>
      <c r="AQ72" s="72"/>
    </row>
    <row r="73" spans="1:43" customFormat="1" ht="15.75" hidden="1" customHeight="1">
      <c r="A73" s="68" t="s">
        <v>506</v>
      </c>
      <c r="B73" s="58" t="s">
        <v>68</v>
      </c>
      <c r="C73" s="68" t="s">
        <v>507</v>
      </c>
      <c r="D73" s="68" t="s">
        <v>76</v>
      </c>
      <c r="E73" s="68" t="s">
        <v>155</v>
      </c>
      <c r="F73" s="68" t="s">
        <v>78</v>
      </c>
      <c r="G73" s="68" t="s">
        <v>156</v>
      </c>
      <c r="H73" s="81">
        <v>42444</v>
      </c>
      <c r="I73">
        <f t="shared" si="1"/>
        <v>2016</v>
      </c>
      <c r="J73" s="99">
        <v>7.8026099999999996</v>
      </c>
      <c r="K73" s="70">
        <v>42444</v>
      </c>
      <c r="L73" s="70">
        <v>43357</v>
      </c>
      <c r="M73" s="71">
        <v>40191424</v>
      </c>
      <c r="N73" s="71">
        <v>26794277.510000002</v>
      </c>
      <c r="O73" s="71">
        <v>0</v>
      </c>
      <c r="P73" s="71">
        <v>0</v>
      </c>
      <c r="Q73" s="71">
        <f>+'Actualizado al 14-04-2023'!$M73+'Actualizado al 14-04-2023'!$O73</f>
        <v>40191424</v>
      </c>
      <c r="R73" s="71">
        <f>Tabla3[[#This Row],[TOTAL Q SUSCRITO FUENTE COOOPERANTE]]/Tabla3[[#This Row],[TIPO DE CAMBIO 7.80261 (14-04-2023) ]]</f>
        <v>5151023.0551059199</v>
      </c>
      <c r="S73" s="71">
        <f>+'Actualizado al 14-04-2023'!$N73+'Actualizado al 14-04-2023'!$P73</f>
        <v>26794277.510000002</v>
      </c>
      <c r="T73" s="71">
        <v>28978816.449999999</v>
      </c>
      <c r="U73" s="71">
        <f>Tabla3[[#This Row],[Q - EJECUTADO FUENTE COOPERANTE]]/Tabla3[[#This Row],[TIPO DE CAMBIO 7.80261 (14-04-2023) ]]</f>
        <v>3713990.119972676</v>
      </c>
      <c r="V73" s="71">
        <f>Tabla3[[#This Row],[SUSCRITO FUENTE COOPERANTE Q. ]]-Tabla3[[#This Row],[Q - EJECUTADO FUENTE COOPERANTE]]</f>
        <v>11212607.550000001</v>
      </c>
      <c r="W73" s="71">
        <f>Tabla3[[#This Row],[USD - TOTAL SUSCRITO FUENTE COOPERANTE ]]-Tabla3[[#This Row],[USD - EJECUTADO FUENTE COOPERANTE]]</f>
        <v>1437032.9351332439</v>
      </c>
      <c r="X73" s="71">
        <v>26794277.489999998</v>
      </c>
      <c r="Y73" s="71">
        <v>100</v>
      </c>
      <c r="Z73" s="71">
        <v>83.26</v>
      </c>
      <c r="AA73" s="68" t="s">
        <v>81</v>
      </c>
      <c r="AB73" s="68" t="s">
        <v>133</v>
      </c>
      <c r="AC73" s="68" t="s">
        <v>157</v>
      </c>
      <c r="AD73" s="68" t="s">
        <v>259</v>
      </c>
      <c r="AE73" s="68" t="s">
        <v>508</v>
      </c>
      <c r="AF73" s="59" t="s">
        <v>7</v>
      </c>
      <c r="AG73" s="68">
        <v>3</v>
      </c>
      <c r="AH73" s="68" t="s">
        <v>182</v>
      </c>
      <c r="AI73" s="68"/>
      <c r="AJ73" s="68"/>
      <c r="AK73" s="68"/>
      <c r="AL73" s="68"/>
      <c r="AM73" s="68"/>
      <c r="AN73" s="68" t="s">
        <v>509</v>
      </c>
      <c r="AO73" s="68" t="s">
        <v>510</v>
      </c>
      <c r="AP73" s="68"/>
      <c r="AQ73" s="72"/>
    </row>
    <row r="74" spans="1:43" customFormat="1" ht="15.75" hidden="1" customHeight="1">
      <c r="A74" s="68" t="s">
        <v>511</v>
      </c>
      <c r="B74" s="58" t="s">
        <v>68</v>
      </c>
      <c r="C74" s="68" t="s">
        <v>69</v>
      </c>
      <c r="D74" s="68"/>
      <c r="E74" s="68"/>
      <c r="F74" s="68"/>
      <c r="G74" s="68"/>
      <c r="H74" s="80">
        <v>42444</v>
      </c>
      <c r="I74">
        <f t="shared" si="1"/>
        <v>2016</v>
      </c>
      <c r="J74" s="99">
        <v>7.8026099999999996</v>
      </c>
      <c r="K74" s="70"/>
      <c r="L74" s="70"/>
      <c r="M74" s="71"/>
      <c r="N74" s="71"/>
      <c r="O74" s="71"/>
      <c r="P74" s="71"/>
      <c r="Q74" s="71">
        <f>+'Actualizado al 14-04-2023'!$M74+'Actualizado al 14-04-2023'!$O74</f>
        <v>0</v>
      </c>
      <c r="R74" s="71">
        <f>Tabla3[[#This Row],[TOTAL Q SUSCRITO FUENTE COOOPERANTE]]/Tabla3[[#This Row],[TIPO DE CAMBIO 7.80261 (14-04-2023) ]]</f>
        <v>0</v>
      </c>
      <c r="S74" s="71">
        <f>+'Actualizado al 14-04-2023'!$N74+'Actualizado al 14-04-2023'!$P74</f>
        <v>0</v>
      </c>
      <c r="T74" s="71"/>
      <c r="U74" s="71">
        <f>Tabla3[[#This Row],[Q - EJECUTADO FUENTE COOPERANTE]]/Tabla3[[#This Row],[TIPO DE CAMBIO 7.80261 (14-04-2023) ]]</f>
        <v>0</v>
      </c>
      <c r="V74" s="71">
        <f>Tabla3[[#This Row],[SUSCRITO FUENTE COOPERANTE Q. ]]-Tabla3[[#This Row],[Q - EJECUTADO FUENTE COOPERANTE]]</f>
        <v>0</v>
      </c>
      <c r="W74" s="71">
        <f>Tabla3[[#This Row],[USD - TOTAL SUSCRITO FUENTE COOPERANTE ]]-Tabla3[[#This Row],[USD - EJECUTADO FUENTE COOPERANTE]]</f>
        <v>0</v>
      </c>
      <c r="X74" s="71"/>
      <c r="Y74" s="71"/>
      <c r="Z74" s="71"/>
      <c r="AA74" s="68"/>
      <c r="AB74" s="68"/>
      <c r="AC74" s="68"/>
      <c r="AD74" s="68"/>
      <c r="AE74" s="68"/>
      <c r="AF74" s="78"/>
      <c r="AG74" s="58"/>
      <c r="AH74" s="68"/>
      <c r="AI74" s="68"/>
      <c r="AJ74" s="68"/>
      <c r="AK74" s="68"/>
      <c r="AL74" s="68"/>
      <c r="AM74" s="68"/>
      <c r="AN74" s="68"/>
      <c r="AO74" s="68"/>
      <c r="AP74" s="68"/>
      <c r="AQ74" s="72"/>
    </row>
    <row r="75" spans="1:43" customFormat="1" ht="15.75" hidden="1" customHeight="1">
      <c r="A75" s="68" t="s">
        <v>512</v>
      </c>
      <c r="B75" s="58" t="s">
        <v>68</v>
      </c>
      <c r="C75" s="68" t="s">
        <v>513</v>
      </c>
      <c r="D75" s="68" t="s">
        <v>76</v>
      </c>
      <c r="E75" s="68" t="s">
        <v>514</v>
      </c>
      <c r="F75" s="68" t="s">
        <v>78</v>
      </c>
      <c r="G75" s="68" t="s">
        <v>515</v>
      </c>
      <c r="H75" s="81">
        <v>42433</v>
      </c>
      <c r="I75">
        <f t="shared" si="1"/>
        <v>2016</v>
      </c>
      <c r="J75" s="99">
        <v>7.8026099999999996</v>
      </c>
      <c r="K75" s="70">
        <v>42433</v>
      </c>
      <c r="L75" s="70">
        <v>43619</v>
      </c>
      <c r="M75" s="71">
        <v>3838345</v>
      </c>
      <c r="N75" s="71">
        <v>0</v>
      </c>
      <c r="O75" s="71">
        <v>0</v>
      </c>
      <c r="P75" s="71">
        <v>0</v>
      </c>
      <c r="Q75" s="71">
        <f>+'Actualizado al 14-04-2023'!$M75+'Actualizado al 14-04-2023'!$O75</f>
        <v>3838345</v>
      </c>
      <c r="R75" s="71">
        <f>Tabla3[[#This Row],[TOTAL Q SUSCRITO FUENTE COOOPERANTE]]/Tabla3[[#This Row],[TIPO DE CAMBIO 7.80261 (14-04-2023) ]]</f>
        <v>491930.90517147467</v>
      </c>
      <c r="S75" s="71">
        <f>+'Actualizado al 14-04-2023'!$N75+'Actualizado al 14-04-2023'!$P75</f>
        <v>0</v>
      </c>
      <c r="T75" s="71">
        <v>3598694.59</v>
      </c>
      <c r="U75" s="71">
        <f>Tabla3[[#This Row],[Q - EJECUTADO FUENTE COOPERANTE]]/Tabla3[[#This Row],[TIPO DE CAMBIO 7.80261 (14-04-2023) ]]</f>
        <v>461216.7710548137</v>
      </c>
      <c r="V75" s="71">
        <f>Tabla3[[#This Row],[SUSCRITO FUENTE COOPERANTE Q. ]]-Tabla3[[#This Row],[Q - EJECUTADO FUENTE COOPERANTE]]</f>
        <v>239650.41000000015</v>
      </c>
      <c r="W75" s="71">
        <f>Tabla3[[#This Row],[USD - TOTAL SUSCRITO FUENTE COOPERANTE ]]-Tabla3[[#This Row],[USD - EJECUTADO FUENTE COOPERANTE]]</f>
        <v>30714.134116660978</v>
      </c>
      <c r="X75" s="71">
        <v>0</v>
      </c>
      <c r="Y75" s="71">
        <v>75</v>
      </c>
      <c r="Z75" s="71">
        <v>93.75</v>
      </c>
      <c r="AA75" s="68" t="s">
        <v>175</v>
      </c>
      <c r="AB75" s="68" t="s">
        <v>133</v>
      </c>
      <c r="AC75" s="68" t="s">
        <v>502</v>
      </c>
      <c r="AD75" s="68" t="s">
        <v>212</v>
      </c>
      <c r="AE75" s="68" t="s">
        <v>212</v>
      </c>
      <c r="AF75" s="59" t="s">
        <v>1762</v>
      </c>
      <c r="AG75" s="68">
        <v>8</v>
      </c>
      <c r="AH75" s="68"/>
      <c r="AI75" s="68"/>
      <c r="AJ75" s="68"/>
      <c r="AK75" s="68"/>
      <c r="AL75" s="68"/>
      <c r="AM75" s="68"/>
      <c r="AN75" s="68" t="s">
        <v>516</v>
      </c>
      <c r="AO75" s="68" t="s">
        <v>517</v>
      </c>
      <c r="AP75" s="68" t="s">
        <v>518</v>
      </c>
      <c r="AQ75" s="72"/>
    </row>
    <row r="76" spans="1:43" customFormat="1" ht="15.75" hidden="1" customHeight="1">
      <c r="A76" s="68" t="s">
        <v>519</v>
      </c>
      <c r="B76" s="58" t="s">
        <v>68</v>
      </c>
      <c r="C76" s="68" t="s">
        <v>520</v>
      </c>
      <c r="D76" s="68" t="s">
        <v>100</v>
      </c>
      <c r="E76" s="68" t="s">
        <v>174</v>
      </c>
      <c r="F76" s="68" t="s">
        <v>337</v>
      </c>
      <c r="G76" s="68" t="s">
        <v>338</v>
      </c>
      <c r="H76" s="80">
        <v>42545</v>
      </c>
      <c r="I76">
        <f t="shared" si="1"/>
        <v>2016</v>
      </c>
      <c r="J76" s="99">
        <v>7.8026099999999996</v>
      </c>
      <c r="K76" s="70">
        <v>42545</v>
      </c>
      <c r="L76" s="70">
        <v>43885</v>
      </c>
      <c r="M76" s="71">
        <v>7643570</v>
      </c>
      <c r="N76" s="71">
        <v>0</v>
      </c>
      <c r="O76" s="71">
        <v>0</v>
      </c>
      <c r="P76" s="71">
        <v>0</v>
      </c>
      <c r="Q76" s="71">
        <f>+'Actualizado al 14-04-2023'!$M76+'Actualizado al 14-04-2023'!$O76</f>
        <v>7643570</v>
      </c>
      <c r="R76" s="71">
        <f>Tabla3[[#This Row],[TOTAL Q SUSCRITO FUENTE COOOPERANTE]]/Tabla3[[#This Row],[TIPO DE CAMBIO 7.80261 (14-04-2023) ]]</f>
        <v>979617.07684992591</v>
      </c>
      <c r="S76" s="71">
        <f>+'Actualizado al 14-04-2023'!$N76+'Actualizado al 14-04-2023'!$P76</f>
        <v>0</v>
      </c>
      <c r="T76" s="71">
        <v>6792766.1600000001</v>
      </c>
      <c r="U76" s="71">
        <f>Tabla3[[#This Row],[Q - EJECUTADO FUENTE COOPERANTE]]/Tabla3[[#This Row],[TIPO DE CAMBIO 7.80261 (14-04-2023) ]]</f>
        <v>870576.14823757694</v>
      </c>
      <c r="V76" s="71">
        <f>Tabla3[[#This Row],[SUSCRITO FUENTE COOPERANTE Q. ]]-Tabla3[[#This Row],[Q - EJECUTADO FUENTE COOPERANTE]]</f>
        <v>850803.83999999985</v>
      </c>
      <c r="W76" s="71">
        <f>Tabla3[[#This Row],[USD - TOTAL SUSCRITO FUENTE COOPERANTE ]]-Tabla3[[#This Row],[USD - EJECUTADO FUENTE COOPERANTE]]</f>
        <v>109040.92861234897</v>
      </c>
      <c r="X76" s="71">
        <v>0</v>
      </c>
      <c r="Y76" s="71">
        <v>95.31</v>
      </c>
      <c r="Z76" s="71">
        <v>88.86</v>
      </c>
      <c r="AA76" s="68" t="s">
        <v>105</v>
      </c>
      <c r="AB76" s="68" t="s">
        <v>133</v>
      </c>
      <c r="AC76" s="68" t="s">
        <v>83</v>
      </c>
      <c r="AD76" s="68" t="s">
        <v>95</v>
      </c>
      <c r="AE76" s="68" t="s">
        <v>95</v>
      </c>
      <c r="AF76" s="59" t="s">
        <v>12</v>
      </c>
      <c r="AG76" s="68">
        <v>12</v>
      </c>
      <c r="AH76" s="68" t="s">
        <v>122</v>
      </c>
      <c r="AI76" s="68"/>
      <c r="AJ76" s="68"/>
      <c r="AK76" s="68"/>
      <c r="AL76" s="68"/>
      <c r="AM76" s="68"/>
      <c r="AN76" s="68" t="s">
        <v>521</v>
      </c>
      <c r="AO76" s="68" t="s">
        <v>522</v>
      </c>
      <c r="AP76" s="68" t="s">
        <v>523</v>
      </c>
      <c r="AQ76" s="72" t="s">
        <v>524</v>
      </c>
    </row>
    <row r="77" spans="1:43" customFormat="1" ht="15.75" hidden="1" customHeight="1">
      <c r="A77" s="68" t="s">
        <v>525</v>
      </c>
      <c r="B77" s="58" t="s">
        <v>68</v>
      </c>
      <c r="C77" s="68" t="s">
        <v>526</v>
      </c>
      <c r="D77" s="68" t="s">
        <v>138</v>
      </c>
      <c r="E77" s="68" t="s">
        <v>155</v>
      </c>
      <c r="F77" s="68" t="s">
        <v>180</v>
      </c>
      <c r="G77" s="68" t="s">
        <v>181</v>
      </c>
      <c r="H77" s="81">
        <v>42499</v>
      </c>
      <c r="I77">
        <f t="shared" si="1"/>
        <v>2016</v>
      </c>
      <c r="J77" s="99">
        <v>7.8026099999999996</v>
      </c>
      <c r="K77" s="70">
        <v>42552</v>
      </c>
      <c r="L77" s="70">
        <v>43828</v>
      </c>
      <c r="M77" s="71">
        <v>50034189.5</v>
      </c>
      <c r="N77" s="71">
        <v>0</v>
      </c>
      <c r="O77" s="71">
        <v>0</v>
      </c>
      <c r="P77" s="71">
        <v>0</v>
      </c>
      <c r="Q77" s="71">
        <f>+'Actualizado al 14-04-2023'!$M77+'Actualizado al 14-04-2023'!$O77</f>
        <v>50034189.5</v>
      </c>
      <c r="R77" s="71">
        <f>Tabla3[[#This Row],[TOTAL Q SUSCRITO FUENTE COOOPERANTE]]/Tabla3[[#This Row],[TIPO DE CAMBIO 7.80261 (14-04-2023) ]]</f>
        <v>6412493.9603542918</v>
      </c>
      <c r="S77" s="71">
        <f>+'Actualizado al 14-04-2023'!$N77+'Actualizado al 14-04-2023'!$P77</f>
        <v>0</v>
      </c>
      <c r="T77" s="71">
        <v>23283557.989999998</v>
      </c>
      <c r="U77" s="71">
        <f>Tabla3[[#This Row],[Q - EJECUTADO FUENTE COOPERANTE]]/Tabla3[[#This Row],[TIPO DE CAMBIO 7.80261 (14-04-2023) ]]</f>
        <v>2984073.0204380327</v>
      </c>
      <c r="V77" s="71">
        <f>Tabla3[[#This Row],[SUSCRITO FUENTE COOPERANTE Q. ]]-Tabla3[[#This Row],[Q - EJECUTADO FUENTE COOPERANTE]]</f>
        <v>26750631.510000002</v>
      </c>
      <c r="W77" s="71">
        <f>Tabla3[[#This Row],[USD - TOTAL SUSCRITO FUENTE COOPERANTE ]]-Tabla3[[#This Row],[USD - EJECUTADO FUENTE COOPERANTE]]</f>
        <v>3428420.9399162591</v>
      </c>
      <c r="X77" s="71">
        <v>0</v>
      </c>
      <c r="Y77" s="71">
        <v>55.77</v>
      </c>
      <c r="Z77" s="71">
        <v>46.53</v>
      </c>
      <c r="AA77" s="68" t="s">
        <v>105</v>
      </c>
      <c r="AB77" s="68" t="s">
        <v>133</v>
      </c>
      <c r="AC77" s="68" t="s">
        <v>157</v>
      </c>
      <c r="AD77" s="68" t="s">
        <v>527</v>
      </c>
      <c r="AE77" s="68" t="s">
        <v>527</v>
      </c>
      <c r="AF77" s="59" t="s">
        <v>7</v>
      </c>
      <c r="AG77" s="68">
        <v>3</v>
      </c>
      <c r="AH77" s="68" t="s">
        <v>182</v>
      </c>
      <c r="AI77" s="68"/>
      <c r="AJ77" s="68"/>
      <c r="AK77" s="68"/>
      <c r="AL77" s="68"/>
      <c r="AM77" s="68"/>
      <c r="AN77" s="68" t="s">
        <v>528</v>
      </c>
      <c r="AO77" s="68" t="s">
        <v>529</v>
      </c>
      <c r="AP77" s="68" t="s">
        <v>530</v>
      </c>
      <c r="AQ77" s="72" t="s">
        <v>531</v>
      </c>
    </row>
    <row r="78" spans="1:43" customFormat="1" ht="15.75" hidden="1" customHeight="1">
      <c r="A78" s="68" t="s">
        <v>532</v>
      </c>
      <c r="B78" s="58" t="s">
        <v>68</v>
      </c>
      <c r="C78" s="68" t="s">
        <v>533</v>
      </c>
      <c r="D78" s="68" t="s">
        <v>138</v>
      </c>
      <c r="E78" s="68" t="s">
        <v>399</v>
      </c>
      <c r="F78" s="68" t="s">
        <v>140</v>
      </c>
      <c r="G78" s="68" t="s">
        <v>141</v>
      </c>
      <c r="H78" s="80">
        <v>41919</v>
      </c>
      <c r="I78">
        <f t="shared" si="1"/>
        <v>2014</v>
      </c>
      <c r="J78" s="99">
        <v>7.8026099999999996</v>
      </c>
      <c r="K78" s="70">
        <v>42380</v>
      </c>
      <c r="L78" s="70">
        <v>44926</v>
      </c>
      <c r="M78" s="71">
        <v>87390000</v>
      </c>
      <c r="N78" s="71">
        <v>58260000</v>
      </c>
      <c r="O78" s="71">
        <v>0</v>
      </c>
      <c r="P78" s="71">
        <v>0</v>
      </c>
      <c r="Q78" s="71">
        <f>+'Actualizado al 14-04-2023'!$M78+'Actualizado al 14-04-2023'!$O78</f>
        <v>87390000</v>
      </c>
      <c r="R78" s="71">
        <f>Tabla3[[#This Row],[TOTAL Q SUSCRITO FUENTE COOOPERANTE]]/Tabla3[[#This Row],[TIPO DE CAMBIO 7.80261 (14-04-2023) ]]</f>
        <v>11200098.428602736</v>
      </c>
      <c r="S78" s="71">
        <f>+'Actualizado al 14-04-2023'!$N78+'Actualizado al 14-04-2023'!$P78</f>
        <v>58260000</v>
      </c>
      <c r="T78" s="71">
        <v>62088395.090000004</v>
      </c>
      <c r="U78" s="71">
        <f>Tabla3[[#This Row],[Q - EJECUTADO FUENTE COOPERANTE]]/Tabla3[[#This Row],[TIPO DE CAMBIO 7.80261 (14-04-2023) ]]</f>
        <v>7957387.988121924</v>
      </c>
      <c r="V78" s="71">
        <f>Tabla3[[#This Row],[SUSCRITO FUENTE COOPERANTE Q. ]]-Tabla3[[#This Row],[Q - EJECUTADO FUENTE COOPERANTE]]</f>
        <v>25301604.909999996</v>
      </c>
      <c r="W78" s="71">
        <f>Tabla3[[#This Row],[USD - TOTAL SUSCRITO FUENTE COOPERANTE ]]-Tabla3[[#This Row],[USD - EJECUTADO FUENTE COOPERANTE]]</f>
        <v>3242710.4404808125</v>
      </c>
      <c r="X78" s="71">
        <v>40667524.520000003</v>
      </c>
      <c r="Y78" s="71">
        <v>96.09</v>
      </c>
      <c r="Z78" s="71">
        <v>70.540000000000006</v>
      </c>
      <c r="AA78" s="68" t="s">
        <v>105</v>
      </c>
      <c r="AB78" s="68" t="s">
        <v>106</v>
      </c>
      <c r="AC78" s="68" t="s">
        <v>534</v>
      </c>
      <c r="AD78" s="68" t="s">
        <v>95</v>
      </c>
      <c r="AE78" s="68" t="s">
        <v>95</v>
      </c>
      <c r="AF78" s="59" t="s">
        <v>5</v>
      </c>
      <c r="AG78" s="68">
        <v>1</v>
      </c>
      <c r="AH78" s="68" t="s">
        <v>144</v>
      </c>
      <c r="AI78" s="68"/>
      <c r="AJ78" s="68"/>
      <c r="AK78" s="68"/>
      <c r="AL78" s="68"/>
      <c r="AM78" s="68"/>
      <c r="AN78" s="68" t="s">
        <v>535</v>
      </c>
      <c r="AO78" s="68" t="s">
        <v>536</v>
      </c>
      <c r="AP78" s="68" t="s">
        <v>537</v>
      </c>
      <c r="AQ78" s="72" t="s">
        <v>538</v>
      </c>
    </row>
    <row r="79" spans="1:43" customFormat="1" ht="15.75" hidden="1" customHeight="1">
      <c r="A79" s="68" t="s">
        <v>539</v>
      </c>
      <c r="B79" s="58" t="s">
        <v>68</v>
      </c>
      <c r="C79" s="68" t="s">
        <v>540</v>
      </c>
      <c r="D79" s="68" t="s">
        <v>76</v>
      </c>
      <c r="E79" s="68" t="s">
        <v>541</v>
      </c>
      <c r="F79" s="68" t="s">
        <v>431</v>
      </c>
      <c r="G79" s="68" t="s">
        <v>432</v>
      </c>
      <c r="H79" s="81">
        <v>42226</v>
      </c>
      <c r="I79">
        <f t="shared" si="1"/>
        <v>2015</v>
      </c>
      <c r="J79" s="99">
        <v>7.8026099999999996</v>
      </c>
      <c r="K79" s="70">
        <v>42226</v>
      </c>
      <c r="L79" s="70">
        <v>43100</v>
      </c>
      <c r="M79" s="71">
        <v>478770.88</v>
      </c>
      <c r="N79" s="71">
        <v>0</v>
      </c>
      <c r="O79" s="71">
        <v>-40288.21</v>
      </c>
      <c r="P79" s="71">
        <v>0</v>
      </c>
      <c r="Q79" s="71">
        <f>+'Actualizado al 14-04-2023'!$M79+'Actualizado al 14-04-2023'!$O79</f>
        <v>438482.67</v>
      </c>
      <c r="R79" s="71">
        <f>Tabla3[[#This Row],[TOTAL Q SUSCRITO FUENTE COOOPERANTE]]/Tabla3[[#This Row],[TIPO DE CAMBIO 7.80261 (14-04-2023) ]]</f>
        <v>56196.92256821756</v>
      </c>
      <c r="S79" s="71">
        <f>+'Actualizado al 14-04-2023'!$N79+'Actualizado al 14-04-2023'!$P79</f>
        <v>0</v>
      </c>
      <c r="T79" s="71">
        <v>416407.39</v>
      </c>
      <c r="U79" s="71">
        <f>Tabla3[[#This Row],[Q - EJECUTADO FUENTE COOPERANTE]]/Tabla3[[#This Row],[TIPO DE CAMBIO 7.80261 (14-04-2023) ]]</f>
        <v>53367.705165322892</v>
      </c>
      <c r="V79" s="71">
        <f>Tabla3[[#This Row],[SUSCRITO FUENTE COOPERANTE Q. ]]-Tabla3[[#This Row],[Q - EJECUTADO FUENTE COOPERANTE]]</f>
        <v>62363.489999999991</v>
      </c>
      <c r="W79" s="71">
        <f>Tabla3[[#This Row],[USD - TOTAL SUSCRITO FUENTE COOPERANTE ]]-Tabla3[[#This Row],[USD - EJECUTADO FUENTE COOPERANTE]]</f>
        <v>2829.2174028946683</v>
      </c>
      <c r="X79" s="71">
        <v>0</v>
      </c>
      <c r="Y79" s="71">
        <v>94.58</v>
      </c>
      <c r="Z79" s="71">
        <v>94.96</v>
      </c>
      <c r="AA79" s="68" t="s">
        <v>175</v>
      </c>
      <c r="AB79" s="68" t="s">
        <v>233</v>
      </c>
      <c r="AC79" s="68" t="s">
        <v>83</v>
      </c>
      <c r="AD79" s="68" t="s">
        <v>472</v>
      </c>
      <c r="AE79" s="68" t="s">
        <v>472</v>
      </c>
      <c r="AF79" s="59" t="s">
        <v>12</v>
      </c>
      <c r="AG79" s="68">
        <v>12</v>
      </c>
      <c r="AH79" s="68" t="s">
        <v>122</v>
      </c>
      <c r="AI79" s="68"/>
      <c r="AJ79" s="68"/>
      <c r="AK79" s="68"/>
      <c r="AL79" s="68"/>
      <c r="AM79" s="68"/>
      <c r="AN79" s="68" t="s">
        <v>542</v>
      </c>
      <c r="AO79" s="68" t="s">
        <v>543</v>
      </c>
      <c r="AP79" s="68" t="s">
        <v>544</v>
      </c>
      <c r="AQ79" s="72"/>
    </row>
    <row r="80" spans="1:43" customFormat="1" ht="15.75" hidden="1" customHeight="1">
      <c r="A80" s="68" t="s">
        <v>545</v>
      </c>
      <c r="B80" s="58" t="s">
        <v>68</v>
      </c>
      <c r="C80" s="68" t="s">
        <v>546</v>
      </c>
      <c r="D80" s="68" t="s">
        <v>216</v>
      </c>
      <c r="E80" s="68" t="s">
        <v>131</v>
      </c>
      <c r="F80" s="68" t="s">
        <v>409</v>
      </c>
      <c r="G80" s="68" t="s">
        <v>547</v>
      </c>
      <c r="H80" s="80">
        <v>39295</v>
      </c>
      <c r="I80">
        <f t="shared" si="1"/>
        <v>2007</v>
      </c>
      <c r="J80" s="99">
        <v>7.8026099999999996</v>
      </c>
      <c r="K80" s="70">
        <v>39753</v>
      </c>
      <c r="L80" s="70">
        <v>42124</v>
      </c>
      <c r="M80" s="71">
        <v>3816580.85</v>
      </c>
      <c r="N80" s="71">
        <v>0</v>
      </c>
      <c r="O80" s="71">
        <v>0</v>
      </c>
      <c r="P80" s="71">
        <v>0</v>
      </c>
      <c r="Q80" s="71">
        <f>+'Actualizado al 14-04-2023'!$M80+'Actualizado al 14-04-2023'!$O80</f>
        <v>3816580.85</v>
      </c>
      <c r="R80" s="71">
        <f>Tabla3[[#This Row],[TOTAL Q SUSCRITO FUENTE COOOPERANTE]]/Tabla3[[#This Row],[TIPO DE CAMBIO 7.80261 (14-04-2023) ]]</f>
        <v>489141.56288729032</v>
      </c>
      <c r="S80" s="71">
        <f>+'Actualizado al 14-04-2023'!$N80+'Actualizado al 14-04-2023'!$P80</f>
        <v>0</v>
      </c>
      <c r="T80" s="71">
        <v>3816580.84</v>
      </c>
      <c r="U80" s="71">
        <f>Tabla3[[#This Row],[Q - EJECUTADO FUENTE COOPERANTE]]/Tabla3[[#This Row],[TIPO DE CAMBIO 7.80261 (14-04-2023) ]]</f>
        <v>489141.56160566787</v>
      </c>
      <c r="V80" s="71">
        <f>Tabla3[[#This Row],[SUSCRITO FUENTE COOPERANTE Q. ]]-Tabla3[[#This Row],[Q - EJECUTADO FUENTE COOPERANTE]]</f>
        <v>1.0000000242143869E-2</v>
      </c>
      <c r="W80" s="71">
        <f>Tabla3[[#This Row],[USD - TOTAL SUSCRITO FUENTE COOPERANTE ]]-Tabla3[[#This Row],[USD - EJECUTADO FUENTE COOPERANTE]]</f>
        <v>1.2816224480047822E-3</v>
      </c>
      <c r="X80" s="71">
        <v>0</v>
      </c>
      <c r="Y80" s="71">
        <v>100</v>
      </c>
      <c r="Z80" s="71">
        <v>99.99</v>
      </c>
      <c r="AA80" s="68" t="s">
        <v>175</v>
      </c>
      <c r="AB80" s="68" t="s">
        <v>233</v>
      </c>
      <c r="AC80" s="68" t="s">
        <v>355</v>
      </c>
      <c r="AD80" s="68" t="s">
        <v>235</v>
      </c>
      <c r="AE80" s="68" t="s">
        <v>235</v>
      </c>
      <c r="AF80" s="59" t="s">
        <v>11</v>
      </c>
      <c r="AG80" s="68">
        <v>10</v>
      </c>
      <c r="AH80" s="68"/>
      <c r="AI80" s="68"/>
      <c r="AJ80" s="68"/>
      <c r="AK80" s="68"/>
      <c r="AL80" s="68"/>
      <c r="AM80" s="68"/>
      <c r="AN80" s="68" t="s">
        <v>548</v>
      </c>
      <c r="AO80" s="68" t="s">
        <v>549</v>
      </c>
      <c r="AP80" s="68" t="s">
        <v>454</v>
      </c>
      <c r="AQ80" s="72" t="s">
        <v>455</v>
      </c>
    </row>
    <row r="81" spans="1:43" customFormat="1" ht="15.75" hidden="1" customHeight="1">
      <c r="A81" s="68" t="s">
        <v>550</v>
      </c>
      <c r="B81" s="58" t="s">
        <v>68</v>
      </c>
      <c r="C81" s="68" t="s">
        <v>551</v>
      </c>
      <c r="D81" s="68" t="s">
        <v>138</v>
      </c>
      <c r="E81" s="68" t="s">
        <v>263</v>
      </c>
      <c r="F81" s="68" t="s">
        <v>552</v>
      </c>
      <c r="G81" s="68" t="s">
        <v>553</v>
      </c>
      <c r="H81" s="81">
        <v>38134</v>
      </c>
      <c r="I81">
        <f t="shared" si="1"/>
        <v>2004</v>
      </c>
      <c r="J81" s="99">
        <v>7.8026099999999996</v>
      </c>
      <c r="K81" s="70">
        <v>38134</v>
      </c>
      <c r="L81" s="70">
        <v>44196</v>
      </c>
      <c r="M81" s="71">
        <v>991888</v>
      </c>
      <c r="N81" s="71">
        <v>0</v>
      </c>
      <c r="O81" s="71">
        <v>0</v>
      </c>
      <c r="P81" s="71">
        <v>0</v>
      </c>
      <c r="Q81" s="71">
        <f>+'Actualizado al 14-04-2023'!$M81+'Actualizado al 14-04-2023'!$O81</f>
        <v>991888</v>
      </c>
      <c r="R81" s="71">
        <f>Tabla3[[#This Row],[TOTAL Q SUSCRITO FUENTE COOOPERANTE]]/Tabla3[[#This Row],[TIPO DE CAMBIO 7.80261 (14-04-2023) ]]</f>
        <v>127122.59103043725</v>
      </c>
      <c r="S81" s="71">
        <f>+'Actualizado al 14-04-2023'!$N81+'Actualizado al 14-04-2023'!$P81</f>
        <v>0</v>
      </c>
      <c r="T81" s="71">
        <v>446629</v>
      </c>
      <c r="U81" s="71">
        <f>Tabla3[[#This Row],[Q - EJECUTADO FUENTE COOPERANTE]]/Tabla3[[#This Row],[TIPO DE CAMBIO 7.80261 (14-04-2023) ]]</f>
        <v>57240.974494431997</v>
      </c>
      <c r="V81" s="71">
        <f>Tabla3[[#This Row],[SUSCRITO FUENTE COOPERANTE Q. ]]-Tabla3[[#This Row],[Q - EJECUTADO FUENTE COOPERANTE]]</f>
        <v>545259</v>
      </c>
      <c r="W81" s="71">
        <f>Tabla3[[#This Row],[USD - TOTAL SUSCRITO FUENTE COOPERANTE ]]-Tabla3[[#This Row],[USD - EJECUTADO FUENTE COOPERANTE]]</f>
        <v>69881.616536005255</v>
      </c>
      <c r="X81" s="71">
        <v>0</v>
      </c>
      <c r="Y81" s="71">
        <v>33.33</v>
      </c>
      <c r="Z81" s="71">
        <v>45.02</v>
      </c>
      <c r="AA81" s="68" t="s">
        <v>105</v>
      </c>
      <c r="AB81" s="68" t="s">
        <v>82</v>
      </c>
      <c r="AC81" s="68" t="s">
        <v>134</v>
      </c>
      <c r="AD81" s="68" t="s">
        <v>259</v>
      </c>
      <c r="AE81" s="68" t="s">
        <v>259</v>
      </c>
      <c r="AF81" s="59" t="s">
        <v>11</v>
      </c>
      <c r="AG81" s="68">
        <v>10</v>
      </c>
      <c r="AH81" s="68"/>
      <c r="AI81" s="68"/>
      <c r="AJ81" s="68"/>
      <c r="AK81" s="68"/>
      <c r="AL81" s="68"/>
      <c r="AM81" s="68"/>
      <c r="AN81" s="68" t="s">
        <v>554</v>
      </c>
      <c r="AO81" s="68" t="s">
        <v>555</v>
      </c>
      <c r="AP81" s="68" t="s">
        <v>556</v>
      </c>
      <c r="AQ81" s="72" t="s">
        <v>557</v>
      </c>
    </row>
    <row r="82" spans="1:43" customFormat="1" ht="15.75" hidden="1" customHeight="1">
      <c r="A82" s="68" t="s">
        <v>558</v>
      </c>
      <c r="B82" s="58" t="s">
        <v>68</v>
      </c>
      <c r="C82" s="68" t="s">
        <v>559</v>
      </c>
      <c r="D82" s="68" t="s">
        <v>76</v>
      </c>
      <c r="E82" s="68" t="s">
        <v>205</v>
      </c>
      <c r="F82" s="68" t="s">
        <v>409</v>
      </c>
      <c r="G82" s="68" t="s">
        <v>560</v>
      </c>
      <c r="H82" s="80">
        <v>41992</v>
      </c>
      <c r="I82">
        <f t="shared" si="1"/>
        <v>2014</v>
      </c>
      <c r="J82" s="99">
        <v>7.8026099999999996</v>
      </c>
      <c r="K82" s="70">
        <v>42186</v>
      </c>
      <c r="L82" s="70">
        <v>43646</v>
      </c>
      <c r="M82" s="71">
        <v>38110000</v>
      </c>
      <c r="N82" s="71">
        <v>0</v>
      </c>
      <c r="O82" s="71">
        <v>0</v>
      </c>
      <c r="P82" s="71">
        <v>0</v>
      </c>
      <c r="Q82" s="71">
        <f>+'Actualizado al 14-04-2023'!$M82+'Actualizado al 14-04-2023'!$O82</f>
        <v>38110000</v>
      </c>
      <c r="R82" s="71">
        <f>Tabla3[[#This Row],[TOTAL Q SUSCRITO FUENTE COOOPERANTE]]/Tabla3[[#This Row],[TIPO DE CAMBIO 7.80261 (14-04-2023) ]]</f>
        <v>4884263.0863262424</v>
      </c>
      <c r="S82" s="71">
        <f>+'Actualizado al 14-04-2023'!$N82+'Actualizado al 14-04-2023'!$P82</f>
        <v>0</v>
      </c>
      <c r="T82" s="71">
        <v>37596895.780000001</v>
      </c>
      <c r="U82" s="71">
        <f>Tabla3[[#This Row],[Q - EJECUTADO FUENTE COOPERANTE]]/Tabla3[[#This Row],[TIPO DE CAMBIO 7.80261 (14-04-2023) ]]</f>
        <v>4818502.4985229308</v>
      </c>
      <c r="V82" s="71">
        <f>Tabla3[[#This Row],[SUSCRITO FUENTE COOPERANTE Q. ]]-Tabla3[[#This Row],[Q - EJECUTADO FUENTE COOPERANTE]]</f>
        <v>513104.21999999881</v>
      </c>
      <c r="W82" s="71">
        <f>Tabla3[[#This Row],[USD - TOTAL SUSCRITO FUENTE COOPERANTE ]]-Tabla3[[#This Row],[USD - EJECUTADO FUENTE COOPERANTE]]</f>
        <v>65760.587803311646</v>
      </c>
      <c r="X82" s="71">
        <v>0</v>
      </c>
      <c r="Y82" s="71">
        <v>98.82</v>
      </c>
      <c r="Z82" s="71">
        <v>98.65</v>
      </c>
      <c r="AA82" s="68" t="s">
        <v>81</v>
      </c>
      <c r="AB82" s="68" t="s">
        <v>133</v>
      </c>
      <c r="AC82" s="68" t="s">
        <v>134</v>
      </c>
      <c r="AD82" s="68" t="s">
        <v>527</v>
      </c>
      <c r="AE82" s="68" t="s">
        <v>527</v>
      </c>
      <c r="AF82" s="59" t="s">
        <v>11</v>
      </c>
      <c r="AG82" s="68"/>
      <c r="AH82" s="68"/>
      <c r="AI82" s="68"/>
      <c r="AJ82" s="68"/>
      <c r="AK82" s="68"/>
      <c r="AL82" s="68"/>
      <c r="AM82" s="68"/>
      <c r="AN82" s="68" t="s">
        <v>561</v>
      </c>
      <c r="AO82" s="68"/>
      <c r="AP82" s="68"/>
      <c r="AQ82" s="72"/>
    </row>
    <row r="83" spans="1:43" customFormat="1" ht="15.75" hidden="1" customHeight="1">
      <c r="A83" s="68" t="s">
        <v>562</v>
      </c>
      <c r="B83" s="58" t="s">
        <v>68</v>
      </c>
      <c r="C83" s="68" t="s">
        <v>563</v>
      </c>
      <c r="D83" s="68" t="s">
        <v>76</v>
      </c>
      <c r="E83" s="68" t="s">
        <v>205</v>
      </c>
      <c r="F83" s="68" t="s">
        <v>564</v>
      </c>
      <c r="G83" s="68" t="s">
        <v>565</v>
      </c>
      <c r="H83" s="81">
        <v>42108</v>
      </c>
      <c r="I83">
        <f t="shared" si="1"/>
        <v>2015</v>
      </c>
      <c r="J83" s="99">
        <v>7.8026099999999996</v>
      </c>
      <c r="K83" s="70">
        <v>42430</v>
      </c>
      <c r="L83" s="70">
        <v>42825</v>
      </c>
      <c r="M83" s="71">
        <v>500500</v>
      </c>
      <c r="N83" s="71">
        <v>0</v>
      </c>
      <c r="O83" s="71">
        <v>0</v>
      </c>
      <c r="P83" s="71">
        <v>0</v>
      </c>
      <c r="Q83" s="71">
        <f>+'Actualizado al 14-04-2023'!$M83+'Actualizado al 14-04-2023'!$O83</f>
        <v>500500</v>
      </c>
      <c r="R83" s="71">
        <f>Tabla3[[#This Row],[TOTAL Q SUSCRITO FUENTE COOOPERANTE]]/Tabla3[[#This Row],[TIPO DE CAMBIO 7.80261 (14-04-2023) ]]</f>
        <v>64145.202694995649</v>
      </c>
      <c r="S83" s="71">
        <f>+'Actualizado al 14-04-2023'!$N83+'Actualizado al 14-04-2023'!$P83</f>
        <v>0</v>
      </c>
      <c r="T83" s="71">
        <v>448067.93</v>
      </c>
      <c r="U83" s="71">
        <f>Tabla3[[#This Row],[Q - EJECUTADO FUENTE COOPERANTE]]/Tabla3[[#This Row],[TIPO DE CAMBIO 7.80261 (14-04-2023) ]]</f>
        <v>57425.390990963286</v>
      </c>
      <c r="V83" s="71">
        <f>Tabla3[[#This Row],[SUSCRITO FUENTE COOPERANTE Q. ]]-Tabla3[[#This Row],[Q - EJECUTADO FUENTE COOPERANTE]]</f>
        <v>52432.070000000007</v>
      </c>
      <c r="W83" s="71">
        <f>Tabla3[[#This Row],[USD - TOTAL SUSCRITO FUENTE COOPERANTE ]]-Tabla3[[#This Row],[USD - EJECUTADO FUENTE COOPERANTE]]</f>
        <v>6719.8117040323632</v>
      </c>
      <c r="X83" s="71">
        <v>0</v>
      </c>
      <c r="Y83" s="71">
        <v>66.05</v>
      </c>
      <c r="Z83" s="71">
        <v>89.52</v>
      </c>
      <c r="AA83" s="68" t="s">
        <v>175</v>
      </c>
      <c r="AB83" s="68" t="s">
        <v>233</v>
      </c>
      <c r="AC83" s="68" t="s">
        <v>134</v>
      </c>
      <c r="AD83" s="68" t="s">
        <v>224</v>
      </c>
      <c r="AE83" s="68" t="s">
        <v>224</v>
      </c>
      <c r="AF83" s="59" t="s">
        <v>11</v>
      </c>
      <c r="AG83" s="68"/>
      <c r="AH83" s="68"/>
      <c r="AI83" s="68"/>
      <c r="AJ83" s="68"/>
      <c r="AK83" s="68"/>
      <c r="AL83" s="68"/>
      <c r="AM83" s="68"/>
      <c r="AN83" s="68" t="s">
        <v>566</v>
      </c>
      <c r="AO83" s="68"/>
      <c r="AP83" s="68"/>
      <c r="AQ83" s="72"/>
    </row>
    <row r="84" spans="1:43" customFormat="1" ht="15.75" hidden="1" customHeight="1">
      <c r="A84" s="68" t="s">
        <v>567</v>
      </c>
      <c r="B84" s="58" t="s">
        <v>68</v>
      </c>
      <c r="C84" s="68" t="s">
        <v>568</v>
      </c>
      <c r="D84" s="68" t="s">
        <v>138</v>
      </c>
      <c r="E84" s="68" t="s">
        <v>118</v>
      </c>
      <c r="F84" s="68" t="s">
        <v>337</v>
      </c>
      <c r="G84" s="68" t="s">
        <v>338</v>
      </c>
      <c r="H84" s="80">
        <v>42353</v>
      </c>
      <c r="I84">
        <f t="shared" si="1"/>
        <v>2015</v>
      </c>
      <c r="J84" s="99">
        <v>7.8026099999999996</v>
      </c>
      <c r="K84" s="70">
        <v>42353</v>
      </c>
      <c r="L84" s="70">
        <v>42490</v>
      </c>
      <c r="M84" s="71">
        <v>1903427.5</v>
      </c>
      <c r="N84" s="71">
        <v>0</v>
      </c>
      <c r="O84" s="71">
        <v>0</v>
      </c>
      <c r="P84" s="71">
        <v>0</v>
      </c>
      <c r="Q84" s="71">
        <f>+'Actualizado al 14-04-2023'!$M84+'Actualizado al 14-04-2023'!$O84</f>
        <v>1903427.5</v>
      </c>
      <c r="R84" s="71">
        <f>Tabla3[[#This Row],[TOTAL Q SUSCRITO FUENTE COOOPERANTE]]/Tabla3[[#This Row],[TIPO DE CAMBIO 7.80261 (14-04-2023) ]]</f>
        <v>243947.53806739027</v>
      </c>
      <c r="S84" s="71">
        <f>+'Actualizado al 14-04-2023'!$N84+'Actualizado al 14-04-2023'!$P84</f>
        <v>0</v>
      </c>
      <c r="T84" s="71">
        <v>307100</v>
      </c>
      <c r="U84" s="71">
        <f>Tabla3[[#This Row],[Q - EJECUTADO FUENTE COOPERANTE]]/Tabla3[[#This Row],[TIPO DE CAMBIO 7.80261 (14-04-2023) ]]</f>
        <v>39358.624870395935</v>
      </c>
      <c r="V84" s="71">
        <f>Tabla3[[#This Row],[SUSCRITO FUENTE COOPERANTE Q. ]]-Tabla3[[#This Row],[Q - EJECUTADO FUENTE COOPERANTE]]</f>
        <v>1596327.5</v>
      </c>
      <c r="W84" s="71">
        <f>Tabla3[[#This Row],[USD - TOTAL SUSCRITO FUENTE COOPERANTE ]]-Tabla3[[#This Row],[USD - EJECUTADO FUENTE COOPERANTE]]</f>
        <v>204588.91319699434</v>
      </c>
      <c r="X84" s="71">
        <v>0</v>
      </c>
      <c r="Y84" s="71">
        <v>16.13</v>
      </c>
      <c r="Z84" s="71">
        <v>16.13</v>
      </c>
      <c r="AA84" s="68" t="s">
        <v>105</v>
      </c>
      <c r="AB84" s="68" t="s">
        <v>133</v>
      </c>
      <c r="AC84" s="68" t="s">
        <v>311</v>
      </c>
      <c r="AD84" s="68" t="s">
        <v>95</v>
      </c>
      <c r="AE84" s="68" t="s">
        <v>569</v>
      </c>
      <c r="AF84" s="59" t="s">
        <v>5</v>
      </c>
      <c r="AG84" s="68">
        <v>2</v>
      </c>
      <c r="AH84" s="68" t="s">
        <v>313</v>
      </c>
      <c r="AI84" s="68"/>
      <c r="AJ84" s="68"/>
      <c r="AK84" s="68"/>
      <c r="AL84" s="68"/>
      <c r="AM84" s="68"/>
      <c r="AN84" s="68" t="s">
        <v>570</v>
      </c>
      <c r="AO84" s="68" t="s">
        <v>571</v>
      </c>
      <c r="AP84" s="68"/>
      <c r="AQ84" s="72"/>
    </row>
    <row r="85" spans="1:43" customFormat="1" ht="15.75" hidden="1" customHeight="1">
      <c r="A85" s="68" t="s">
        <v>572</v>
      </c>
      <c r="B85" s="58" t="s">
        <v>68</v>
      </c>
      <c r="C85" s="68" t="s">
        <v>573</v>
      </c>
      <c r="D85" s="68" t="s">
        <v>76</v>
      </c>
      <c r="E85" s="68" t="s">
        <v>205</v>
      </c>
      <c r="F85" s="68" t="s">
        <v>409</v>
      </c>
      <c r="G85" s="68" t="s">
        <v>574</v>
      </c>
      <c r="H85" s="81">
        <v>41697</v>
      </c>
      <c r="I85">
        <f t="shared" si="1"/>
        <v>2014</v>
      </c>
      <c r="J85" s="99">
        <v>7.8026099999999996</v>
      </c>
      <c r="K85" s="70">
        <v>41697</v>
      </c>
      <c r="L85" s="70">
        <v>43524</v>
      </c>
      <c r="M85" s="71">
        <v>42033178.25</v>
      </c>
      <c r="N85" s="71">
        <v>0</v>
      </c>
      <c r="O85" s="71">
        <v>0</v>
      </c>
      <c r="P85" s="71">
        <v>0</v>
      </c>
      <c r="Q85" s="71">
        <f>+'Actualizado al 14-04-2023'!$M85+'Actualizado al 14-04-2023'!$O85</f>
        <v>42033178.25</v>
      </c>
      <c r="R85" s="71">
        <f>Tabla3[[#This Row],[TOTAL Q SUSCRITO FUENTE COOOPERANTE]]/Tabla3[[#This Row],[TIPO DE CAMBIO 7.80261 (14-04-2023) ]]</f>
        <v>5387066.4111111537</v>
      </c>
      <c r="S85" s="71">
        <f>+'Actualizado al 14-04-2023'!$N85+'Actualizado al 14-04-2023'!$P85</f>
        <v>0</v>
      </c>
      <c r="T85" s="71">
        <v>33262835.18</v>
      </c>
      <c r="U85" s="71">
        <f>Tabla3[[#This Row],[Q - EJECUTADO FUENTE COOPERANTE]]/Tabla3[[#This Row],[TIPO DE CAMBIO 7.80261 (14-04-2023) ]]</f>
        <v>4263039.5700925719</v>
      </c>
      <c r="V85" s="71">
        <f>Tabla3[[#This Row],[SUSCRITO FUENTE COOPERANTE Q. ]]-Tabla3[[#This Row],[Q - EJECUTADO FUENTE COOPERANTE]]</f>
        <v>8770343.0700000003</v>
      </c>
      <c r="W85" s="71">
        <f>Tabla3[[#This Row],[USD - TOTAL SUSCRITO FUENTE COOPERANTE ]]-Tabla3[[#This Row],[USD - EJECUTADO FUENTE COOPERANTE]]</f>
        <v>1124026.8410185818</v>
      </c>
      <c r="X85" s="71">
        <v>0</v>
      </c>
      <c r="Y85" s="71">
        <v>96.61</v>
      </c>
      <c r="Z85" s="71">
        <v>79.13</v>
      </c>
      <c r="AA85" s="68" t="s">
        <v>175</v>
      </c>
      <c r="AB85" s="68" t="s">
        <v>233</v>
      </c>
      <c r="AC85" s="68" t="s">
        <v>134</v>
      </c>
      <c r="AD85" s="68" t="s">
        <v>527</v>
      </c>
      <c r="AE85" s="68" t="s">
        <v>527</v>
      </c>
      <c r="AF85" s="59" t="s">
        <v>2502</v>
      </c>
      <c r="AG85" s="68"/>
      <c r="AH85" s="68"/>
      <c r="AI85" s="68"/>
      <c r="AJ85" s="68"/>
      <c r="AK85" s="68"/>
      <c r="AL85" s="68"/>
      <c r="AM85" s="68"/>
      <c r="AN85" s="68" t="s">
        <v>575</v>
      </c>
      <c r="AO85" s="68"/>
      <c r="AP85" s="68"/>
      <c r="AQ85" s="72"/>
    </row>
    <row r="86" spans="1:43" customFormat="1" ht="15.75" hidden="1" customHeight="1">
      <c r="A86" s="68" t="s">
        <v>576</v>
      </c>
      <c r="B86" s="58" t="s">
        <v>68</v>
      </c>
      <c r="C86" s="68" t="s">
        <v>577</v>
      </c>
      <c r="D86" s="68" t="s">
        <v>76</v>
      </c>
      <c r="E86" s="68" t="s">
        <v>205</v>
      </c>
      <c r="F86" s="68" t="s">
        <v>409</v>
      </c>
      <c r="G86" s="68" t="s">
        <v>574</v>
      </c>
      <c r="H86" s="80">
        <v>41577</v>
      </c>
      <c r="I86">
        <f t="shared" si="1"/>
        <v>2013</v>
      </c>
      <c r="J86" s="99">
        <v>7.8026099999999996</v>
      </c>
      <c r="K86" s="70">
        <v>41579</v>
      </c>
      <c r="L86" s="70">
        <v>43434</v>
      </c>
      <c r="M86" s="71">
        <v>34936000</v>
      </c>
      <c r="N86" s="71">
        <v>0</v>
      </c>
      <c r="O86" s="71">
        <v>0</v>
      </c>
      <c r="P86" s="71">
        <v>0</v>
      </c>
      <c r="Q86" s="71">
        <f>+'Actualizado al 14-04-2023'!$M86+'Actualizado al 14-04-2023'!$O86</f>
        <v>34936000</v>
      </c>
      <c r="R86" s="71">
        <f>Tabla3[[#This Row],[TOTAL Q SUSCRITO FUENTE COOOPERANTE]]/Tabla3[[#This Row],[TIPO DE CAMBIO 7.80261 (14-04-2023) ]]</f>
        <v>4477476.1265781578</v>
      </c>
      <c r="S86" s="71">
        <f>+'Actualizado al 14-04-2023'!$N86+'Actualizado al 14-04-2023'!$P86</f>
        <v>0</v>
      </c>
      <c r="T86" s="71">
        <v>30437723.539999999</v>
      </c>
      <c r="U86" s="71">
        <f>Tabla3[[#This Row],[Q - EJECUTADO FUENTE COOPERANTE]]/Tabla3[[#This Row],[TIPO DE CAMBIO 7.80261 (14-04-2023) ]]</f>
        <v>3900966.9251699112</v>
      </c>
      <c r="V86" s="71">
        <f>Tabla3[[#This Row],[SUSCRITO FUENTE COOPERANTE Q. ]]-Tabla3[[#This Row],[Q - EJECUTADO FUENTE COOPERANTE]]</f>
        <v>4498276.4600000009</v>
      </c>
      <c r="W86" s="71">
        <f>Tabla3[[#This Row],[USD - TOTAL SUSCRITO FUENTE COOPERANTE ]]-Tabla3[[#This Row],[USD - EJECUTADO FUENTE COOPERANTE]]</f>
        <v>576509.20140824653</v>
      </c>
      <c r="X86" s="71">
        <v>0</v>
      </c>
      <c r="Y86" s="71">
        <v>99.66</v>
      </c>
      <c r="Z86" s="71">
        <v>87.12</v>
      </c>
      <c r="AA86" s="68" t="s">
        <v>175</v>
      </c>
      <c r="AB86" s="68" t="s">
        <v>233</v>
      </c>
      <c r="AC86" s="68" t="s">
        <v>134</v>
      </c>
      <c r="AD86" s="68" t="s">
        <v>578</v>
      </c>
      <c r="AE86" s="68" t="s">
        <v>578</v>
      </c>
      <c r="AF86" s="59" t="s">
        <v>2502</v>
      </c>
      <c r="AG86" s="68"/>
      <c r="AH86" s="68"/>
      <c r="AI86" s="68"/>
      <c r="AJ86" s="68"/>
      <c r="AK86" s="68"/>
      <c r="AL86" s="68"/>
      <c r="AM86" s="68"/>
      <c r="AN86" s="68" t="s">
        <v>579</v>
      </c>
      <c r="AO86" s="68"/>
      <c r="AP86" s="68"/>
      <c r="AQ86" s="72"/>
    </row>
    <row r="87" spans="1:43" customFormat="1" ht="15.75" hidden="1" customHeight="1">
      <c r="A87" s="68" t="s">
        <v>580</v>
      </c>
      <c r="B87" s="58" t="s">
        <v>68</v>
      </c>
      <c r="C87" s="68" t="s">
        <v>581</v>
      </c>
      <c r="D87" s="68" t="s">
        <v>138</v>
      </c>
      <c r="E87" s="68" t="s">
        <v>243</v>
      </c>
      <c r="F87" s="68" t="s">
        <v>102</v>
      </c>
      <c r="G87" s="68" t="s">
        <v>103</v>
      </c>
      <c r="H87" s="81">
        <v>42349</v>
      </c>
      <c r="I87">
        <f t="shared" si="1"/>
        <v>2015</v>
      </c>
      <c r="J87" s="99">
        <v>7.8026099999999996</v>
      </c>
      <c r="K87" s="70">
        <v>42349</v>
      </c>
      <c r="L87" s="70">
        <v>45209</v>
      </c>
      <c r="M87" s="71">
        <v>208603250</v>
      </c>
      <c r="N87" s="71">
        <v>8344130</v>
      </c>
      <c r="O87" s="71">
        <v>37548585</v>
      </c>
      <c r="P87" s="71">
        <v>0</v>
      </c>
      <c r="Q87" s="71">
        <f>+'Actualizado al 14-04-2023'!$M87+'Actualizado al 14-04-2023'!$O87</f>
        <v>246151835</v>
      </c>
      <c r="R87" s="71">
        <f>Tabla3[[#This Row],[TOTAL Q SUSCRITO FUENTE COOOPERANTE]]/Tabla3[[#This Row],[TIPO DE CAMBIO 7.80261 (14-04-2023) ]]</f>
        <v>31547371.328311939</v>
      </c>
      <c r="S87" s="71">
        <f>+'Actualizado al 14-04-2023'!$N87+'Actualizado al 14-04-2023'!$P87</f>
        <v>8344130</v>
      </c>
      <c r="T87" s="71">
        <v>194078112.58000001</v>
      </c>
      <c r="U87" s="71">
        <f>Tabla3[[#This Row],[Q - EJECUTADO FUENTE COOPERANTE]]/Tabla3[[#This Row],[TIPO DE CAMBIO 7.80261 (14-04-2023) ]]</f>
        <v>24873486.253958613</v>
      </c>
      <c r="V87" s="71">
        <f>Tabla3[[#This Row],[SUSCRITO FUENTE COOPERANTE Q. ]]-Tabla3[[#This Row],[Q - EJECUTADO FUENTE COOPERANTE]]</f>
        <v>14525137.419999987</v>
      </c>
      <c r="W87" s="71">
        <f>Tabla3[[#This Row],[USD - TOTAL SUSCRITO FUENTE COOPERANTE ]]-Tabla3[[#This Row],[USD - EJECUTADO FUENTE COOPERANTE]]</f>
        <v>6673885.0743533261</v>
      </c>
      <c r="X87" s="71">
        <v>7940173.4900000002</v>
      </c>
      <c r="Y87" s="71">
        <v>76.14</v>
      </c>
      <c r="Z87" s="71">
        <v>79.37</v>
      </c>
      <c r="AA87" s="68" t="s">
        <v>105</v>
      </c>
      <c r="AB87" s="68" t="s">
        <v>106</v>
      </c>
      <c r="AC87" s="68" t="s">
        <v>348</v>
      </c>
      <c r="AD87" s="68" t="s">
        <v>68</v>
      </c>
      <c r="AE87" s="68" t="s">
        <v>68</v>
      </c>
      <c r="AF87" s="59" t="s">
        <v>5</v>
      </c>
      <c r="AG87" s="68">
        <v>1</v>
      </c>
      <c r="AH87" s="68" t="s">
        <v>245</v>
      </c>
      <c r="AI87" s="68"/>
      <c r="AJ87" s="68"/>
      <c r="AK87" s="68"/>
      <c r="AL87" s="68"/>
      <c r="AM87" s="68"/>
      <c r="AN87" s="68" t="s">
        <v>582</v>
      </c>
      <c r="AO87" s="68" t="s">
        <v>583</v>
      </c>
      <c r="AP87" s="68" t="s">
        <v>584</v>
      </c>
      <c r="AQ87" s="72" t="s">
        <v>585</v>
      </c>
    </row>
    <row r="88" spans="1:43" customFormat="1" ht="15.75" hidden="1" customHeight="1">
      <c r="A88" s="68" t="s">
        <v>586</v>
      </c>
      <c r="B88" s="58" t="s">
        <v>68</v>
      </c>
      <c r="C88" s="68" t="s">
        <v>587</v>
      </c>
      <c r="D88" s="68" t="s">
        <v>138</v>
      </c>
      <c r="E88" s="68" t="s">
        <v>309</v>
      </c>
      <c r="F88" s="68" t="s">
        <v>196</v>
      </c>
      <c r="G88" s="68" t="s">
        <v>310</v>
      </c>
      <c r="H88" s="80">
        <v>42598</v>
      </c>
      <c r="I88">
        <f t="shared" si="1"/>
        <v>2016</v>
      </c>
      <c r="J88" s="99">
        <v>7.8026099999999996</v>
      </c>
      <c r="K88" s="70">
        <v>42598</v>
      </c>
      <c r="L88" s="70">
        <v>43693</v>
      </c>
      <c r="M88" s="71">
        <v>30679687.5</v>
      </c>
      <c r="N88" s="71">
        <v>0</v>
      </c>
      <c r="O88" s="71">
        <v>0</v>
      </c>
      <c r="P88" s="71">
        <v>0</v>
      </c>
      <c r="Q88" s="71">
        <f>+'Actualizado al 14-04-2023'!$M88+'Actualizado al 14-04-2023'!$O88</f>
        <v>30679687.5</v>
      </c>
      <c r="R88" s="71">
        <f>Tabla3[[#This Row],[TOTAL Q SUSCRITO FUENTE COOOPERANTE]]/Tabla3[[#This Row],[TIPO DE CAMBIO 7.80261 (14-04-2023) ]]</f>
        <v>3931977.5690442044</v>
      </c>
      <c r="S88" s="71">
        <f>+'Actualizado al 14-04-2023'!$N88+'Actualizado al 14-04-2023'!$P88</f>
        <v>0</v>
      </c>
      <c r="T88" s="71">
        <v>922047.93</v>
      </c>
      <c r="U88" s="71">
        <f>Tabla3[[#This Row],[Q - EJECUTADO FUENTE COOPERANTE]]/Tabla3[[#This Row],[TIPO DE CAMBIO 7.80261 (14-04-2023) ]]</f>
        <v>118171.73099770462</v>
      </c>
      <c r="V88" s="71">
        <f>Tabla3[[#This Row],[SUSCRITO FUENTE COOPERANTE Q. ]]-Tabla3[[#This Row],[Q - EJECUTADO FUENTE COOPERANTE]]</f>
        <v>29757639.57</v>
      </c>
      <c r="W88" s="71">
        <f>Tabla3[[#This Row],[USD - TOTAL SUSCRITO FUENTE COOPERANTE ]]-Tabla3[[#This Row],[USD - EJECUTADO FUENTE COOPERANTE]]</f>
        <v>3813805.8380465</v>
      </c>
      <c r="X88" s="71">
        <v>0</v>
      </c>
      <c r="Y88" s="71">
        <v>2.1800000000000002</v>
      </c>
      <c r="Z88" s="71">
        <v>3</v>
      </c>
      <c r="AA88" s="68" t="s">
        <v>105</v>
      </c>
      <c r="AB88" s="68" t="s">
        <v>133</v>
      </c>
      <c r="AC88" s="68" t="s">
        <v>157</v>
      </c>
      <c r="AD88" s="68" t="s">
        <v>356</v>
      </c>
      <c r="AE88" s="68" t="s">
        <v>356</v>
      </c>
      <c r="AF88" s="59" t="s">
        <v>11</v>
      </c>
      <c r="AG88" s="68">
        <v>10</v>
      </c>
      <c r="AH88" s="68" t="s">
        <v>313</v>
      </c>
      <c r="AI88" s="68"/>
      <c r="AJ88" s="68"/>
      <c r="AK88" s="68"/>
      <c r="AL88" s="68"/>
      <c r="AM88" s="68"/>
      <c r="AN88" s="68" t="s">
        <v>588</v>
      </c>
      <c r="AO88" s="68" t="s">
        <v>589</v>
      </c>
      <c r="AP88" s="68" t="s">
        <v>590</v>
      </c>
      <c r="AQ88" s="72" t="s">
        <v>591</v>
      </c>
    </row>
    <row r="89" spans="1:43" customFormat="1" ht="15.75" hidden="1" customHeight="1">
      <c r="A89" s="68" t="s">
        <v>592</v>
      </c>
      <c r="B89" s="58" t="s">
        <v>68</v>
      </c>
      <c r="C89" s="68" t="s">
        <v>593</v>
      </c>
      <c r="D89" s="68" t="s">
        <v>138</v>
      </c>
      <c r="E89" s="68" t="s">
        <v>399</v>
      </c>
      <c r="F89" s="68" t="s">
        <v>196</v>
      </c>
      <c r="G89" s="68" t="s">
        <v>197</v>
      </c>
      <c r="H89" s="81">
        <v>42201</v>
      </c>
      <c r="I89">
        <f t="shared" si="1"/>
        <v>2015</v>
      </c>
      <c r="J89" s="99">
        <v>7.8026099999999996</v>
      </c>
      <c r="K89" s="70">
        <v>42186</v>
      </c>
      <c r="L89" s="70">
        <v>42735</v>
      </c>
      <c r="M89" s="71">
        <v>693122.91</v>
      </c>
      <c r="N89" s="71">
        <v>0</v>
      </c>
      <c r="O89" s="71">
        <v>0</v>
      </c>
      <c r="P89" s="71">
        <v>0</v>
      </c>
      <c r="Q89" s="71">
        <f>+'Actualizado al 14-04-2023'!$M89+'Actualizado al 14-04-2023'!$O89</f>
        <v>693122.91</v>
      </c>
      <c r="R89" s="71">
        <f>Tabla3[[#This Row],[TOTAL Q SUSCRITO FUENTE COOOPERANTE]]/Tabla3[[#This Row],[TIPO DE CAMBIO 7.80261 (14-04-2023) ]]</f>
        <v>88832.186922068388</v>
      </c>
      <c r="S89" s="71">
        <f>+'Actualizado al 14-04-2023'!$N89+'Actualizado al 14-04-2023'!$P89</f>
        <v>0</v>
      </c>
      <c r="T89" s="71">
        <v>693123</v>
      </c>
      <c r="U89" s="71">
        <f>Tabla3[[#This Row],[Q - EJECUTADO FUENTE COOPERANTE]]/Tabla3[[#This Row],[TIPO DE CAMBIO 7.80261 (14-04-2023) ]]</f>
        <v>88832.198456670274</v>
      </c>
      <c r="V89" s="71">
        <f>Tabla3[[#This Row],[SUSCRITO FUENTE COOPERANTE Q. ]]-Tabla3[[#This Row],[Q - EJECUTADO FUENTE COOPERANTE]]</f>
        <v>-8.999999996740371E-2</v>
      </c>
      <c r="W89" s="71">
        <f>Tabla3[[#This Row],[USD - TOTAL SUSCRITO FUENTE COOPERANTE ]]-Tabla3[[#This Row],[USD - EJECUTADO FUENTE COOPERANTE]]</f>
        <v>-1.1534601886523888E-2</v>
      </c>
      <c r="X89" s="71">
        <v>0</v>
      </c>
      <c r="Y89" s="71">
        <v>100</v>
      </c>
      <c r="Z89" s="71">
        <v>99.99</v>
      </c>
      <c r="AA89" s="68" t="s">
        <v>105</v>
      </c>
      <c r="AB89" s="68" t="s">
        <v>233</v>
      </c>
      <c r="AC89" s="68" t="s">
        <v>176</v>
      </c>
      <c r="AD89" s="68" t="s">
        <v>95</v>
      </c>
      <c r="AE89" s="68" t="s">
        <v>95</v>
      </c>
      <c r="AF89" s="59" t="s">
        <v>5</v>
      </c>
      <c r="AG89" s="68">
        <v>1</v>
      </c>
      <c r="AH89" s="68" t="s">
        <v>491</v>
      </c>
      <c r="AI89" s="68"/>
      <c r="AJ89" s="68"/>
      <c r="AK89" s="68"/>
      <c r="AL89" s="68"/>
      <c r="AM89" s="68"/>
      <c r="AN89" s="68" t="s">
        <v>594</v>
      </c>
      <c r="AO89" s="68" t="s">
        <v>595</v>
      </c>
      <c r="AP89" s="68" t="s">
        <v>596</v>
      </c>
      <c r="AQ89" s="72" t="s">
        <v>597</v>
      </c>
    </row>
    <row r="90" spans="1:43" customFormat="1" ht="15.75" hidden="1" customHeight="1">
      <c r="A90" s="68" t="s">
        <v>598</v>
      </c>
      <c r="B90" s="58" t="s">
        <v>68</v>
      </c>
      <c r="C90" s="68" t="s">
        <v>599</v>
      </c>
      <c r="D90" s="68" t="s">
        <v>138</v>
      </c>
      <c r="E90" s="68" t="s">
        <v>600</v>
      </c>
      <c r="F90" s="68" t="s">
        <v>78</v>
      </c>
      <c r="G90" s="68" t="s">
        <v>601</v>
      </c>
      <c r="H90" s="80">
        <v>42522</v>
      </c>
      <c r="I90">
        <f t="shared" si="1"/>
        <v>2016</v>
      </c>
      <c r="J90" s="99">
        <v>7.8026099999999996</v>
      </c>
      <c r="K90" s="70">
        <v>42522</v>
      </c>
      <c r="L90" s="70">
        <v>43252</v>
      </c>
      <c r="M90" s="71">
        <v>1906357.5</v>
      </c>
      <c r="N90" s="71">
        <v>0</v>
      </c>
      <c r="O90" s="71">
        <v>0</v>
      </c>
      <c r="P90" s="71">
        <v>0</v>
      </c>
      <c r="Q90" s="71">
        <f>+'Actualizado al 14-04-2023'!$M90+'Actualizado al 14-04-2023'!$O90</f>
        <v>1906357.5</v>
      </c>
      <c r="R90" s="71">
        <f>Tabla3[[#This Row],[TOTAL Q SUSCRITO FUENTE COOOPERANTE]]/Tabla3[[#This Row],[TIPO DE CAMBIO 7.80261 (14-04-2023) ]]</f>
        <v>244323.05343981055</v>
      </c>
      <c r="S90" s="71">
        <f>+'Actualizado al 14-04-2023'!$N90+'Actualizado al 14-04-2023'!$P90</f>
        <v>0</v>
      </c>
      <c r="T90" s="71">
        <v>889267.21</v>
      </c>
      <c r="U90" s="71">
        <f>Tabla3[[#This Row],[Q - EJECUTADO FUENTE COOPERANTE]]/Tabla3[[#This Row],[TIPO DE CAMBIO 7.80261 (14-04-2023) ]]</f>
        <v>113970.48039053599</v>
      </c>
      <c r="V90" s="71">
        <f>Tabla3[[#This Row],[SUSCRITO FUENTE COOPERANTE Q. ]]-Tabla3[[#This Row],[Q - EJECUTADO FUENTE COOPERANTE]]</f>
        <v>1017090.29</v>
      </c>
      <c r="W90" s="71">
        <f>Tabla3[[#This Row],[USD - TOTAL SUSCRITO FUENTE COOPERANTE ]]-Tabla3[[#This Row],[USD - EJECUTADO FUENTE COOPERANTE]]</f>
        <v>130352.57304927456</v>
      </c>
      <c r="X90" s="71">
        <v>0</v>
      </c>
      <c r="Y90" s="71">
        <v>41.74</v>
      </c>
      <c r="Z90" s="71">
        <v>46.64</v>
      </c>
      <c r="AA90" s="68" t="s">
        <v>81</v>
      </c>
      <c r="AB90" s="68" t="s">
        <v>133</v>
      </c>
      <c r="AC90" s="68" t="s">
        <v>134</v>
      </c>
      <c r="AD90" s="68" t="s">
        <v>602</v>
      </c>
      <c r="AE90" s="68" t="s">
        <v>602</v>
      </c>
      <c r="AF90" s="59" t="s">
        <v>2502</v>
      </c>
      <c r="AG90" s="68">
        <v>5</v>
      </c>
      <c r="AH90" s="68" t="s">
        <v>603</v>
      </c>
      <c r="AI90" s="68"/>
      <c r="AJ90" s="68"/>
      <c r="AK90" s="68"/>
      <c r="AL90" s="68"/>
      <c r="AM90" s="68"/>
      <c r="AN90" s="68" t="s">
        <v>604</v>
      </c>
      <c r="AO90" s="68" t="s">
        <v>605</v>
      </c>
      <c r="AP90" s="68" t="s">
        <v>606</v>
      </c>
      <c r="AQ90" s="72" t="s">
        <v>607</v>
      </c>
    </row>
    <row r="91" spans="1:43" customFormat="1" ht="15.75" hidden="1" customHeight="1">
      <c r="A91" s="68" t="s">
        <v>608</v>
      </c>
      <c r="B91" s="58" t="s">
        <v>68</v>
      </c>
      <c r="C91" s="68" t="s">
        <v>609</v>
      </c>
      <c r="D91" s="68" t="s">
        <v>76</v>
      </c>
      <c r="E91" s="68" t="s">
        <v>610</v>
      </c>
      <c r="F91" s="68" t="s">
        <v>488</v>
      </c>
      <c r="G91" s="68" t="s">
        <v>611</v>
      </c>
      <c r="H91" s="81">
        <v>42495</v>
      </c>
      <c r="I91">
        <f t="shared" si="1"/>
        <v>2016</v>
      </c>
      <c r="J91" s="99">
        <v>7.8026099999999996</v>
      </c>
      <c r="K91" s="70">
        <v>42495</v>
      </c>
      <c r="L91" s="70">
        <v>43465</v>
      </c>
      <c r="M91" s="71">
        <v>5556571.8899999997</v>
      </c>
      <c r="N91" s="71">
        <v>0</v>
      </c>
      <c r="O91" s="71">
        <v>0</v>
      </c>
      <c r="P91" s="71">
        <v>0</v>
      </c>
      <c r="Q91" s="71">
        <f>+'Actualizado al 14-04-2023'!$M91+'Actualizado al 14-04-2023'!$O91</f>
        <v>5556571.8899999997</v>
      </c>
      <c r="R91" s="71">
        <f>Tabla3[[#This Row],[TOTAL Q SUSCRITO FUENTE COOOPERANTE]]/Tabla3[[#This Row],[TIPO DE CAMBIO 7.80261 (14-04-2023) ]]</f>
        <v>712142.71762910101</v>
      </c>
      <c r="S91" s="71">
        <f>+'Actualizado al 14-04-2023'!$N91+'Actualizado al 14-04-2023'!$P91</f>
        <v>0</v>
      </c>
      <c r="T91" s="71">
        <v>5556571.8600000003</v>
      </c>
      <c r="U91" s="71">
        <f>Tabla3[[#This Row],[Q - EJECUTADO FUENTE COOPERANTE]]/Tabla3[[#This Row],[TIPO DE CAMBIO 7.80261 (14-04-2023) ]]</f>
        <v>712142.71378423378</v>
      </c>
      <c r="V91" s="71">
        <f>Tabla3[[#This Row],[SUSCRITO FUENTE COOPERANTE Q. ]]-Tabla3[[#This Row],[Q - EJECUTADO FUENTE COOPERANTE]]</f>
        <v>2.9999999329447746E-2</v>
      </c>
      <c r="W91" s="71">
        <f>Tabla3[[#This Row],[USD - TOTAL SUSCRITO FUENTE COOPERANTE ]]-Tabla3[[#This Row],[USD - EJECUTADO FUENTE COOPERANTE]]</f>
        <v>3.8448672275990248E-3</v>
      </c>
      <c r="X91" s="71">
        <v>0</v>
      </c>
      <c r="Y91" s="71">
        <v>100</v>
      </c>
      <c r="Z91" s="71">
        <v>99.99</v>
      </c>
      <c r="AA91" s="68" t="s">
        <v>105</v>
      </c>
      <c r="AB91" s="68" t="s">
        <v>133</v>
      </c>
      <c r="AC91" s="68" t="s">
        <v>382</v>
      </c>
      <c r="AD91" s="68" t="s">
        <v>224</v>
      </c>
      <c r="AE91" s="68" t="s">
        <v>612</v>
      </c>
      <c r="AF91" s="59" t="s">
        <v>2502</v>
      </c>
      <c r="AG91" s="68">
        <v>5</v>
      </c>
      <c r="AH91" s="68" t="s">
        <v>166</v>
      </c>
      <c r="AI91" s="68"/>
      <c r="AJ91" s="68"/>
      <c r="AK91" s="68"/>
      <c r="AL91" s="68"/>
      <c r="AM91" s="68"/>
      <c r="AN91" s="68" t="s">
        <v>613</v>
      </c>
      <c r="AO91" s="68" t="s">
        <v>614</v>
      </c>
      <c r="AP91" s="68"/>
      <c r="AQ91" s="72"/>
    </row>
    <row r="92" spans="1:43" customFormat="1" ht="15.75" hidden="1" customHeight="1">
      <c r="A92" s="68" t="s">
        <v>615</v>
      </c>
      <c r="B92" s="58" t="s">
        <v>68</v>
      </c>
      <c r="C92" s="68" t="s">
        <v>616</v>
      </c>
      <c r="D92" s="68" t="s">
        <v>281</v>
      </c>
      <c r="E92" s="68" t="s">
        <v>131</v>
      </c>
      <c r="F92" s="68" t="s">
        <v>409</v>
      </c>
      <c r="G92" s="68" t="s">
        <v>617</v>
      </c>
      <c r="H92" s="80">
        <v>42320</v>
      </c>
      <c r="I92">
        <f t="shared" si="1"/>
        <v>2015</v>
      </c>
      <c r="J92" s="99">
        <v>7.8026099999999996</v>
      </c>
      <c r="K92" s="70">
        <v>42339</v>
      </c>
      <c r="L92" s="70">
        <v>43434</v>
      </c>
      <c r="M92" s="71">
        <v>40821142.640000001</v>
      </c>
      <c r="N92" s="71">
        <v>0</v>
      </c>
      <c r="O92" s="71">
        <v>0</v>
      </c>
      <c r="P92" s="71">
        <v>0</v>
      </c>
      <c r="Q92" s="71">
        <f>+'Actualizado al 14-04-2023'!$M92+'Actualizado al 14-04-2023'!$O92</f>
        <v>40821142.640000001</v>
      </c>
      <c r="R92" s="71">
        <f>Tabla3[[#This Row],[TOTAL Q SUSCRITO FUENTE COOOPERANTE]]/Tabla3[[#This Row],[TIPO DE CAMBIO 7.80261 (14-04-2023) ]]</f>
        <v>5231729.2085597003</v>
      </c>
      <c r="S92" s="71">
        <f>+'Actualizado al 14-04-2023'!$N92+'Actualizado al 14-04-2023'!$P92</f>
        <v>0</v>
      </c>
      <c r="T92" s="71">
        <v>0</v>
      </c>
      <c r="U92" s="71">
        <f>Tabla3[[#This Row],[Q - EJECUTADO FUENTE COOPERANTE]]/Tabla3[[#This Row],[TIPO DE CAMBIO 7.80261 (14-04-2023) ]]</f>
        <v>0</v>
      </c>
      <c r="V92" s="71">
        <f>Tabla3[[#This Row],[SUSCRITO FUENTE COOPERANTE Q. ]]-Tabla3[[#This Row],[Q - EJECUTADO FUENTE COOPERANTE]]</f>
        <v>40821142.640000001</v>
      </c>
      <c r="W92" s="71">
        <f>Tabla3[[#This Row],[USD - TOTAL SUSCRITO FUENTE COOPERANTE ]]-Tabla3[[#This Row],[USD - EJECUTADO FUENTE COOPERANTE]]</f>
        <v>5231729.2085597003</v>
      </c>
      <c r="X92" s="71">
        <v>0</v>
      </c>
      <c r="Y92" s="71">
        <v>0</v>
      </c>
      <c r="Z92" s="71">
        <v>0</v>
      </c>
      <c r="AA92" s="68" t="s">
        <v>81</v>
      </c>
      <c r="AB92" s="68" t="s">
        <v>233</v>
      </c>
      <c r="AC92" s="68" t="s">
        <v>355</v>
      </c>
      <c r="AD92" s="68" t="s">
        <v>95</v>
      </c>
      <c r="AE92" s="68" t="s">
        <v>95</v>
      </c>
      <c r="AF92" s="59" t="s">
        <v>2502</v>
      </c>
      <c r="AG92" s="68">
        <v>5</v>
      </c>
      <c r="AH92" s="68"/>
      <c r="AI92" s="68"/>
      <c r="AJ92" s="68"/>
      <c r="AK92" s="68"/>
      <c r="AL92" s="68"/>
      <c r="AM92" s="68"/>
      <c r="AN92" s="68" t="s">
        <v>619</v>
      </c>
      <c r="AO92" s="68" t="s">
        <v>620</v>
      </c>
      <c r="AP92" s="68" t="s">
        <v>621</v>
      </c>
      <c r="AQ92" s="72"/>
    </row>
    <row r="93" spans="1:43" customFormat="1" ht="15.75" hidden="1" customHeight="1">
      <c r="A93" s="68" t="s">
        <v>622</v>
      </c>
      <c r="B93" s="58" t="s">
        <v>68</v>
      </c>
      <c r="C93" s="68" t="s">
        <v>623</v>
      </c>
      <c r="D93" s="68" t="s">
        <v>281</v>
      </c>
      <c r="E93" s="68" t="s">
        <v>131</v>
      </c>
      <c r="F93" s="68" t="s">
        <v>90</v>
      </c>
      <c r="G93" s="68" t="s">
        <v>617</v>
      </c>
      <c r="H93" s="81">
        <v>42320</v>
      </c>
      <c r="I93">
        <f t="shared" si="1"/>
        <v>2015</v>
      </c>
      <c r="J93" s="99">
        <v>7.8026099999999996</v>
      </c>
      <c r="K93" s="70">
        <v>42339</v>
      </c>
      <c r="L93" s="70">
        <v>43434</v>
      </c>
      <c r="M93" s="71">
        <v>34471187.460000001</v>
      </c>
      <c r="N93" s="71">
        <v>0</v>
      </c>
      <c r="O93" s="71">
        <v>0</v>
      </c>
      <c r="P93" s="71">
        <v>0</v>
      </c>
      <c r="Q93" s="71">
        <f>+'Actualizado al 14-04-2023'!$M93+'Actualizado al 14-04-2023'!$O93</f>
        <v>34471187.460000001</v>
      </c>
      <c r="R93" s="71">
        <f>Tabla3[[#This Row],[TOTAL Q SUSCRITO FUENTE COOOPERANTE]]/Tabla3[[#This Row],[TIPO DE CAMBIO 7.80261 (14-04-2023) ]]</f>
        <v>4417904.7088089762</v>
      </c>
      <c r="S93" s="71">
        <f>+'Actualizado al 14-04-2023'!$N93+'Actualizado al 14-04-2023'!$P93</f>
        <v>0</v>
      </c>
      <c r="T93" s="71">
        <v>0</v>
      </c>
      <c r="U93" s="71">
        <f>Tabla3[[#This Row],[Q - EJECUTADO FUENTE COOPERANTE]]/Tabla3[[#This Row],[TIPO DE CAMBIO 7.80261 (14-04-2023) ]]</f>
        <v>0</v>
      </c>
      <c r="V93" s="71">
        <f>Tabla3[[#This Row],[SUSCRITO FUENTE COOPERANTE Q. ]]-Tabla3[[#This Row],[Q - EJECUTADO FUENTE COOPERANTE]]</f>
        <v>34471187.460000001</v>
      </c>
      <c r="W93" s="71">
        <f>Tabla3[[#This Row],[USD - TOTAL SUSCRITO FUENTE COOPERANTE ]]-Tabla3[[#This Row],[USD - EJECUTADO FUENTE COOPERANTE]]</f>
        <v>4417904.7088089762</v>
      </c>
      <c r="X93" s="71">
        <v>0</v>
      </c>
      <c r="Y93" s="71">
        <v>0</v>
      </c>
      <c r="Z93" s="71">
        <v>0</v>
      </c>
      <c r="AA93" s="68" t="s">
        <v>81</v>
      </c>
      <c r="AB93" s="68" t="s">
        <v>233</v>
      </c>
      <c r="AC93" s="68" t="s">
        <v>355</v>
      </c>
      <c r="AD93" s="68" t="s">
        <v>259</v>
      </c>
      <c r="AE93" s="68" t="s">
        <v>624</v>
      </c>
      <c r="AF93" s="59" t="s">
        <v>2502</v>
      </c>
      <c r="AG93" s="68">
        <v>5</v>
      </c>
      <c r="AH93" s="68"/>
      <c r="AI93" s="68"/>
      <c r="AJ93" s="68"/>
      <c r="AK93" s="68"/>
      <c r="AL93" s="68"/>
      <c r="AM93" s="68"/>
      <c r="AN93" s="68" t="s">
        <v>625</v>
      </c>
      <c r="AO93" s="68" t="s">
        <v>626</v>
      </c>
      <c r="AP93" s="68" t="s">
        <v>627</v>
      </c>
      <c r="AQ93" s="72"/>
    </row>
    <row r="94" spans="1:43" customFormat="1" ht="15.75" hidden="1" customHeight="1">
      <c r="A94" s="68" t="s">
        <v>628</v>
      </c>
      <c r="B94" s="58" t="s">
        <v>68</v>
      </c>
      <c r="C94" s="68" t="s">
        <v>629</v>
      </c>
      <c r="D94" s="68" t="s">
        <v>138</v>
      </c>
      <c r="E94" s="68" t="s">
        <v>630</v>
      </c>
      <c r="F94" s="68" t="s">
        <v>409</v>
      </c>
      <c r="G94" s="68" t="s">
        <v>91</v>
      </c>
      <c r="H94" s="80">
        <v>42342</v>
      </c>
      <c r="I94">
        <f t="shared" si="1"/>
        <v>2015</v>
      </c>
      <c r="J94" s="99">
        <v>7.8026099999999996</v>
      </c>
      <c r="K94" s="70">
        <v>42370</v>
      </c>
      <c r="L94" s="70">
        <v>43830</v>
      </c>
      <c r="M94" s="71">
        <v>15796025.52</v>
      </c>
      <c r="N94" s="71">
        <v>0</v>
      </c>
      <c r="O94" s="71">
        <v>2436835</v>
      </c>
      <c r="P94" s="71">
        <v>0</v>
      </c>
      <c r="Q94" s="71">
        <f>+'Actualizado al 14-04-2023'!$M94+'Actualizado al 14-04-2023'!$O94</f>
        <v>18232860.52</v>
      </c>
      <c r="R94" s="71">
        <f>Tabla3[[#This Row],[TOTAL Q SUSCRITO FUENTE COOOPERANTE]]/Tabla3[[#This Row],[TIPO DE CAMBIO 7.80261 (14-04-2023) ]]</f>
        <v>2336764.303226741</v>
      </c>
      <c r="S94" s="71">
        <f>+'Actualizado al 14-04-2023'!$N94+'Actualizado al 14-04-2023'!$P94</f>
        <v>0</v>
      </c>
      <c r="T94" s="71">
        <v>18158974.18</v>
      </c>
      <c r="U94" s="71">
        <f>Tabla3[[#This Row],[Q - EJECUTADO FUENTE COOPERANTE]]/Tabla3[[#This Row],[TIPO DE CAMBIO 7.80261 (14-04-2023) ]]</f>
        <v>2327294.8641544306</v>
      </c>
      <c r="V94" s="71">
        <f>Tabla3[[#This Row],[SUSCRITO FUENTE COOPERANTE Q. ]]-Tabla3[[#This Row],[Q - EJECUTADO FUENTE COOPERANTE]]</f>
        <v>-2362948.66</v>
      </c>
      <c r="W94" s="71">
        <f>Tabla3[[#This Row],[USD - TOTAL SUSCRITO FUENTE COOPERANTE ]]-Tabla3[[#This Row],[USD - EJECUTADO FUENTE COOPERANTE]]</f>
        <v>9469.4390723104589</v>
      </c>
      <c r="X94" s="71">
        <v>0</v>
      </c>
      <c r="Y94" s="71">
        <v>91.66</v>
      </c>
      <c r="Z94" s="71">
        <v>99.59</v>
      </c>
      <c r="AA94" s="68" t="s">
        <v>105</v>
      </c>
      <c r="AB94" s="68" t="s">
        <v>233</v>
      </c>
      <c r="AC94" s="68" t="s">
        <v>534</v>
      </c>
      <c r="AD94" s="68" t="s">
        <v>95</v>
      </c>
      <c r="AE94" s="68" t="s">
        <v>95</v>
      </c>
      <c r="AF94" s="59" t="s">
        <v>12</v>
      </c>
      <c r="AG94" s="68">
        <v>12</v>
      </c>
      <c r="AH94" s="68" t="s">
        <v>122</v>
      </c>
      <c r="AI94" s="68"/>
      <c r="AJ94" s="68"/>
      <c r="AK94" s="68"/>
      <c r="AL94" s="68"/>
      <c r="AM94" s="68"/>
      <c r="AN94" s="68" t="s">
        <v>632</v>
      </c>
      <c r="AO94" s="68" t="s">
        <v>633</v>
      </c>
      <c r="AP94" s="68" t="s">
        <v>634</v>
      </c>
      <c r="AQ94" s="72" t="s">
        <v>635</v>
      </c>
    </row>
    <row r="95" spans="1:43" customFormat="1" ht="15.75" hidden="1" customHeight="1">
      <c r="A95" s="68" t="s">
        <v>636</v>
      </c>
      <c r="B95" s="58" t="s">
        <v>68</v>
      </c>
      <c r="C95" s="68" t="s">
        <v>637</v>
      </c>
      <c r="D95" s="68" t="s">
        <v>138</v>
      </c>
      <c r="E95" s="68" t="s">
        <v>223</v>
      </c>
      <c r="F95" s="68" t="s">
        <v>196</v>
      </c>
      <c r="G95" s="68" t="s">
        <v>310</v>
      </c>
      <c r="H95" s="81">
        <v>42366</v>
      </c>
      <c r="I95">
        <f t="shared" si="1"/>
        <v>2015</v>
      </c>
      <c r="J95" s="99">
        <v>7.8026099999999996</v>
      </c>
      <c r="K95" s="70">
        <v>42583</v>
      </c>
      <c r="L95" s="70">
        <v>43373</v>
      </c>
      <c r="M95" s="71">
        <v>2430000</v>
      </c>
      <c r="N95" s="71">
        <v>0</v>
      </c>
      <c r="O95" s="71">
        <v>0</v>
      </c>
      <c r="P95" s="71">
        <v>0</v>
      </c>
      <c r="Q95" s="71">
        <f>+'Actualizado al 14-04-2023'!$M95+'Actualizado al 14-04-2023'!$O95</f>
        <v>2430000</v>
      </c>
      <c r="R95" s="71">
        <f>Tabla3[[#This Row],[TOTAL Q SUSCRITO FUENTE COOOPERANTE]]/Tabla3[[#This Row],[TIPO DE CAMBIO 7.80261 (14-04-2023) ]]</f>
        <v>311434.25084683206</v>
      </c>
      <c r="S95" s="71">
        <f>+'Actualizado al 14-04-2023'!$N95+'Actualizado al 14-04-2023'!$P95</f>
        <v>0</v>
      </c>
      <c r="T95" s="71">
        <v>2385452.0699999998</v>
      </c>
      <c r="U95" s="71">
        <f>Tabla3[[#This Row],[Q - EJECUTADO FUENTE COOPERANTE]]/Tabla3[[#This Row],[TIPO DE CAMBIO 7.80261 (14-04-2023) ]]</f>
        <v>305724.88821048342</v>
      </c>
      <c r="V95" s="71">
        <f>Tabla3[[#This Row],[SUSCRITO FUENTE COOPERANTE Q. ]]-Tabla3[[#This Row],[Q - EJECUTADO FUENTE COOPERANTE]]</f>
        <v>44547.930000000168</v>
      </c>
      <c r="W95" s="71">
        <f>Tabla3[[#This Row],[USD - TOTAL SUSCRITO FUENTE COOPERANTE ]]-Tabla3[[#This Row],[USD - EJECUTADO FUENTE COOPERANTE]]</f>
        <v>5709.3626363486401</v>
      </c>
      <c r="X95" s="71">
        <v>0</v>
      </c>
      <c r="Y95" s="71">
        <v>100</v>
      </c>
      <c r="Z95" s="71">
        <v>98.16</v>
      </c>
      <c r="AA95" s="68" t="s">
        <v>105</v>
      </c>
      <c r="AB95" s="68" t="s">
        <v>133</v>
      </c>
      <c r="AC95" s="68" t="s">
        <v>157</v>
      </c>
      <c r="AD95" s="68" t="s">
        <v>356</v>
      </c>
      <c r="AE95" s="68" t="s">
        <v>356</v>
      </c>
      <c r="AF95" s="77" t="s">
        <v>1763</v>
      </c>
      <c r="AG95" s="68">
        <v>6</v>
      </c>
      <c r="AH95" s="68" t="s">
        <v>225</v>
      </c>
      <c r="AI95" s="68"/>
      <c r="AJ95" s="68"/>
      <c r="AK95" s="68"/>
      <c r="AL95" s="68"/>
      <c r="AM95" s="68"/>
      <c r="AN95" s="68" t="s">
        <v>638</v>
      </c>
      <c r="AO95" s="68" t="s">
        <v>639</v>
      </c>
      <c r="AP95" s="68"/>
      <c r="AQ95" s="72"/>
    </row>
    <row r="96" spans="1:43" customFormat="1" ht="15.75" hidden="1" customHeight="1">
      <c r="A96" s="68" t="s">
        <v>640</v>
      </c>
      <c r="B96" s="58" t="s">
        <v>68</v>
      </c>
      <c r="C96" s="68" t="s">
        <v>641</v>
      </c>
      <c r="D96" s="68" t="s">
        <v>138</v>
      </c>
      <c r="E96" s="68" t="s">
        <v>642</v>
      </c>
      <c r="F96" s="68" t="s">
        <v>196</v>
      </c>
      <c r="G96" s="68" t="s">
        <v>197</v>
      </c>
      <c r="H96" s="80">
        <v>42321</v>
      </c>
      <c r="I96">
        <f t="shared" si="1"/>
        <v>2015</v>
      </c>
      <c r="J96" s="99">
        <v>7.8026099999999996</v>
      </c>
      <c r="K96" s="70">
        <v>42395</v>
      </c>
      <c r="L96" s="70">
        <v>43490</v>
      </c>
      <c r="M96" s="71">
        <v>1689036</v>
      </c>
      <c r="N96" s="71">
        <v>0</v>
      </c>
      <c r="O96" s="71">
        <v>0</v>
      </c>
      <c r="P96" s="71">
        <v>0</v>
      </c>
      <c r="Q96" s="71">
        <f>+'Actualizado al 14-04-2023'!$M96+'Actualizado al 14-04-2023'!$O96</f>
        <v>1689036</v>
      </c>
      <c r="R96" s="71">
        <f>Tabla3[[#This Row],[TOTAL Q SUSCRITO FUENTE COOOPERANTE]]/Tabla3[[#This Row],[TIPO DE CAMBIO 7.80261 (14-04-2023) ]]</f>
        <v>216470.64251577356</v>
      </c>
      <c r="S96" s="71">
        <f>+'Actualizado al 14-04-2023'!$N96+'Actualizado al 14-04-2023'!$P96</f>
        <v>0</v>
      </c>
      <c r="T96" s="71">
        <v>1689035.97</v>
      </c>
      <c r="U96" s="71">
        <f>Tabla3[[#This Row],[Q - EJECUTADO FUENTE COOPERANTE]]/Tabla3[[#This Row],[TIPO DE CAMBIO 7.80261 (14-04-2023) ]]</f>
        <v>216470.63867090628</v>
      </c>
      <c r="V96" s="71">
        <f>Tabla3[[#This Row],[SUSCRITO FUENTE COOPERANTE Q. ]]-Tabla3[[#This Row],[Q - EJECUTADO FUENTE COOPERANTE]]</f>
        <v>3.0000000027939677E-2</v>
      </c>
      <c r="W96" s="71">
        <f>Tabla3[[#This Row],[USD - TOTAL SUSCRITO FUENTE COOPERANTE ]]-Tabla3[[#This Row],[USD - EJECUTADO FUENTE COOPERANTE]]</f>
        <v>3.8448672858066857E-3</v>
      </c>
      <c r="X96" s="71">
        <v>0</v>
      </c>
      <c r="Y96" s="71">
        <v>95</v>
      </c>
      <c r="Z96" s="71">
        <v>99.99</v>
      </c>
      <c r="AA96" s="68" t="s">
        <v>105</v>
      </c>
      <c r="AB96" s="68" t="s">
        <v>133</v>
      </c>
      <c r="AC96" s="68" t="s">
        <v>643</v>
      </c>
      <c r="AD96" s="68" t="s">
        <v>95</v>
      </c>
      <c r="AE96" s="68" t="s">
        <v>95</v>
      </c>
      <c r="AF96" s="59" t="s">
        <v>1762</v>
      </c>
      <c r="AG96" s="68">
        <v>7</v>
      </c>
      <c r="AH96" s="68" t="s">
        <v>245</v>
      </c>
      <c r="AI96" s="68"/>
      <c r="AJ96" s="68"/>
      <c r="AK96" s="68"/>
      <c r="AL96" s="68"/>
      <c r="AM96" s="68"/>
      <c r="AN96" s="68" t="s">
        <v>644</v>
      </c>
      <c r="AO96" s="68" t="s">
        <v>645</v>
      </c>
      <c r="AP96" s="68" t="s">
        <v>646</v>
      </c>
      <c r="AQ96" s="72" t="s">
        <v>647</v>
      </c>
    </row>
    <row r="97" spans="1:43" customFormat="1" ht="15.75" hidden="1" customHeight="1">
      <c r="A97" s="68" t="s">
        <v>648</v>
      </c>
      <c r="B97" s="58" t="s">
        <v>68</v>
      </c>
      <c r="C97" s="68" t="s">
        <v>649</v>
      </c>
      <c r="D97" s="68" t="s">
        <v>138</v>
      </c>
      <c r="E97" s="68" t="s">
        <v>232</v>
      </c>
      <c r="F97" s="68" t="s">
        <v>257</v>
      </c>
      <c r="G97" s="68" t="s">
        <v>258</v>
      </c>
      <c r="H97" s="81">
        <v>41834</v>
      </c>
      <c r="I97">
        <f t="shared" si="1"/>
        <v>2014</v>
      </c>
      <c r="J97" s="99">
        <v>7.8026099999999996</v>
      </c>
      <c r="K97" s="70">
        <v>41957</v>
      </c>
      <c r="L97" s="70">
        <v>42806</v>
      </c>
      <c r="M97" s="71">
        <v>796133</v>
      </c>
      <c r="N97" s="71">
        <v>0</v>
      </c>
      <c r="O97" s="71">
        <v>0</v>
      </c>
      <c r="P97" s="71">
        <v>0</v>
      </c>
      <c r="Q97" s="71">
        <f>+'Actualizado al 14-04-2023'!$M97+'Actualizado al 14-04-2023'!$O97</f>
        <v>796133</v>
      </c>
      <c r="R97" s="71">
        <f>Tabla3[[#This Row],[TOTAL Q SUSCRITO FUENTE COOOPERANTE]]/Tabla3[[#This Row],[TIPO DE CAMBIO 7.80261 (14-04-2023) ]]</f>
        <v>102034.19112322672</v>
      </c>
      <c r="S97" s="71">
        <f>+'Actualizado al 14-04-2023'!$N97+'Actualizado al 14-04-2023'!$P97</f>
        <v>0</v>
      </c>
      <c r="T97" s="71">
        <v>784000</v>
      </c>
      <c r="U97" s="71">
        <f>Tabla3[[#This Row],[Q - EJECUTADO FUENTE COOPERANTE]]/Tabla3[[#This Row],[TIPO DE CAMBIO 7.80261 (14-04-2023) ]]</f>
        <v>100479.19862712605</v>
      </c>
      <c r="V97" s="71">
        <f>Tabla3[[#This Row],[SUSCRITO FUENTE COOPERANTE Q. ]]-Tabla3[[#This Row],[Q - EJECUTADO FUENTE COOPERANTE]]</f>
        <v>12133</v>
      </c>
      <c r="W97" s="71">
        <f>Tabla3[[#This Row],[USD - TOTAL SUSCRITO FUENTE COOPERANTE ]]-Tabla3[[#This Row],[USD - EJECUTADO FUENTE COOPERANTE]]</f>
        <v>1554.9924961006618</v>
      </c>
      <c r="X97" s="71">
        <v>0</v>
      </c>
      <c r="Y97" s="71">
        <v>100</v>
      </c>
      <c r="Z97" s="71">
        <v>98.47</v>
      </c>
      <c r="AA97" s="68" t="s">
        <v>105</v>
      </c>
      <c r="AB97" s="68" t="s">
        <v>133</v>
      </c>
      <c r="AC97" s="68" t="s">
        <v>142</v>
      </c>
      <c r="AD97" s="68" t="s">
        <v>259</v>
      </c>
      <c r="AE97" s="68" t="s">
        <v>259</v>
      </c>
      <c r="AF97" s="59" t="s">
        <v>13</v>
      </c>
      <c r="AG97" s="68">
        <v>13</v>
      </c>
      <c r="AH97" s="68" t="s">
        <v>491</v>
      </c>
      <c r="AI97" s="68"/>
      <c r="AJ97" s="68"/>
      <c r="AK97" s="68"/>
      <c r="AL97" s="68"/>
      <c r="AM97" s="68"/>
      <c r="AN97" s="68" t="s">
        <v>650</v>
      </c>
      <c r="AO97" s="68" t="s">
        <v>651</v>
      </c>
      <c r="AP97" s="68"/>
      <c r="AQ97" s="72"/>
    </row>
    <row r="98" spans="1:43" customFormat="1" ht="15.75" hidden="1" customHeight="1">
      <c r="A98" s="68" t="s">
        <v>652</v>
      </c>
      <c r="B98" s="58" t="s">
        <v>68</v>
      </c>
      <c r="C98" s="68" t="s">
        <v>653</v>
      </c>
      <c r="D98" s="68" t="s">
        <v>76</v>
      </c>
      <c r="E98" s="68" t="s">
        <v>430</v>
      </c>
      <c r="F98" s="68" t="s">
        <v>90</v>
      </c>
      <c r="G98" s="68" t="s">
        <v>91</v>
      </c>
      <c r="H98" s="80">
        <v>42573</v>
      </c>
      <c r="I98">
        <f t="shared" si="1"/>
        <v>2016</v>
      </c>
      <c r="J98" s="99">
        <v>7.8026099999999996</v>
      </c>
      <c r="K98" s="70">
        <v>42703</v>
      </c>
      <c r="L98" s="70">
        <v>44196</v>
      </c>
      <c r="M98" s="71">
        <v>8809500</v>
      </c>
      <c r="N98" s="71">
        <v>0</v>
      </c>
      <c r="O98" s="71">
        <v>169947.9</v>
      </c>
      <c r="P98" s="71">
        <v>0</v>
      </c>
      <c r="Q98" s="71">
        <f>+'Actualizado al 14-04-2023'!$M98+'Actualizado al 14-04-2023'!$O98</f>
        <v>8979447.9000000004</v>
      </c>
      <c r="R98" s="71">
        <f>Tabla3[[#This Row],[TOTAL Q SUSCRITO FUENTE COOOPERANTE]]/Tabla3[[#This Row],[TIPO DE CAMBIO 7.80261 (14-04-2023) ]]</f>
        <v>1150826.1850842219</v>
      </c>
      <c r="S98" s="71">
        <f>+'Actualizado al 14-04-2023'!$N98+'Actualizado al 14-04-2023'!$P98</f>
        <v>0</v>
      </c>
      <c r="T98" s="71">
        <v>7073511.5300000003</v>
      </c>
      <c r="U98" s="71">
        <f>Tabla3[[#This Row],[Q - EJECUTADO FUENTE COOPERANTE]]/Tabla3[[#This Row],[TIPO DE CAMBIO 7.80261 (14-04-2023) ]]</f>
        <v>906557.10460986779</v>
      </c>
      <c r="V98" s="71">
        <f>Tabla3[[#This Row],[SUSCRITO FUENTE COOPERANTE Q. ]]-Tabla3[[#This Row],[Q - EJECUTADO FUENTE COOPERANTE]]</f>
        <v>1735988.4699999997</v>
      </c>
      <c r="W98" s="71">
        <f>Tabla3[[#This Row],[USD - TOTAL SUSCRITO FUENTE COOPERANTE ]]-Tabla3[[#This Row],[USD - EJECUTADO FUENTE COOPERANTE]]</f>
        <v>244269.08047435409</v>
      </c>
      <c r="X98" s="71">
        <v>0</v>
      </c>
      <c r="Y98" s="71">
        <v>65.78</v>
      </c>
      <c r="Z98" s="71">
        <v>78.77</v>
      </c>
      <c r="AA98" s="68" t="s">
        <v>105</v>
      </c>
      <c r="AB98" s="68" t="s">
        <v>133</v>
      </c>
      <c r="AC98" s="68" t="s">
        <v>654</v>
      </c>
      <c r="AD98" s="68" t="s">
        <v>655</v>
      </c>
      <c r="AE98" s="68" t="s">
        <v>655</v>
      </c>
      <c r="AF98" s="59" t="s">
        <v>12</v>
      </c>
      <c r="AG98" s="68">
        <v>12</v>
      </c>
      <c r="AH98" s="68" t="s">
        <v>122</v>
      </c>
      <c r="AI98" s="68"/>
      <c r="AJ98" s="68"/>
      <c r="AK98" s="68"/>
      <c r="AL98" s="68"/>
      <c r="AM98" s="68"/>
      <c r="AN98" s="68" t="s">
        <v>656</v>
      </c>
      <c r="AO98" s="68" t="s">
        <v>657</v>
      </c>
      <c r="AP98" s="68" t="s">
        <v>658</v>
      </c>
      <c r="AQ98" s="72" t="s">
        <v>659</v>
      </c>
    </row>
    <row r="99" spans="1:43" customFormat="1" ht="15.75" hidden="1" customHeight="1">
      <c r="A99" s="68" t="s">
        <v>660</v>
      </c>
      <c r="B99" s="58" t="s">
        <v>68</v>
      </c>
      <c r="C99" s="68" t="s">
        <v>661</v>
      </c>
      <c r="D99" s="68" t="s">
        <v>138</v>
      </c>
      <c r="E99" s="68" t="s">
        <v>662</v>
      </c>
      <c r="F99" s="68" t="s">
        <v>119</v>
      </c>
      <c r="G99" s="68" t="s">
        <v>120</v>
      </c>
      <c r="H99" s="81">
        <v>41928</v>
      </c>
      <c r="I99">
        <f t="shared" si="1"/>
        <v>2014</v>
      </c>
      <c r="J99" s="99">
        <v>7.8026099999999996</v>
      </c>
      <c r="K99" s="70">
        <v>42873</v>
      </c>
      <c r="L99" s="70">
        <v>43081</v>
      </c>
      <c r="M99" s="71">
        <v>4786526.08</v>
      </c>
      <c r="N99" s="71">
        <v>0</v>
      </c>
      <c r="O99" s="71">
        <v>0</v>
      </c>
      <c r="P99" s="71">
        <v>0</v>
      </c>
      <c r="Q99" s="71">
        <f>+'Actualizado al 14-04-2023'!$M99+'Actualizado al 14-04-2023'!$O99</f>
        <v>4786526.08</v>
      </c>
      <c r="R99" s="71">
        <f>Tabla3[[#This Row],[TOTAL Q SUSCRITO FUENTE COOOPERANTE]]/Tabla3[[#This Row],[TIPO DE CAMBIO 7.80261 (14-04-2023) ]]</f>
        <v>613451.91929367231</v>
      </c>
      <c r="S99" s="71">
        <f>+'Actualizado al 14-04-2023'!$N99+'Actualizado al 14-04-2023'!$P99</f>
        <v>0</v>
      </c>
      <c r="T99" s="71">
        <v>4786526.07</v>
      </c>
      <c r="U99" s="71">
        <f>Tabla3[[#This Row],[Q - EJECUTADO FUENTE COOPERANTE]]/Tabla3[[#This Row],[TIPO DE CAMBIO 7.80261 (14-04-2023) ]]</f>
        <v>613451.91801204986</v>
      </c>
      <c r="V99" s="71">
        <f>Tabla3[[#This Row],[SUSCRITO FUENTE COOPERANTE Q. ]]-Tabla3[[#This Row],[Q - EJECUTADO FUENTE COOPERANTE]]</f>
        <v>9.9999997764825821E-3</v>
      </c>
      <c r="W99" s="71">
        <f>Tabla3[[#This Row],[USD - TOTAL SUSCRITO FUENTE COOPERANTE ]]-Tabla3[[#This Row],[USD - EJECUTADO FUENTE COOPERANTE]]</f>
        <v>1.2816224480047822E-3</v>
      </c>
      <c r="X99" s="71">
        <v>0</v>
      </c>
      <c r="Y99" s="71">
        <v>100</v>
      </c>
      <c r="Z99" s="71">
        <v>99.99</v>
      </c>
      <c r="AA99" s="68" t="s">
        <v>664</v>
      </c>
      <c r="AB99" s="68" t="s">
        <v>233</v>
      </c>
      <c r="AC99" s="68" t="s">
        <v>151</v>
      </c>
      <c r="AD99" s="68" t="s">
        <v>665</v>
      </c>
      <c r="AE99" s="68" t="s">
        <v>665</v>
      </c>
      <c r="AF99" s="59" t="s">
        <v>12</v>
      </c>
      <c r="AG99" s="68">
        <v>12</v>
      </c>
      <c r="AH99" s="68" t="s">
        <v>122</v>
      </c>
      <c r="AI99" s="68"/>
      <c r="AJ99" s="68"/>
      <c r="AK99" s="68"/>
      <c r="AL99" s="68"/>
      <c r="AM99" s="68"/>
      <c r="AN99" s="68" t="s">
        <v>666</v>
      </c>
      <c r="AO99" s="68" t="s">
        <v>667</v>
      </c>
      <c r="AP99" s="68" t="s">
        <v>668</v>
      </c>
      <c r="AQ99" s="72" t="s">
        <v>669</v>
      </c>
    </row>
    <row r="100" spans="1:43" customFormat="1" ht="15.75" hidden="1" customHeight="1">
      <c r="A100" s="68" t="s">
        <v>670</v>
      </c>
      <c r="B100" s="58" t="s">
        <v>68</v>
      </c>
      <c r="C100" s="68" t="s">
        <v>671</v>
      </c>
      <c r="D100" s="68" t="s">
        <v>76</v>
      </c>
      <c r="E100" s="68" t="s">
        <v>672</v>
      </c>
      <c r="F100" s="68" t="s">
        <v>78</v>
      </c>
      <c r="G100" s="68" t="s">
        <v>601</v>
      </c>
      <c r="H100" s="80">
        <v>42549</v>
      </c>
      <c r="I100">
        <f t="shared" si="1"/>
        <v>2016</v>
      </c>
      <c r="J100" s="99">
        <v>7.8026099999999996</v>
      </c>
      <c r="K100" s="70">
        <v>42549</v>
      </c>
      <c r="L100" s="70">
        <v>43279</v>
      </c>
      <c r="M100" s="71">
        <v>1909512.5</v>
      </c>
      <c r="N100" s="71">
        <v>0</v>
      </c>
      <c r="O100" s="71">
        <v>0</v>
      </c>
      <c r="P100" s="71">
        <v>0</v>
      </c>
      <c r="Q100" s="71">
        <f>+'Actualizado al 14-04-2023'!$M100+'Actualizado al 14-04-2023'!$O100</f>
        <v>1909512.5</v>
      </c>
      <c r="R100" s="71">
        <f>Tabla3[[#This Row],[TOTAL Q SUSCRITO FUENTE COOOPERANTE]]/Tabla3[[#This Row],[TIPO DE CAMBIO 7.80261 (14-04-2023) ]]</f>
        <v>244727.40531693882</v>
      </c>
      <c r="S100" s="71">
        <f>+'Actualizado al 14-04-2023'!$N100+'Actualizado al 14-04-2023'!$P100</f>
        <v>0</v>
      </c>
      <c r="T100" s="71">
        <v>1691617.42</v>
      </c>
      <c r="U100" s="71">
        <f>Tabla3[[#This Row],[Q - EJECUTADO FUENTE COOPERANTE]]/Tabla3[[#This Row],[TIPO DE CAMBIO 7.80261 (14-04-2023) ]]</f>
        <v>216801.4830934777</v>
      </c>
      <c r="V100" s="71">
        <f>Tabla3[[#This Row],[SUSCRITO FUENTE COOPERANTE Q. ]]-Tabla3[[#This Row],[Q - EJECUTADO FUENTE COOPERANTE]]</f>
        <v>217895.08000000007</v>
      </c>
      <c r="W100" s="71">
        <f>Tabla3[[#This Row],[USD - TOTAL SUSCRITO FUENTE COOPERANTE ]]-Tabla3[[#This Row],[USD - EJECUTADO FUENTE COOPERANTE]]</f>
        <v>27925.922223461122</v>
      </c>
      <c r="X100" s="71">
        <v>0</v>
      </c>
      <c r="Y100" s="71">
        <v>95</v>
      </c>
      <c r="Z100" s="71">
        <v>88.58</v>
      </c>
      <c r="AA100" s="68" t="s">
        <v>81</v>
      </c>
      <c r="AB100" s="68" t="s">
        <v>82</v>
      </c>
      <c r="AC100" s="68" t="s">
        <v>134</v>
      </c>
      <c r="AD100" s="68" t="s">
        <v>95</v>
      </c>
      <c r="AE100" s="68" t="s">
        <v>95</v>
      </c>
      <c r="AF100" s="59" t="s">
        <v>2502</v>
      </c>
      <c r="AG100" s="68">
        <v>5</v>
      </c>
      <c r="AH100" s="68"/>
      <c r="AI100" s="68"/>
      <c r="AJ100" s="68"/>
      <c r="AK100" s="68"/>
      <c r="AL100" s="68"/>
      <c r="AM100" s="68"/>
      <c r="AN100" s="68" t="s">
        <v>673</v>
      </c>
      <c r="AO100" s="68"/>
      <c r="AP100" s="68"/>
      <c r="AQ100" s="72"/>
    </row>
    <row r="101" spans="1:43" customFormat="1" ht="15.75" hidden="1" customHeight="1">
      <c r="A101" s="68" t="s">
        <v>674</v>
      </c>
      <c r="B101" s="58" t="s">
        <v>68</v>
      </c>
      <c r="C101" s="68" t="s">
        <v>675</v>
      </c>
      <c r="D101" s="68" t="s">
        <v>76</v>
      </c>
      <c r="E101" s="68" t="s">
        <v>165</v>
      </c>
      <c r="F101" s="68" t="s">
        <v>564</v>
      </c>
      <c r="G101" s="68" t="s">
        <v>676</v>
      </c>
      <c r="H101" s="81">
        <v>41598</v>
      </c>
      <c r="I101">
        <f t="shared" si="1"/>
        <v>2013</v>
      </c>
      <c r="J101" s="99">
        <v>7.8026099999999996</v>
      </c>
      <c r="K101" s="70">
        <v>41699</v>
      </c>
      <c r="L101" s="70">
        <v>43190</v>
      </c>
      <c r="M101" s="71">
        <v>6672435</v>
      </c>
      <c r="N101" s="71">
        <v>7416466.8200000003</v>
      </c>
      <c r="O101" s="71">
        <v>0</v>
      </c>
      <c r="P101" s="71">
        <v>0</v>
      </c>
      <c r="Q101" s="71">
        <f>+'Actualizado al 14-04-2023'!$M101+'Actualizado al 14-04-2023'!$O101</f>
        <v>6672435</v>
      </c>
      <c r="R101" s="71">
        <f>Tabla3[[#This Row],[TOTAL Q SUSCRITO FUENTE COOOPERANTE]]/Tabla3[[#This Row],[TIPO DE CAMBIO 7.80261 (14-04-2023) ]]</f>
        <v>855154.23685151513</v>
      </c>
      <c r="S101" s="71">
        <f>+'Actualizado al 14-04-2023'!$N101+'Actualizado al 14-04-2023'!$P101</f>
        <v>7416466.8200000003</v>
      </c>
      <c r="T101" s="71">
        <v>6425454.1100000003</v>
      </c>
      <c r="U101" s="71">
        <f>Tabla3[[#This Row],[Q - EJECUTADO FUENTE COOPERANTE]]/Tabla3[[#This Row],[TIPO DE CAMBIO 7.80261 (14-04-2023) ]]</f>
        <v>823500.61197471106</v>
      </c>
      <c r="V101" s="71">
        <f>Tabla3[[#This Row],[SUSCRITO FUENTE COOPERANTE Q. ]]-Tabla3[[#This Row],[Q - EJECUTADO FUENTE COOPERANTE]]</f>
        <v>246980.88999999966</v>
      </c>
      <c r="W101" s="71">
        <f>Tabla3[[#This Row],[USD - TOTAL SUSCRITO FUENTE COOPERANTE ]]-Tabla3[[#This Row],[USD - EJECUTADO FUENTE COOPERANTE]]</f>
        <v>31653.624876804068</v>
      </c>
      <c r="X101" s="71">
        <v>7416466.8099999996</v>
      </c>
      <c r="Y101" s="71">
        <v>100</v>
      </c>
      <c r="Z101" s="71">
        <v>98.24</v>
      </c>
      <c r="AA101" s="68" t="s">
        <v>105</v>
      </c>
      <c r="AB101" s="68" t="s">
        <v>233</v>
      </c>
      <c r="AC101" s="68" t="s">
        <v>134</v>
      </c>
      <c r="AD101" s="68" t="s">
        <v>95</v>
      </c>
      <c r="AE101" s="68" t="s">
        <v>95</v>
      </c>
      <c r="AF101" s="59" t="s">
        <v>11</v>
      </c>
      <c r="AG101" s="68"/>
      <c r="AH101" s="68"/>
      <c r="AI101" s="68"/>
      <c r="AJ101" s="68"/>
      <c r="AK101" s="68"/>
      <c r="AL101" s="68"/>
      <c r="AM101" s="68"/>
      <c r="AN101" s="68" t="s">
        <v>677</v>
      </c>
      <c r="AO101" s="68"/>
      <c r="AP101" s="68"/>
      <c r="AQ101" s="72"/>
    </row>
    <row r="102" spans="1:43" customFormat="1" ht="15.75" hidden="1" customHeight="1">
      <c r="A102" s="68" t="s">
        <v>678</v>
      </c>
      <c r="B102" s="58" t="s">
        <v>68</v>
      </c>
      <c r="C102" s="68" t="s">
        <v>679</v>
      </c>
      <c r="D102" s="68" t="s">
        <v>100</v>
      </c>
      <c r="E102" s="68" t="s">
        <v>195</v>
      </c>
      <c r="F102" s="68" t="s">
        <v>196</v>
      </c>
      <c r="G102" s="68" t="s">
        <v>197</v>
      </c>
      <c r="H102" s="80">
        <v>42579</v>
      </c>
      <c r="I102">
        <f t="shared" si="1"/>
        <v>2016</v>
      </c>
      <c r="J102" s="99">
        <v>7.8026099999999996</v>
      </c>
      <c r="K102" s="70">
        <v>42767</v>
      </c>
      <c r="L102" s="70">
        <v>43677</v>
      </c>
      <c r="M102" s="71">
        <v>1994341.31</v>
      </c>
      <c r="N102" s="71">
        <v>0</v>
      </c>
      <c r="O102" s="71">
        <v>0</v>
      </c>
      <c r="P102" s="71">
        <v>0</v>
      </c>
      <c r="Q102" s="71">
        <f>+'Actualizado al 14-04-2023'!$M102+'Actualizado al 14-04-2023'!$O102</f>
        <v>1994341.31</v>
      </c>
      <c r="R102" s="71">
        <f>Tabla3[[#This Row],[TOTAL Q SUSCRITO FUENTE COOOPERANTE]]/Tabla3[[#This Row],[TIPO DE CAMBIO 7.80261 (14-04-2023) ]]</f>
        <v>255599.2558900163</v>
      </c>
      <c r="S102" s="71">
        <f>+'Actualizado al 14-04-2023'!$N102+'Actualizado al 14-04-2023'!$P102</f>
        <v>0</v>
      </c>
      <c r="T102" s="71">
        <v>1994341.27</v>
      </c>
      <c r="U102" s="71">
        <f>Tabla3[[#This Row],[Q - EJECUTADO FUENTE COOPERANTE]]/Tabla3[[#This Row],[TIPO DE CAMBIO 7.80261 (14-04-2023) ]]</f>
        <v>255599.25076352656</v>
      </c>
      <c r="V102" s="71">
        <f>Tabla3[[#This Row],[SUSCRITO FUENTE COOPERANTE Q. ]]-Tabla3[[#This Row],[Q - EJECUTADO FUENTE COOPERANTE]]</f>
        <v>4.0000000037252903E-2</v>
      </c>
      <c r="W102" s="71">
        <f>Tabla3[[#This Row],[USD - TOTAL SUSCRITO FUENTE COOPERANTE ]]-Tabla3[[#This Row],[USD - EJECUTADO FUENTE COOPERANTE]]</f>
        <v>5.1264897338114679E-3</v>
      </c>
      <c r="X102" s="71">
        <v>0</v>
      </c>
      <c r="Y102" s="71">
        <v>100</v>
      </c>
      <c r="Z102" s="71">
        <v>99.99</v>
      </c>
      <c r="AA102" s="68" t="s">
        <v>105</v>
      </c>
      <c r="AB102" s="68" t="s">
        <v>133</v>
      </c>
      <c r="AC102" s="68" t="s">
        <v>217</v>
      </c>
      <c r="AD102" s="68" t="s">
        <v>95</v>
      </c>
      <c r="AE102" s="68" t="s">
        <v>95</v>
      </c>
      <c r="AF102" s="59" t="s">
        <v>12</v>
      </c>
      <c r="AG102" s="68">
        <v>12</v>
      </c>
      <c r="AH102" s="68" t="s">
        <v>122</v>
      </c>
      <c r="AI102" s="68"/>
      <c r="AJ102" s="68"/>
      <c r="AK102" s="68"/>
      <c r="AL102" s="68"/>
      <c r="AM102" s="68"/>
      <c r="AN102" s="68" t="s">
        <v>680</v>
      </c>
      <c r="AO102" s="68" t="s">
        <v>681</v>
      </c>
      <c r="AP102" s="68" t="s">
        <v>682</v>
      </c>
      <c r="AQ102" s="72" t="s">
        <v>683</v>
      </c>
    </row>
    <row r="103" spans="1:43" customFormat="1" ht="15.75" hidden="1" customHeight="1">
      <c r="A103" s="68" t="s">
        <v>684</v>
      </c>
      <c r="B103" s="58" t="s">
        <v>68</v>
      </c>
      <c r="C103" s="68" t="s">
        <v>685</v>
      </c>
      <c r="D103" s="68" t="s">
        <v>100</v>
      </c>
      <c r="E103" s="68" t="s">
        <v>399</v>
      </c>
      <c r="F103" s="68" t="s">
        <v>196</v>
      </c>
      <c r="G103" s="68" t="s">
        <v>197</v>
      </c>
      <c r="H103" s="81">
        <v>41855</v>
      </c>
      <c r="I103">
        <f t="shared" si="1"/>
        <v>2014</v>
      </c>
      <c r="J103" s="99">
        <v>7.8026099999999996</v>
      </c>
      <c r="K103" s="70">
        <v>42215</v>
      </c>
      <c r="L103" s="70">
        <v>42855</v>
      </c>
      <c r="M103" s="71">
        <v>253110.84</v>
      </c>
      <c r="N103" s="71">
        <v>0</v>
      </c>
      <c r="O103" s="71">
        <v>0</v>
      </c>
      <c r="P103" s="71">
        <v>0</v>
      </c>
      <c r="Q103" s="71">
        <f>+'Actualizado al 14-04-2023'!$M103+'Actualizado al 14-04-2023'!$O103</f>
        <v>253110.84</v>
      </c>
      <c r="R103" s="71">
        <f>Tabla3[[#This Row],[TOTAL Q SUSCRITO FUENTE COOOPERANTE]]/Tabla3[[#This Row],[TIPO DE CAMBIO 7.80261 (14-04-2023) ]]</f>
        <v>32439.253019182044</v>
      </c>
      <c r="S103" s="71">
        <f>+'Actualizado al 14-04-2023'!$N103+'Actualizado al 14-04-2023'!$P103</f>
        <v>0</v>
      </c>
      <c r="T103" s="71">
        <v>252748.52</v>
      </c>
      <c r="U103" s="71">
        <f>Tabla3[[#This Row],[Q - EJECUTADO FUENTE COOPERANTE]]/Tabla3[[#This Row],[TIPO DE CAMBIO 7.80261 (14-04-2023) ]]</f>
        <v>32392.817275245077</v>
      </c>
      <c r="V103" s="71">
        <f>Tabla3[[#This Row],[SUSCRITO FUENTE COOPERANTE Q. ]]-Tabla3[[#This Row],[Q - EJECUTADO FUENTE COOPERANTE]]</f>
        <v>362.32000000000698</v>
      </c>
      <c r="W103" s="71">
        <f>Tabla3[[#This Row],[USD - TOTAL SUSCRITO FUENTE COOPERANTE ]]-Tabla3[[#This Row],[USD - EJECUTADO FUENTE COOPERANTE]]</f>
        <v>46.435743936966901</v>
      </c>
      <c r="X103" s="71">
        <v>0</v>
      </c>
      <c r="Y103" s="71">
        <v>100</v>
      </c>
      <c r="Z103" s="71">
        <v>99.85</v>
      </c>
      <c r="AA103" s="68" t="s">
        <v>105</v>
      </c>
      <c r="AB103" s="68" t="s">
        <v>133</v>
      </c>
      <c r="AC103" s="68" t="s">
        <v>686</v>
      </c>
      <c r="AD103" s="68" t="s">
        <v>95</v>
      </c>
      <c r="AE103" s="68" t="s">
        <v>95</v>
      </c>
      <c r="AF103" s="59" t="s">
        <v>6</v>
      </c>
      <c r="AG103" s="68">
        <v>16</v>
      </c>
      <c r="AH103" s="68" t="s">
        <v>402</v>
      </c>
      <c r="AI103" s="68"/>
      <c r="AJ103" s="68"/>
      <c r="AK103" s="68"/>
      <c r="AL103" s="68"/>
      <c r="AM103" s="68"/>
      <c r="AN103" s="68" t="s">
        <v>687</v>
      </c>
      <c r="AO103" s="68" t="s">
        <v>688</v>
      </c>
      <c r="AP103" s="68"/>
      <c r="AQ103" s="72"/>
    </row>
    <row r="104" spans="1:43" customFormat="1" ht="15.75" hidden="1" customHeight="1">
      <c r="A104" s="68" t="s">
        <v>689</v>
      </c>
      <c r="B104" s="58" t="s">
        <v>68</v>
      </c>
      <c r="C104" s="68" t="s">
        <v>690</v>
      </c>
      <c r="D104" s="68" t="s">
        <v>138</v>
      </c>
      <c r="E104" s="68" t="s">
        <v>399</v>
      </c>
      <c r="F104" s="68" t="s">
        <v>196</v>
      </c>
      <c r="G104" s="68" t="s">
        <v>197</v>
      </c>
      <c r="H104" s="80">
        <v>42559</v>
      </c>
      <c r="I104">
        <f t="shared" si="1"/>
        <v>2016</v>
      </c>
      <c r="J104" s="99">
        <v>7.8026099999999996</v>
      </c>
      <c r="K104" s="70">
        <v>42552</v>
      </c>
      <c r="L104" s="70">
        <v>43190</v>
      </c>
      <c r="M104" s="71">
        <v>674912.8</v>
      </c>
      <c r="N104" s="71">
        <v>1832400</v>
      </c>
      <c r="O104" s="71">
        <v>0</v>
      </c>
      <c r="P104" s="71">
        <v>0</v>
      </c>
      <c r="Q104" s="71">
        <f>+'Actualizado al 14-04-2023'!$M104+'Actualizado al 14-04-2023'!$O104</f>
        <v>674912.8</v>
      </c>
      <c r="R104" s="71">
        <f>Tabla3[[#This Row],[TOTAL Q SUSCRITO FUENTE COOOPERANTE]]/Tabla3[[#This Row],[TIPO DE CAMBIO 7.80261 (14-04-2023) ]]</f>
        <v>86498.338376517611</v>
      </c>
      <c r="S104" s="71">
        <f>+'Actualizado al 14-04-2023'!$N104+'Actualizado al 14-04-2023'!$P104</f>
        <v>1832400</v>
      </c>
      <c r="T104" s="71">
        <v>44000</v>
      </c>
      <c r="U104" s="71">
        <f>Tabla3[[#This Row],[Q - EJECUTADO FUENTE COOPERANTE]]/Tabla3[[#This Row],[TIPO DE CAMBIO 7.80261 (14-04-2023) ]]</f>
        <v>5639.1386984611563</v>
      </c>
      <c r="V104" s="71">
        <f>Tabla3[[#This Row],[SUSCRITO FUENTE COOPERANTE Q. ]]-Tabla3[[#This Row],[Q - EJECUTADO FUENTE COOPERANTE]]</f>
        <v>630912.80000000005</v>
      </c>
      <c r="W104" s="71">
        <f>Tabla3[[#This Row],[USD - TOTAL SUSCRITO FUENTE COOPERANTE ]]-Tabla3[[#This Row],[USD - EJECUTADO FUENTE COOPERANTE]]</f>
        <v>80859.199678056451</v>
      </c>
      <c r="X104" s="71">
        <v>304649.90000000002</v>
      </c>
      <c r="Y104" s="71">
        <v>16.63</v>
      </c>
      <c r="Z104" s="71">
        <v>13.9</v>
      </c>
      <c r="AA104" s="68" t="s">
        <v>105</v>
      </c>
      <c r="AB104" s="68" t="s">
        <v>133</v>
      </c>
      <c r="AC104" s="68" t="s">
        <v>142</v>
      </c>
      <c r="AD104" s="68" t="s">
        <v>95</v>
      </c>
      <c r="AE104" s="68" t="s">
        <v>95</v>
      </c>
      <c r="AF104" s="79" t="s">
        <v>13</v>
      </c>
      <c r="AG104" s="68">
        <v>13</v>
      </c>
      <c r="AH104" s="68" t="s">
        <v>491</v>
      </c>
      <c r="AI104" s="68"/>
      <c r="AJ104" s="68"/>
      <c r="AK104" s="68"/>
      <c r="AL104" s="68"/>
      <c r="AM104" s="68"/>
      <c r="AN104" s="68" t="s">
        <v>691</v>
      </c>
      <c r="AO104" s="68" t="s">
        <v>692</v>
      </c>
      <c r="AP104" s="68" t="s">
        <v>693</v>
      </c>
      <c r="AQ104" s="72" t="s">
        <v>694</v>
      </c>
    </row>
    <row r="105" spans="1:43" customFormat="1" ht="15.75" hidden="1" customHeight="1">
      <c r="A105" s="68" t="s">
        <v>695</v>
      </c>
      <c r="B105" s="58" t="s">
        <v>68</v>
      </c>
      <c r="C105" s="68" t="s">
        <v>696</v>
      </c>
      <c r="D105" s="68" t="s">
        <v>138</v>
      </c>
      <c r="E105" s="68" t="s">
        <v>174</v>
      </c>
      <c r="F105" s="68" t="s">
        <v>102</v>
      </c>
      <c r="G105" s="68" t="s">
        <v>103</v>
      </c>
      <c r="H105" s="81">
        <v>42727</v>
      </c>
      <c r="I105">
        <f t="shared" si="1"/>
        <v>2016</v>
      </c>
      <c r="J105" s="99">
        <v>7.8026099999999996</v>
      </c>
      <c r="K105" s="70">
        <v>42979</v>
      </c>
      <c r="L105" s="70">
        <v>45111</v>
      </c>
      <c r="M105" s="71">
        <v>39056300</v>
      </c>
      <c r="N105" s="71">
        <v>0</v>
      </c>
      <c r="O105" s="71">
        <v>9176805.4499999993</v>
      </c>
      <c r="P105" s="71">
        <v>0</v>
      </c>
      <c r="Q105" s="71">
        <f>+'Actualizado al 14-04-2023'!$M105+'Actualizado al 14-04-2023'!$O105</f>
        <v>48233105.450000003</v>
      </c>
      <c r="R105" s="71">
        <f>Tabla3[[#This Row],[TOTAL Q SUSCRITO FUENTE COOOPERANTE]]/Tabla3[[#This Row],[TIPO DE CAMBIO 7.80261 (14-04-2023) ]]</f>
        <v>6181662.9884102894</v>
      </c>
      <c r="S105" s="71">
        <f>+'Actualizado al 14-04-2023'!$N105+'Actualizado al 14-04-2023'!$P105</f>
        <v>0</v>
      </c>
      <c r="T105" s="71">
        <v>36359680.509999998</v>
      </c>
      <c r="U105" s="71">
        <f>Tabla3[[#This Row],[Q - EJECUTADO FUENTE COOPERANTE]]/Tabla3[[#This Row],[TIPO DE CAMBIO 7.80261 (14-04-2023) ]]</f>
        <v>4659938.214264201</v>
      </c>
      <c r="V105" s="71">
        <f>Tabla3[[#This Row],[SUSCRITO FUENTE COOPERANTE Q. ]]-Tabla3[[#This Row],[Q - EJECUTADO FUENTE COOPERANTE]]</f>
        <v>2696619.4900000021</v>
      </c>
      <c r="W105" s="71">
        <f>Tabla3[[#This Row],[USD - TOTAL SUSCRITO FUENTE COOPERANTE ]]-Tabla3[[#This Row],[USD - EJECUTADO FUENTE COOPERANTE]]</f>
        <v>1521724.7741460884</v>
      </c>
      <c r="X105" s="71">
        <v>0</v>
      </c>
      <c r="Y105" s="71">
        <v>25</v>
      </c>
      <c r="Z105" s="71">
        <v>75.38</v>
      </c>
      <c r="AA105" s="68" t="s">
        <v>175</v>
      </c>
      <c r="AB105" s="68" t="s">
        <v>233</v>
      </c>
      <c r="AC105" s="68" t="s">
        <v>83</v>
      </c>
      <c r="AD105" s="68" t="s">
        <v>95</v>
      </c>
      <c r="AE105" s="68" t="s">
        <v>95</v>
      </c>
      <c r="AF105" s="59" t="s">
        <v>12</v>
      </c>
      <c r="AG105" s="68">
        <v>12</v>
      </c>
      <c r="AH105" s="68" t="s">
        <v>122</v>
      </c>
      <c r="AI105" s="68"/>
      <c r="AJ105" s="68"/>
      <c r="AK105" s="68"/>
      <c r="AL105" s="68"/>
      <c r="AM105" s="68"/>
      <c r="AN105" s="68" t="s">
        <v>697</v>
      </c>
      <c r="AO105" s="68" t="s">
        <v>698</v>
      </c>
      <c r="AP105" s="68"/>
      <c r="AQ105" s="72"/>
    </row>
    <row r="106" spans="1:43" customFormat="1" ht="15.75" hidden="1" customHeight="1">
      <c r="A106" s="68" t="s">
        <v>699</v>
      </c>
      <c r="B106" s="58" t="s">
        <v>68</v>
      </c>
      <c r="C106" s="68" t="s">
        <v>700</v>
      </c>
      <c r="D106" s="68" t="s">
        <v>138</v>
      </c>
      <c r="E106" s="68" t="s">
        <v>118</v>
      </c>
      <c r="F106" s="68" t="s">
        <v>78</v>
      </c>
      <c r="G106" s="68" t="s">
        <v>327</v>
      </c>
      <c r="H106" s="80">
        <v>42326</v>
      </c>
      <c r="I106">
        <f t="shared" si="1"/>
        <v>2015</v>
      </c>
      <c r="J106" s="99">
        <v>7.8026099999999996</v>
      </c>
      <c r="K106" s="70">
        <v>42326</v>
      </c>
      <c r="L106" s="70">
        <v>42529</v>
      </c>
      <c r="M106" s="71">
        <v>1524070</v>
      </c>
      <c r="N106" s="71">
        <v>0</v>
      </c>
      <c r="O106" s="71">
        <v>0</v>
      </c>
      <c r="P106" s="71">
        <v>0</v>
      </c>
      <c r="Q106" s="71">
        <f>+'Actualizado al 14-04-2023'!$M106+'Actualizado al 14-04-2023'!$O106</f>
        <v>1524070</v>
      </c>
      <c r="R106" s="71">
        <f>Tabla3[[#This Row],[TOTAL Q SUSCRITO FUENTE COOOPERANTE]]/Tabla3[[#This Row],[TIPO DE CAMBIO 7.80261 (14-04-2023) ]]</f>
        <v>195328.22991281125</v>
      </c>
      <c r="S106" s="71">
        <f>+'Actualizado al 14-04-2023'!$N106+'Actualizado al 14-04-2023'!$P106</f>
        <v>0</v>
      </c>
      <c r="T106" s="71">
        <v>824460</v>
      </c>
      <c r="U106" s="71">
        <f>Tabla3[[#This Row],[Q - EJECUTADO FUENTE COOPERANTE]]/Tabla3[[#This Row],[TIPO DE CAMBIO 7.80261 (14-04-2023) ]]</f>
        <v>105664.64298484738</v>
      </c>
      <c r="V106" s="71">
        <f>Tabla3[[#This Row],[SUSCRITO FUENTE COOPERANTE Q. ]]-Tabla3[[#This Row],[Q - EJECUTADO FUENTE COOPERANTE]]</f>
        <v>699610</v>
      </c>
      <c r="W106" s="71">
        <f>Tabla3[[#This Row],[USD - TOTAL SUSCRITO FUENTE COOPERANTE ]]-Tabla3[[#This Row],[USD - EJECUTADO FUENTE COOPERANTE]]</f>
        <v>89663.586927963872</v>
      </c>
      <c r="X106" s="71">
        <v>0</v>
      </c>
      <c r="Y106" s="71">
        <v>54.1</v>
      </c>
      <c r="Z106" s="71">
        <v>54.09</v>
      </c>
      <c r="AA106" s="68" t="s">
        <v>105</v>
      </c>
      <c r="AB106" s="68" t="s">
        <v>133</v>
      </c>
      <c r="AC106" s="68" t="s">
        <v>311</v>
      </c>
      <c r="AD106" s="68" t="s">
        <v>95</v>
      </c>
      <c r="AE106" s="68" t="s">
        <v>569</v>
      </c>
      <c r="AF106" s="59" t="s">
        <v>5</v>
      </c>
      <c r="AG106" s="68">
        <v>2</v>
      </c>
      <c r="AH106" s="68" t="s">
        <v>313</v>
      </c>
      <c r="AI106" s="68"/>
      <c r="AJ106" s="68"/>
      <c r="AK106" s="68"/>
      <c r="AL106" s="68"/>
      <c r="AM106" s="68"/>
      <c r="AN106" s="68" t="s">
        <v>701</v>
      </c>
      <c r="AO106" s="68" t="s">
        <v>702</v>
      </c>
      <c r="AP106" s="68"/>
      <c r="AQ106" s="72"/>
    </row>
    <row r="107" spans="1:43" customFormat="1" ht="15.75" hidden="1" customHeight="1">
      <c r="A107" s="68" t="s">
        <v>703</v>
      </c>
      <c r="B107" s="58" t="s">
        <v>68</v>
      </c>
      <c r="C107" s="68" t="s">
        <v>704</v>
      </c>
      <c r="D107" s="68" t="s">
        <v>76</v>
      </c>
      <c r="E107" s="68" t="s">
        <v>243</v>
      </c>
      <c r="F107" s="68" t="s">
        <v>337</v>
      </c>
      <c r="G107" s="68" t="s">
        <v>338</v>
      </c>
      <c r="H107" s="81">
        <v>42608</v>
      </c>
      <c r="I107">
        <f t="shared" si="1"/>
        <v>2016</v>
      </c>
      <c r="J107" s="99">
        <v>7.8026099999999996</v>
      </c>
      <c r="K107" s="70">
        <v>42608</v>
      </c>
      <c r="L107" s="70">
        <v>43157</v>
      </c>
      <c r="M107" s="71">
        <v>751560</v>
      </c>
      <c r="N107" s="71">
        <v>0</v>
      </c>
      <c r="O107" s="71">
        <v>0</v>
      </c>
      <c r="P107" s="71">
        <v>0</v>
      </c>
      <c r="Q107" s="71">
        <f>+'Actualizado al 14-04-2023'!$M107+'Actualizado al 14-04-2023'!$O107</f>
        <v>751560</v>
      </c>
      <c r="R107" s="71">
        <f>Tabla3[[#This Row],[TOTAL Q SUSCRITO FUENTE COOOPERANTE]]/Tabla3[[#This Row],[TIPO DE CAMBIO 7.80261 (14-04-2023) ]]</f>
        <v>96321.615459442415</v>
      </c>
      <c r="S107" s="71">
        <f>+'Actualizado al 14-04-2023'!$N107+'Actualizado al 14-04-2023'!$P107</f>
        <v>0</v>
      </c>
      <c r="T107" s="71">
        <v>0</v>
      </c>
      <c r="U107" s="71">
        <f>Tabla3[[#This Row],[Q - EJECUTADO FUENTE COOPERANTE]]/Tabla3[[#This Row],[TIPO DE CAMBIO 7.80261 (14-04-2023) ]]</f>
        <v>0</v>
      </c>
      <c r="V107" s="71">
        <f>Tabla3[[#This Row],[SUSCRITO FUENTE COOPERANTE Q. ]]-Tabla3[[#This Row],[Q - EJECUTADO FUENTE COOPERANTE]]</f>
        <v>751560</v>
      </c>
      <c r="W107" s="71">
        <f>Tabla3[[#This Row],[USD - TOTAL SUSCRITO FUENTE COOPERANTE ]]-Tabla3[[#This Row],[USD - EJECUTADO FUENTE COOPERANTE]]</f>
        <v>96321.615459442415</v>
      </c>
      <c r="X107" s="71">
        <v>0</v>
      </c>
      <c r="Y107" s="71">
        <v>0</v>
      </c>
      <c r="Z107" s="71">
        <v>0</v>
      </c>
      <c r="AA107" s="68" t="s">
        <v>105</v>
      </c>
      <c r="AB107" s="68" t="s">
        <v>133</v>
      </c>
      <c r="AC107" s="68" t="s">
        <v>348</v>
      </c>
      <c r="AD107" s="68" t="s">
        <v>95</v>
      </c>
      <c r="AE107" s="68" t="s">
        <v>95</v>
      </c>
      <c r="AF107" s="59" t="s">
        <v>5</v>
      </c>
      <c r="AG107" s="68">
        <v>1</v>
      </c>
      <c r="AH107" s="68"/>
      <c r="AI107" s="68"/>
      <c r="AJ107" s="68"/>
      <c r="AK107" s="68"/>
      <c r="AL107" s="68"/>
      <c r="AM107" s="68"/>
      <c r="AN107" s="68" t="s">
        <v>705</v>
      </c>
      <c r="AO107" s="68"/>
      <c r="AP107" s="68"/>
      <c r="AQ107" s="72"/>
    </row>
    <row r="108" spans="1:43" customFormat="1" ht="15.75" hidden="1" customHeight="1">
      <c r="A108" s="68" t="s">
        <v>706</v>
      </c>
      <c r="B108" s="58" t="s">
        <v>68</v>
      </c>
      <c r="C108" s="68" t="s">
        <v>707</v>
      </c>
      <c r="D108" s="68" t="s">
        <v>138</v>
      </c>
      <c r="E108" s="68" t="s">
        <v>399</v>
      </c>
      <c r="F108" s="68" t="s">
        <v>196</v>
      </c>
      <c r="G108" s="68" t="s">
        <v>197</v>
      </c>
      <c r="H108" s="80">
        <v>42585</v>
      </c>
      <c r="I108">
        <f t="shared" si="1"/>
        <v>2016</v>
      </c>
      <c r="J108" s="99">
        <v>7.8026099999999996</v>
      </c>
      <c r="K108" s="70">
        <v>42768</v>
      </c>
      <c r="L108" s="70">
        <v>43409</v>
      </c>
      <c r="M108" s="71">
        <v>240360.21</v>
      </c>
      <c r="N108" s="71">
        <v>0</v>
      </c>
      <c r="O108" s="71">
        <v>0</v>
      </c>
      <c r="P108" s="71">
        <v>0</v>
      </c>
      <c r="Q108" s="71">
        <f>+'Actualizado al 14-04-2023'!$M108+'Actualizado al 14-04-2023'!$O108</f>
        <v>240360.21</v>
      </c>
      <c r="R108" s="71">
        <f>Tabla3[[#This Row],[TOTAL Q SUSCRITO FUENTE COOOPERANTE]]/Tabla3[[#This Row],[TIPO DE CAMBIO 7.80261 (14-04-2023) ]]</f>
        <v>30805.103676846593</v>
      </c>
      <c r="S108" s="71">
        <f>+'Actualizado al 14-04-2023'!$N108+'Actualizado al 14-04-2023'!$P108</f>
        <v>0</v>
      </c>
      <c r="T108" s="71">
        <v>240360.2</v>
      </c>
      <c r="U108" s="71">
        <f>Tabla3[[#This Row],[Q - EJECUTADO FUENTE COOPERANTE]]/Tabla3[[#This Row],[TIPO DE CAMBIO 7.80261 (14-04-2023) ]]</f>
        <v>30805.102395224167</v>
      </c>
      <c r="V108" s="71">
        <f>Tabla3[[#This Row],[SUSCRITO FUENTE COOPERANTE Q. ]]-Tabla3[[#This Row],[Q - EJECUTADO FUENTE COOPERANTE]]</f>
        <v>9.9999999802093953E-3</v>
      </c>
      <c r="W108" s="71">
        <f>Tabla3[[#This Row],[USD - TOTAL SUSCRITO FUENTE COOPERANTE ]]-Tabla3[[#This Row],[USD - EJECUTADO FUENTE COOPERANTE]]</f>
        <v>1.2816224261769094E-3</v>
      </c>
      <c r="X108" s="71">
        <v>0</v>
      </c>
      <c r="Y108" s="71">
        <v>100</v>
      </c>
      <c r="Z108" s="71">
        <v>99.99</v>
      </c>
      <c r="AA108" s="68" t="s">
        <v>105</v>
      </c>
      <c r="AB108" s="68" t="s">
        <v>133</v>
      </c>
      <c r="AC108" s="68" t="s">
        <v>355</v>
      </c>
      <c r="AD108" s="68" t="s">
        <v>95</v>
      </c>
      <c r="AE108" s="68" t="s">
        <v>95</v>
      </c>
      <c r="AF108" s="59" t="s">
        <v>6</v>
      </c>
      <c r="AG108" s="68">
        <v>16</v>
      </c>
      <c r="AH108" s="68" t="s">
        <v>182</v>
      </c>
      <c r="AI108" s="68"/>
      <c r="AJ108" s="68"/>
      <c r="AK108" s="68"/>
      <c r="AL108" s="68"/>
      <c r="AM108" s="68"/>
      <c r="AN108" s="68" t="s">
        <v>708</v>
      </c>
      <c r="AO108" s="68" t="s">
        <v>709</v>
      </c>
      <c r="AP108" s="68" t="s">
        <v>710</v>
      </c>
      <c r="AQ108" s="72" t="s">
        <v>711</v>
      </c>
    </row>
    <row r="109" spans="1:43" customFormat="1" ht="15.75" hidden="1" customHeight="1">
      <c r="A109" s="68" t="s">
        <v>712</v>
      </c>
      <c r="B109" s="58" t="s">
        <v>68</v>
      </c>
      <c r="C109" s="68" t="s">
        <v>713</v>
      </c>
      <c r="D109" s="68" t="s">
        <v>138</v>
      </c>
      <c r="E109" s="68" t="s">
        <v>205</v>
      </c>
      <c r="F109" s="68" t="s">
        <v>140</v>
      </c>
      <c r="G109" s="68" t="s">
        <v>141</v>
      </c>
      <c r="H109" s="81">
        <v>41739</v>
      </c>
      <c r="I109">
        <f t="shared" si="1"/>
        <v>2014</v>
      </c>
      <c r="J109" s="99">
        <v>7.8026099999999996</v>
      </c>
      <c r="K109" s="70">
        <v>42353</v>
      </c>
      <c r="L109" s="70">
        <v>44926</v>
      </c>
      <c r="M109" s="71">
        <v>75076380</v>
      </c>
      <c r="N109" s="71">
        <v>129298210</v>
      </c>
      <c r="O109" s="71">
        <v>0</v>
      </c>
      <c r="P109" s="71">
        <v>0</v>
      </c>
      <c r="Q109" s="71">
        <f>+'Actualizado al 14-04-2023'!$M109+'Actualizado al 14-04-2023'!$O109</f>
        <v>75076380</v>
      </c>
      <c r="R109" s="71">
        <f>Tabla3[[#This Row],[TOTAL Q SUSCRITO FUENTE COOOPERANTE]]/Tabla3[[#This Row],[TIPO DE CAMBIO 7.80261 (14-04-2023) ]]</f>
        <v>9621957.2681448907</v>
      </c>
      <c r="S109" s="71">
        <f>+'Actualizado al 14-04-2023'!$N109+'Actualizado al 14-04-2023'!$P109</f>
        <v>129298210</v>
      </c>
      <c r="T109" s="71">
        <v>38019656.630000003</v>
      </c>
      <c r="U109" s="71">
        <f>Tabla3[[#This Row],[Q - EJECUTADO FUENTE COOPERANTE]]/Tabla3[[#This Row],[TIPO DE CAMBIO 7.80261 (14-04-2023) ]]</f>
        <v>4872684.4773735972</v>
      </c>
      <c r="V109" s="71">
        <f>Tabla3[[#This Row],[SUSCRITO FUENTE COOPERANTE Q. ]]-Tabla3[[#This Row],[Q - EJECUTADO FUENTE COOPERANTE]]</f>
        <v>37056723.369999997</v>
      </c>
      <c r="W109" s="71">
        <f>Tabla3[[#This Row],[USD - TOTAL SUSCRITO FUENTE COOPERANTE ]]-Tabla3[[#This Row],[USD - EJECUTADO FUENTE COOPERANTE]]</f>
        <v>4749272.7907712935</v>
      </c>
      <c r="X109" s="71">
        <v>11026823.380000001</v>
      </c>
      <c r="Y109" s="71">
        <v>80.75</v>
      </c>
      <c r="Z109" s="71">
        <v>23.99</v>
      </c>
      <c r="AA109" s="68" t="s">
        <v>105</v>
      </c>
      <c r="AB109" s="68" t="s">
        <v>133</v>
      </c>
      <c r="AC109" s="68" t="s">
        <v>134</v>
      </c>
      <c r="AD109" s="68" t="s">
        <v>143</v>
      </c>
      <c r="AE109" s="68" t="s">
        <v>143</v>
      </c>
      <c r="AF109" s="59" t="s">
        <v>11</v>
      </c>
      <c r="AG109" s="68">
        <v>10</v>
      </c>
      <c r="AH109" s="68"/>
      <c r="AI109" s="68"/>
      <c r="AJ109" s="68"/>
      <c r="AK109" s="68"/>
      <c r="AL109" s="68"/>
      <c r="AM109" s="68"/>
      <c r="AN109" s="68" t="s">
        <v>714</v>
      </c>
      <c r="AO109" s="68"/>
      <c r="AP109" s="68"/>
      <c r="AQ109" s="72"/>
    </row>
    <row r="110" spans="1:43" customFormat="1" ht="15.75" hidden="1" customHeight="1">
      <c r="A110" s="68" t="s">
        <v>715</v>
      </c>
      <c r="B110" s="58" t="s">
        <v>68</v>
      </c>
      <c r="C110" s="68" t="s">
        <v>716</v>
      </c>
      <c r="D110" s="68" t="s">
        <v>76</v>
      </c>
      <c r="E110" s="68" t="s">
        <v>174</v>
      </c>
      <c r="F110" s="68" t="s">
        <v>140</v>
      </c>
      <c r="G110" s="68" t="s">
        <v>717</v>
      </c>
      <c r="H110" s="80">
        <v>43438</v>
      </c>
      <c r="I110">
        <f t="shared" si="1"/>
        <v>2018</v>
      </c>
      <c r="J110" s="99">
        <v>7.8026099999999996</v>
      </c>
      <c r="K110" s="70">
        <v>43502</v>
      </c>
      <c r="L110" s="70">
        <v>44469</v>
      </c>
      <c r="M110" s="71">
        <v>2066003.21</v>
      </c>
      <c r="N110" s="71">
        <v>0</v>
      </c>
      <c r="O110" s="71">
        <v>0</v>
      </c>
      <c r="P110" s="71">
        <v>0</v>
      </c>
      <c r="Q110" s="71">
        <f>+'Actualizado al 14-04-2023'!$M110+'Actualizado al 14-04-2023'!$O110</f>
        <v>2066003.21</v>
      </c>
      <c r="R110" s="71">
        <f>Tabla3[[#This Row],[TOTAL Q SUSCRITO FUENTE COOOPERANTE]]/Tabla3[[#This Row],[TIPO DE CAMBIO 7.80261 (14-04-2023) ]]</f>
        <v>264783.60574218113</v>
      </c>
      <c r="S110" s="71">
        <f>+'Actualizado al 14-04-2023'!$N110+'Actualizado al 14-04-2023'!$P110</f>
        <v>0</v>
      </c>
      <c r="T110" s="71">
        <v>1711803.27</v>
      </c>
      <c r="U110" s="71">
        <f>Tabla3[[#This Row],[Q - EJECUTADO FUENTE COOPERANTE]]/Tabla3[[#This Row],[TIPO DE CAMBIO 7.80261 (14-04-2023) ]]</f>
        <v>219388.54690930343</v>
      </c>
      <c r="V110" s="71">
        <f>Tabla3[[#This Row],[SUSCRITO FUENTE COOPERANTE Q. ]]-Tabla3[[#This Row],[Q - EJECUTADO FUENTE COOPERANTE]]</f>
        <v>354199.93999999994</v>
      </c>
      <c r="W110" s="71">
        <f>Tabla3[[#This Row],[USD - TOTAL SUSCRITO FUENTE COOPERANTE ]]-Tabla3[[#This Row],[USD - EJECUTADO FUENTE COOPERANTE]]</f>
        <v>45395.058832877694</v>
      </c>
      <c r="X110" s="71">
        <v>0</v>
      </c>
      <c r="Y110" s="71">
        <v>91.67</v>
      </c>
      <c r="Z110" s="71">
        <v>82.85</v>
      </c>
      <c r="AA110" s="68" t="s">
        <v>175</v>
      </c>
      <c r="AB110" s="68" t="s">
        <v>82</v>
      </c>
      <c r="AC110" s="68" t="s">
        <v>300</v>
      </c>
      <c r="AD110" s="68" t="s">
        <v>95</v>
      </c>
      <c r="AE110" s="68" t="s">
        <v>95</v>
      </c>
      <c r="AF110" s="59" t="s">
        <v>12</v>
      </c>
      <c r="AG110" s="68">
        <v>12</v>
      </c>
      <c r="AH110" s="68" t="s">
        <v>122</v>
      </c>
      <c r="AI110" s="68"/>
      <c r="AJ110" s="68"/>
      <c r="AK110" s="68"/>
      <c r="AL110" s="68"/>
      <c r="AM110" s="68"/>
      <c r="AN110" s="68" t="s">
        <v>718</v>
      </c>
      <c r="AO110" s="68"/>
      <c r="AP110" s="68"/>
      <c r="AQ110" s="72"/>
    </row>
    <row r="111" spans="1:43" customFormat="1" ht="15.75" hidden="1" customHeight="1">
      <c r="A111" s="68" t="s">
        <v>719</v>
      </c>
      <c r="B111" s="58" t="s">
        <v>68</v>
      </c>
      <c r="C111" s="68" t="s">
        <v>720</v>
      </c>
      <c r="D111" s="68" t="s">
        <v>281</v>
      </c>
      <c r="E111" s="68" t="s">
        <v>139</v>
      </c>
      <c r="F111" s="68" t="s">
        <v>140</v>
      </c>
      <c r="G111" s="68" t="s">
        <v>721</v>
      </c>
      <c r="H111" s="81">
        <v>43438</v>
      </c>
      <c r="I111">
        <f t="shared" si="1"/>
        <v>2018</v>
      </c>
      <c r="J111" s="99">
        <v>7.8026099999999996</v>
      </c>
      <c r="K111" s="69">
        <v>43438</v>
      </c>
      <c r="L111" s="70" t="s">
        <v>68</v>
      </c>
      <c r="M111" s="71">
        <v>0</v>
      </c>
      <c r="N111" s="71">
        <v>0</v>
      </c>
      <c r="O111" s="71">
        <v>0</v>
      </c>
      <c r="P111" s="71">
        <v>0</v>
      </c>
      <c r="Q111" s="71">
        <f>+'Actualizado al 14-04-2023'!$M111+'Actualizado al 14-04-2023'!$O111</f>
        <v>0</v>
      </c>
      <c r="R111" s="71">
        <f>Tabla3[[#This Row],[TOTAL Q SUSCRITO FUENTE COOOPERANTE]]/Tabla3[[#This Row],[TIPO DE CAMBIO 7.80261 (14-04-2023) ]]</f>
        <v>0</v>
      </c>
      <c r="S111" s="71">
        <f>+'Actualizado al 14-04-2023'!$N111+'Actualizado al 14-04-2023'!$P111</f>
        <v>0</v>
      </c>
      <c r="T111" s="71">
        <v>0</v>
      </c>
      <c r="U111" s="71">
        <f>Tabla3[[#This Row],[Q - EJECUTADO FUENTE COOPERANTE]]/Tabla3[[#This Row],[TIPO DE CAMBIO 7.80261 (14-04-2023) ]]</f>
        <v>0</v>
      </c>
      <c r="V111" s="71">
        <f>Tabla3[[#This Row],[SUSCRITO FUENTE COOPERANTE Q. ]]-Tabla3[[#This Row],[Q - EJECUTADO FUENTE COOPERANTE]]</f>
        <v>0</v>
      </c>
      <c r="W111" s="71">
        <f>Tabla3[[#This Row],[USD - TOTAL SUSCRITO FUENTE COOPERANTE ]]-Tabla3[[#This Row],[USD - EJECUTADO FUENTE COOPERANTE]]</f>
        <v>0</v>
      </c>
      <c r="X111" s="71">
        <v>0</v>
      </c>
      <c r="Y111" s="71">
        <v>0</v>
      </c>
      <c r="Z111" s="71">
        <v>0</v>
      </c>
      <c r="AA111" s="68" t="s">
        <v>175</v>
      </c>
      <c r="AB111" s="68" t="s">
        <v>233</v>
      </c>
      <c r="AC111" s="68" t="s">
        <v>142</v>
      </c>
      <c r="AD111" s="68" t="s">
        <v>95</v>
      </c>
      <c r="AE111" s="68" t="s">
        <v>95</v>
      </c>
      <c r="AF111" s="59" t="s">
        <v>13</v>
      </c>
      <c r="AG111" s="68">
        <v>13</v>
      </c>
      <c r="AH111" s="68" t="s">
        <v>144</v>
      </c>
      <c r="AI111" s="68"/>
      <c r="AJ111" s="68"/>
      <c r="AK111" s="68"/>
      <c r="AL111" s="68"/>
      <c r="AM111" s="68"/>
      <c r="AN111" s="68" t="s">
        <v>722</v>
      </c>
      <c r="AO111" s="68"/>
      <c r="AP111" s="68"/>
      <c r="AQ111" s="72"/>
    </row>
    <row r="112" spans="1:43" customFormat="1" ht="15.75" hidden="1" customHeight="1">
      <c r="A112" s="68" t="s">
        <v>723</v>
      </c>
      <c r="B112" s="58" t="s">
        <v>68</v>
      </c>
      <c r="C112" s="68" t="s">
        <v>724</v>
      </c>
      <c r="D112" s="68" t="s">
        <v>117</v>
      </c>
      <c r="E112" s="68" t="s">
        <v>150</v>
      </c>
      <c r="F112" s="68" t="s">
        <v>140</v>
      </c>
      <c r="G112" s="68" t="s">
        <v>721</v>
      </c>
      <c r="H112" s="80">
        <v>41941</v>
      </c>
      <c r="I112">
        <f t="shared" si="1"/>
        <v>2014</v>
      </c>
      <c r="J112" s="99">
        <v>7.8026099999999996</v>
      </c>
      <c r="K112" s="70">
        <v>41941</v>
      </c>
      <c r="L112" s="70">
        <v>42735</v>
      </c>
      <c r="M112" s="71">
        <v>39049695</v>
      </c>
      <c r="N112" s="71">
        <v>0</v>
      </c>
      <c r="O112" s="71">
        <v>2169427.5</v>
      </c>
      <c r="P112" s="71">
        <v>0</v>
      </c>
      <c r="Q112" s="71">
        <f>+'Actualizado al 14-04-2023'!$M112+'Actualizado al 14-04-2023'!$O112</f>
        <v>41219122.5</v>
      </c>
      <c r="R112" s="71">
        <f>Tabla3[[#This Row],[TOTAL Q SUSCRITO FUENTE COOOPERANTE]]/Tabla3[[#This Row],[TIPO DE CAMBIO 7.80261 (14-04-2023) ]]</f>
        <v>5282735.2001445675</v>
      </c>
      <c r="S112" s="71">
        <f>+'Actualizado al 14-04-2023'!$N112+'Actualizado al 14-04-2023'!$P112</f>
        <v>0</v>
      </c>
      <c r="T112" s="71">
        <v>41219122.479999997</v>
      </c>
      <c r="U112" s="71">
        <f>Tabla3[[#This Row],[Q - EJECUTADO FUENTE COOPERANTE]]/Tabla3[[#This Row],[TIPO DE CAMBIO 7.80261 (14-04-2023) ]]</f>
        <v>5282735.1975813219</v>
      </c>
      <c r="V112" s="71">
        <f>Tabla3[[#This Row],[SUSCRITO FUENTE COOPERANTE Q. ]]-Tabla3[[#This Row],[Q - EJECUTADO FUENTE COOPERANTE]]</f>
        <v>-2169427.4799999967</v>
      </c>
      <c r="W112" s="71">
        <f>Tabla3[[#This Row],[USD - TOTAL SUSCRITO FUENTE COOPERANTE ]]-Tabla3[[#This Row],[USD - EJECUTADO FUENTE COOPERANTE]]</f>
        <v>2.5632455945014954E-3</v>
      </c>
      <c r="X112" s="71">
        <v>0</v>
      </c>
      <c r="Y112" s="71">
        <v>100</v>
      </c>
      <c r="Z112" s="71">
        <v>99.99</v>
      </c>
      <c r="AA112" s="68" t="s">
        <v>175</v>
      </c>
      <c r="AB112" s="68" t="s">
        <v>82</v>
      </c>
      <c r="AC112" s="68" t="s">
        <v>217</v>
      </c>
      <c r="AD112" s="68" t="s">
        <v>235</v>
      </c>
      <c r="AE112" s="68" t="s">
        <v>725</v>
      </c>
      <c r="AF112" s="59" t="s">
        <v>12</v>
      </c>
      <c r="AG112" s="68">
        <v>12</v>
      </c>
      <c r="AH112" s="68" t="s">
        <v>122</v>
      </c>
      <c r="AI112" s="68"/>
      <c r="AJ112" s="68"/>
      <c r="AK112" s="68"/>
      <c r="AL112" s="68"/>
      <c r="AM112" s="68"/>
      <c r="AN112" s="68" t="s">
        <v>726</v>
      </c>
      <c r="AO112" s="68" t="s">
        <v>727</v>
      </c>
      <c r="AP112" s="68" t="s">
        <v>728</v>
      </c>
      <c r="AQ112" s="72" t="s">
        <v>729</v>
      </c>
    </row>
    <row r="113" spans="1:43" customFormat="1" ht="15.75" hidden="1" customHeight="1">
      <c r="A113" s="68" t="s">
        <v>730</v>
      </c>
      <c r="B113" s="58" t="s">
        <v>68</v>
      </c>
      <c r="C113" s="68" t="s">
        <v>731</v>
      </c>
      <c r="D113" s="68" t="s">
        <v>138</v>
      </c>
      <c r="E113" s="68" t="s">
        <v>732</v>
      </c>
      <c r="F113" s="68" t="s">
        <v>733</v>
      </c>
      <c r="G113" s="68" t="s">
        <v>734</v>
      </c>
      <c r="H113" s="81">
        <v>42761</v>
      </c>
      <c r="I113">
        <f t="shared" si="1"/>
        <v>2017</v>
      </c>
      <c r="J113" s="99">
        <v>7.8026099999999996</v>
      </c>
      <c r="K113" s="70">
        <v>42783</v>
      </c>
      <c r="L113" s="70">
        <v>43465</v>
      </c>
      <c r="M113" s="71">
        <v>2012978.11</v>
      </c>
      <c r="N113" s="71">
        <v>0</v>
      </c>
      <c r="O113" s="71">
        <v>0</v>
      </c>
      <c r="P113" s="71">
        <v>0</v>
      </c>
      <c r="Q113" s="71">
        <f>+'Actualizado al 14-04-2023'!$M113+'Actualizado al 14-04-2023'!$O113</f>
        <v>2012978.11</v>
      </c>
      <c r="R113" s="71">
        <f>Tabla3[[#This Row],[TOTAL Q SUSCRITO FUENTE COOOPERANTE]]/Tabla3[[#This Row],[TIPO DE CAMBIO 7.80261 (14-04-2023) ]]</f>
        <v>257987.78998309543</v>
      </c>
      <c r="S113" s="71">
        <f>+'Actualizado al 14-04-2023'!$N113+'Actualizado al 14-04-2023'!$P113</f>
        <v>0</v>
      </c>
      <c r="T113" s="71">
        <v>1733108.02</v>
      </c>
      <c r="U113" s="71">
        <f>Tabla3[[#This Row],[Q - EJECUTADO FUENTE COOPERANTE]]/Tabla3[[#This Row],[TIPO DE CAMBIO 7.80261 (14-04-2023) ]]</f>
        <v>222119.01145898618</v>
      </c>
      <c r="V113" s="71">
        <f>Tabla3[[#This Row],[SUSCRITO FUENTE COOPERANTE Q. ]]-Tabla3[[#This Row],[Q - EJECUTADO FUENTE COOPERANTE]]</f>
        <v>279870.09000000008</v>
      </c>
      <c r="W113" s="71">
        <f>Tabla3[[#This Row],[USD - TOTAL SUSCRITO FUENTE COOPERANTE ]]-Tabla3[[#This Row],[USD - EJECUTADO FUENTE COOPERANTE]]</f>
        <v>35868.77852410925</v>
      </c>
      <c r="X113" s="71">
        <v>0</v>
      </c>
      <c r="Y113" s="71">
        <v>63.02</v>
      </c>
      <c r="Z113" s="71">
        <v>86.09</v>
      </c>
      <c r="AA113" s="68" t="s">
        <v>175</v>
      </c>
      <c r="AB113" s="68" t="s">
        <v>82</v>
      </c>
      <c r="AC113" s="68" t="s">
        <v>267</v>
      </c>
      <c r="AD113" s="68" t="s">
        <v>364</v>
      </c>
      <c r="AE113" s="68" t="s">
        <v>364</v>
      </c>
      <c r="AF113" s="77" t="s">
        <v>1763</v>
      </c>
      <c r="AG113" s="68">
        <v>9</v>
      </c>
      <c r="AH113" s="68" t="s">
        <v>225</v>
      </c>
      <c r="AI113" s="68"/>
      <c r="AJ113" s="68"/>
      <c r="AK113" s="68"/>
      <c r="AL113" s="68"/>
      <c r="AM113" s="68"/>
      <c r="AN113" s="68" t="s">
        <v>735</v>
      </c>
      <c r="AO113" s="68" t="s">
        <v>736</v>
      </c>
      <c r="AP113" s="68" t="s">
        <v>737</v>
      </c>
      <c r="AQ113" s="72"/>
    </row>
    <row r="114" spans="1:43" customFormat="1" ht="15.75" hidden="1" customHeight="1">
      <c r="A114" s="68" t="s">
        <v>738</v>
      </c>
      <c r="B114" s="58" t="s">
        <v>68</v>
      </c>
      <c r="C114" s="68" t="s">
        <v>739</v>
      </c>
      <c r="D114" s="68" t="s">
        <v>138</v>
      </c>
      <c r="E114" s="68" t="s">
        <v>150</v>
      </c>
      <c r="F114" s="68" t="s">
        <v>740</v>
      </c>
      <c r="G114" s="68" t="s">
        <v>741</v>
      </c>
      <c r="H114" s="80">
        <v>42128</v>
      </c>
      <c r="I114">
        <f t="shared" si="1"/>
        <v>2015</v>
      </c>
      <c r="J114" s="99">
        <v>7.8026099999999996</v>
      </c>
      <c r="K114" s="70">
        <v>42128</v>
      </c>
      <c r="L114" s="70">
        <v>44561</v>
      </c>
      <c r="M114" s="71">
        <v>25261665</v>
      </c>
      <c r="N114" s="71">
        <v>6405511.9800000004</v>
      </c>
      <c r="O114" s="71">
        <v>5205434</v>
      </c>
      <c r="P114" s="71">
        <v>0</v>
      </c>
      <c r="Q114" s="71">
        <f>+'Actualizado al 14-04-2023'!$M114+'Actualizado al 14-04-2023'!$O114</f>
        <v>30467099</v>
      </c>
      <c r="R114" s="71">
        <f>Tabla3[[#This Row],[TOTAL Q SUSCRITO FUENTE COOOPERANTE]]/Tabla3[[#This Row],[TIPO DE CAMBIO 7.80261 (14-04-2023) ]]</f>
        <v>3904731.7500169817</v>
      </c>
      <c r="S114" s="71">
        <f>+'Actualizado al 14-04-2023'!$N114+'Actualizado al 14-04-2023'!$P114</f>
        <v>6405511.9800000004</v>
      </c>
      <c r="T114" s="71">
        <v>30467098.960000001</v>
      </c>
      <c r="U114" s="71">
        <f>Tabla3[[#This Row],[Q - EJECUTADO FUENTE COOPERANTE]]/Tabla3[[#This Row],[TIPO DE CAMBIO 7.80261 (14-04-2023) ]]</f>
        <v>3904731.7448904919</v>
      </c>
      <c r="V114" s="71">
        <f>Tabla3[[#This Row],[SUSCRITO FUENTE COOPERANTE Q. ]]-Tabla3[[#This Row],[Q - EJECUTADO FUENTE COOPERANTE]]</f>
        <v>-5205433.9600000009</v>
      </c>
      <c r="W114" s="71">
        <f>Tabla3[[#This Row],[USD - TOTAL SUSCRITO FUENTE COOPERANTE ]]-Tabla3[[#This Row],[USD - EJECUTADO FUENTE COOPERANTE]]</f>
        <v>5.1264897920191288E-3</v>
      </c>
      <c r="X114" s="71">
        <v>6405511.9699999997</v>
      </c>
      <c r="Y114" s="71">
        <v>100</v>
      </c>
      <c r="Z114" s="71">
        <v>99.99</v>
      </c>
      <c r="AA114" s="68" t="s">
        <v>664</v>
      </c>
      <c r="AB114" s="68" t="s">
        <v>82</v>
      </c>
      <c r="AC114" s="68" t="s">
        <v>742</v>
      </c>
      <c r="AD114" s="68" t="s">
        <v>95</v>
      </c>
      <c r="AE114" s="68" t="s">
        <v>95</v>
      </c>
      <c r="AF114" s="59" t="s">
        <v>12</v>
      </c>
      <c r="AG114" s="68">
        <v>12</v>
      </c>
      <c r="AH114" s="68" t="s">
        <v>122</v>
      </c>
      <c r="AI114" s="68"/>
      <c r="AJ114" s="68"/>
      <c r="AK114" s="68"/>
      <c r="AL114" s="68"/>
      <c r="AM114" s="68"/>
      <c r="AN114" s="68" t="s">
        <v>743</v>
      </c>
      <c r="AO114" s="68" t="s">
        <v>744</v>
      </c>
      <c r="AP114" s="68"/>
      <c r="AQ114" s="72"/>
    </row>
    <row r="115" spans="1:43" customFormat="1" ht="15.75" hidden="1" customHeight="1">
      <c r="A115" s="68" t="s">
        <v>745</v>
      </c>
      <c r="B115" s="58" t="s">
        <v>68</v>
      </c>
      <c r="C115" s="68" t="s">
        <v>746</v>
      </c>
      <c r="D115" s="68" t="s">
        <v>138</v>
      </c>
      <c r="E115" s="68" t="s">
        <v>662</v>
      </c>
      <c r="F115" s="68" t="s">
        <v>488</v>
      </c>
      <c r="G115" s="68" t="s">
        <v>747</v>
      </c>
      <c r="H115" s="81">
        <v>42723</v>
      </c>
      <c r="I115">
        <f t="shared" si="1"/>
        <v>2016</v>
      </c>
      <c r="J115" s="99">
        <v>7.8026099999999996</v>
      </c>
      <c r="K115" s="70">
        <v>42925</v>
      </c>
      <c r="L115" s="70">
        <v>43580</v>
      </c>
      <c r="M115" s="71">
        <v>16370854.109999999</v>
      </c>
      <c r="N115" s="71">
        <v>0</v>
      </c>
      <c r="O115" s="71">
        <v>0</v>
      </c>
      <c r="P115" s="71">
        <v>0</v>
      </c>
      <c r="Q115" s="71">
        <f>+'Actualizado al 14-04-2023'!$M115+'Actualizado al 14-04-2023'!$O115</f>
        <v>16370854.109999999</v>
      </c>
      <c r="R115" s="71">
        <f>Tabla3[[#This Row],[TOTAL Q SUSCRITO FUENTE COOOPERANTE]]/Tabla3[[#This Row],[TIPO DE CAMBIO 7.80261 (14-04-2023) ]]</f>
        <v>2098125.3849673378</v>
      </c>
      <c r="S115" s="71">
        <f>+'Actualizado al 14-04-2023'!$N115+'Actualizado al 14-04-2023'!$P115</f>
        <v>0</v>
      </c>
      <c r="T115" s="71">
        <v>16370854.1</v>
      </c>
      <c r="U115" s="71">
        <f>Tabla3[[#This Row],[Q - EJECUTADO FUENTE COOPERANTE]]/Tabla3[[#This Row],[TIPO DE CAMBIO 7.80261 (14-04-2023) ]]</f>
        <v>2098125.3836857155</v>
      </c>
      <c r="V115" s="71">
        <f>Tabla3[[#This Row],[SUSCRITO FUENTE COOPERANTE Q. ]]-Tabla3[[#This Row],[Q - EJECUTADO FUENTE COOPERANTE]]</f>
        <v>9.9999997764825821E-3</v>
      </c>
      <c r="W115" s="71">
        <f>Tabla3[[#This Row],[USD - TOTAL SUSCRITO FUENTE COOPERANTE ]]-Tabla3[[#This Row],[USD - EJECUTADO FUENTE COOPERANTE]]</f>
        <v>1.2816223315894604E-3</v>
      </c>
      <c r="X115" s="71">
        <v>0</v>
      </c>
      <c r="Y115" s="71">
        <v>100</v>
      </c>
      <c r="Z115" s="71">
        <v>99.99</v>
      </c>
      <c r="AA115" s="68" t="s">
        <v>664</v>
      </c>
      <c r="AB115" s="68" t="s">
        <v>233</v>
      </c>
      <c r="AC115" s="68" t="s">
        <v>157</v>
      </c>
      <c r="AD115" s="68" t="s">
        <v>95</v>
      </c>
      <c r="AE115" s="68" t="s">
        <v>95</v>
      </c>
      <c r="AF115" s="59" t="s">
        <v>12</v>
      </c>
      <c r="AG115" s="68">
        <v>12</v>
      </c>
      <c r="AH115" s="68" t="s">
        <v>122</v>
      </c>
      <c r="AI115" s="68"/>
      <c r="AJ115" s="68"/>
      <c r="AK115" s="68"/>
      <c r="AL115" s="68"/>
      <c r="AM115" s="68"/>
      <c r="AN115" s="68" t="s">
        <v>748</v>
      </c>
      <c r="AO115" s="68" t="s">
        <v>749</v>
      </c>
      <c r="AP115" s="68" t="s">
        <v>750</v>
      </c>
      <c r="AQ115" s="72"/>
    </row>
    <row r="116" spans="1:43" customFormat="1" ht="15.75" hidden="1" customHeight="1">
      <c r="A116" s="68" t="s">
        <v>751</v>
      </c>
      <c r="B116" s="58" t="s">
        <v>68</v>
      </c>
      <c r="C116" s="68" t="s">
        <v>752</v>
      </c>
      <c r="D116" s="68" t="s">
        <v>76</v>
      </c>
      <c r="E116" s="68" t="s">
        <v>483</v>
      </c>
      <c r="F116" s="68" t="s">
        <v>409</v>
      </c>
      <c r="G116" s="68" t="s">
        <v>753</v>
      </c>
      <c r="H116" s="80">
        <v>42628</v>
      </c>
      <c r="I116">
        <f t="shared" si="1"/>
        <v>2016</v>
      </c>
      <c r="J116" s="99">
        <v>7.8026099999999996</v>
      </c>
      <c r="K116" s="70">
        <v>42628</v>
      </c>
      <c r="L116" s="70">
        <v>43281</v>
      </c>
      <c r="M116" s="71">
        <v>10013133.67</v>
      </c>
      <c r="N116" s="71">
        <v>0</v>
      </c>
      <c r="O116" s="71">
        <v>0</v>
      </c>
      <c r="P116" s="71">
        <v>0</v>
      </c>
      <c r="Q116" s="71">
        <f>+'Actualizado al 14-04-2023'!$M116+'Actualizado al 14-04-2023'!$O116</f>
        <v>10013133.67</v>
      </c>
      <c r="R116" s="71">
        <f>Tabla3[[#This Row],[TOTAL Q SUSCRITO FUENTE COOOPERANTE]]/Tabla3[[#This Row],[TIPO DE CAMBIO 7.80261 (14-04-2023) ]]</f>
        <v>1283305.672076395</v>
      </c>
      <c r="S116" s="71">
        <f>+'Actualizado al 14-04-2023'!$N116+'Actualizado al 14-04-2023'!$P116</f>
        <v>0</v>
      </c>
      <c r="T116" s="71">
        <v>10013133.65</v>
      </c>
      <c r="U116" s="71">
        <f>Tabla3[[#This Row],[Q - EJECUTADO FUENTE COOPERANTE]]/Tabla3[[#This Row],[TIPO DE CAMBIO 7.80261 (14-04-2023) ]]</f>
        <v>1283305.6695131501</v>
      </c>
      <c r="V116" s="71">
        <f>Tabla3[[#This Row],[SUSCRITO FUENTE COOPERANTE Q. ]]-Tabla3[[#This Row],[Q - EJECUTADO FUENTE COOPERANTE]]</f>
        <v>1.9999999552965164E-2</v>
      </c>
      <c r="W116" s="71">
        <f>Tabla3[[#This Row],[USD - TOTAL SUSCRITO FUENTE COOPERANTE ]]-Tabla3[[#This Row],[USD - EJECUTADO FUENTE COOPERANTE]]</f>
        <v>2.5632448960095644E-3</v>
      </c>
      <c r="X116" s="71">
        <v>0</v>
      </c>
      <c r="Y116" s="71">
        <v>100</v>
      </c>
      <c r="Z116" s="71">
        <v>99.99</v>
      </c>
      <c r="AA116" s="68" t="s">
        <v>754</v>
      </c>
      <c r="AB116" s="68" t="s">
        <v>82</v>
      </c>
      <c r="AC116" s="68" t="s">
        <v>755</v>
      </c>
      <c r="AD116" s="68" t="s">
        <v>95</v>
      </c>
      <c r="AE116" s="68" t="s">
        <v>95</v>
      </c>
      <c r="AF116" s="59" t="s">
        <v>12</v>
      </c>
      <c r="AG116" s="68">
        <v>12</v>
      </c>
      <c r="AH116" s="68"/>
      <c r="AI116" s="68"/>
      <c r="AJ116" s="68"/>
      <c r="AK116" s="68"/>
      <c r="AL116" s="68"/>
      <c r="AM116" s="68"/>
      <c r="AN116" s="68" t="s">
        <v>756</v>
      </c>
      <c r="AO116" s="68" t="s">
        <v>757</v>
      </c>
      <c r="AP116" s="68"/>
      <c r="AQ116" s="72"/>
    </row>
    <row r="117" spans="1:43" customFormat="1" ht="15.75" hidden="1" customHeight="1">
      <c r="A117" s="68" t="s">
        <v>758</v>
      </c>
      <c r="B117" s="58" t="s">
        <v>68</v>
      </c>
      <c r="C117" s="68" t="s">
        <v>759</v>
      </c>
      <c r="D117" s="68" t="s">
        <v>138</v>
      </c>
      <c r="E117" s="68" t="s">
        <v>399</v>
      </c>
      <c r="F117" s="68" t="s">
        <v>196</v>
      </c>
      <c r="G117" s="68" t="s">
        <v>197</v>
      </c>
      <c r="H117" s="81">
        <v>42986</v>
      </c>
      <c r="I117">
        <f t="shared" si="1"/>
        <v>2017</v>
      </c>
      <c r="J117" s="99">
        <v>7.8026099999999996</v>
      </c>
      <c r="K117" s="70">
        <v>43118</v>
      </c>
      <c r="L117" s="70">
        <v>43663</v>
      </c>
      <c r="M117" s="71">
        <v>315426.64</v>
      </c>
      <c r="N117" s="71">
        <v>0</v>
      </c>
      <c r="O117" s="71">
        <v>0</v>
      </c>
      <c r="P117" s="71">
        <v>0</v>
      </c>
      <c r="Q117" s="71">
        <f>+'Actualizado al 14-04-2023'!$M117+'Actualizado al 14-04-2023'!$O117</f>
        <v>315426.64</v>
      </c>
      <c r="R117" s="71">
        <f>Tabla3[[#This Row],[TOTAL Q SUSCRITO FUENTE COOOPERANTE]]/Tabla3[[#This Row],[TIPO DE CAMBIO 7.80261 (14-04-2023) ]]</f>
        <v>40425.785730672178</v>
      </c>
      <c r="S117" s="71">
        <f>+'Actualizado al 14-04-2023'!$N117+'Actualizado al 14-04-2023'!$P117</f>
        <v>0</v>
      </c>
      <c r="T117" s="71">
        <v>315425.64</v>
      </c>
      <c r="U117" s="71">
        <f>Tabla3[[#This Row],[Q - EJECUTADO FUENTE COOPERANTE]]/Tabla3[[#This Row],[TIPO DE CAMBIO 7.80261 (14-04-2023) ]]</f>
        <v>40425.657568429029</v>
      </c>
      <c r="V117" s="71">
        <f>Tabla3[[#This Row],[SUSCRITO FUENTE COOPERANTE Q. ]]-Tabla3[[#This Row],[Q - EJECUTADO FUENTE COOPERANTE]]</f>
        <v>1</v>
      </c>
      <c r="W117" s="71">
        <f>Tabla3[[#This Row],[USD - TOTAL SUSCRITO FUENTE COOPERANTE ]]-Tabla3[[#This Row],[USD - EJECUTADO FUENTE COOPERANTE]]</f>
        <v>0.12816224314883584</v>
      </c>
      <c r="X117" s="71">
        <v>0</v>
      </c>
      <c r="Y117" s="71">
        <v>99</v>
      </c>
      <c r="Z117" s="71">
        <v>99.99</v>
      </c>
      <c r="AA117" s="68" t="s">
        <v>105</v>
      </c>
      <c r="AB117" s="68" t="s">
        <v>133</v>
      </c>
      <c r="AC117" s="68" t="s">
        <v>355</v>
      </c>
      <c r="AD117" s="68" t="s">
        <v>95</v>
      </c>
      <c r="AE117" s="68" t="s">
        <v>95</v>
      </c>
      <c r="AF117" s="59" t="s">
        <v>6</v>
      </c>
      <c r="AG117" s="68">
        <v>16</v>
      </c>
      <c r="AH117" s="68" t="s">
        <v>402</v>
      </c>
      <c r="AI117" s="68"/>
      <c r="AJ117" s="68"/>
      <c r="AK117" s="68"/>
      <c r="AL117" s="68"/>
      <c r="AM117" s="68"/>
      <c r="AN117" s="68" t="s">
        <v>760</v>
      </c>
      <c r="AO117" s="68" t="s">
        <v>761</v>
      </c>
      <c r="AP117" s="68" t="s">
        <v>762</v>
      </c>
      <c r="AQ117" s="72" t="s">
        <v>763</v>
      </c>
    </row>
    <row r="118" spans="1:43" customFormat="1" ht="15.75" hidden="1" customHeight="1">
      <c r="A118" s="68" t="s">
        <v>764</v>
      </c>
      <c r="B118" s="58" t="s">
        <v>68</v>
      </c>
      <c r="C118" s="68" t="s">
        <v>765</v>
      </c>
      <c r="D118" s="68" t="s">
        <v>117</v>
      </c>
      <c r="E118" s="68" t="s">
        <v>77</v>
      </c>
      <c r="F118" s="68" t="s">
        <v>90</v>
      </c>
      <c r="G118" s="68" t="s">
        <v>91</v>
      </c>
      <c r="H118" s="80">
        <v>42958</v>
      </c>
      <c r="I118">
        <f t="shared" si="1"/>
        <v>2017</v>
      </c>
      <c r="J118" s="99">
        <v>7.8026099999999996</v>
      </c>
      <c r="K118" s="70">
        <v>43104</v>
      </c>
      <c r="L118" s="70">
        <v>44012</v>
      </c>
      <c r="M118" s="71">
        <v>25757451</v>
      </c>
      <c r="N118" s="71">
        <v>0</v>
      </c>
      <c r="O118" s="71">
        <v>-4193868</v>
      </c>
      <c r="P118" s="71">
        <v>0</v>
      </c>
      <c r="Q118" s="71">
        <f>+'Actualizado al 14-04-2023'!$M118+'Actualizado al 14-04-2023'!$O118</f>
        <v>21563583</v>
      </c>
      <c r="R118" s="71">
        <f>Tabla3[[#This Row],[TOTAL Q SUSCRITO FUENTE COOOPERANTE]]/Tabla3[[#This Row],[TIPO DE CAMBIO 7.80261 (14-04-2023) ]]</f>
        <v>2763637.1675631618</v>
      </c>
      <c r="S118" s="71">
        <f>+'Actualizado al 14-04-2023'!$N118+'Actualizado al 14-04-2023'!$P118</f>
        <v>0</v>
      </c>
      <c r="T118" s="71">
        <v>21563582.940000001</v>
      </c>
      <c r="U118" s="71">
        <f>Tabla3[[#This Row],[Q - EJECUTADO FUENTE COOPERANTE]]/Tabla3[[#This Row],[TIPO DE CAMBIO 7.80261 (14-04-2023) ]]</f>
        <v>2763637.1598734274</v>
      </c>
      <c r="V118" s="71">
        <f>Tabla3[[#This Row],[SUSCRITO FUENTE COOPERANTE Q. ]]-Tabla3[[#This Row],[Q - EJECUTADO FUENTE COOPERANTE]]</f>
        <v>4193868.0599999987</v>
      </c>
      <c r="W118" s="71">
        <f>Tabla3[[#This Row],[USD - TOTAL SUSCRITO FUENTE COOPERANTE ]]-Tabla3[[#This Row],[USD - EJECUTADO FUENTE COOPERANTE]]</f>
        <v>7.6897344551980495E-3</v>
      </c>
      <c r="X118" s="71">
        <v>0</v>
      </c>
      <c r="Y118" s="71">
        <v>100</v>
      </c>
      <c r="Z118" s="71">
        <v>99.99</v>
      </c>
      <c r="AA118" s="68" t="s">
        <v>81</v>
      </c>
      <c r="AB118" s="68" t="s">
        <v>422</v>
      </c>
      <c r="AC118" s="68" t="s">
        <v>401</v>
      </c>
      <c r="AD118" s="68" t="s">
        <v>95</v>
      </c>
      <c r="AE118" s="68" t="s">
        <v>95</v>
      </c>
      <c r="AF118" s="59" t="s">
        <v>12</v>
      </c>
      <c r="AG118" s="68">
        <v>12</v>
      </c>
      <c r="AH118" s="68" t="s">
        <v>122</v>
      </c>
      <c r="AI118" s="68"/>
      <c r="AJ118" s="68"/>
      <c r="AK118" s="68"/>
      <c r="AL118" s="68"/>
      <c r="AM118" s="68"/>
      <c r="AN118" s="68" t="s">
        <v>766</v>
      </c>
      <c r="AO118" s="68" t="s">
        <v>767</v>
      </c>
      <c r="AP118" s="68" t="s">
        <v>768</v>
      </c>
      <c r="AQ118" s="72"/>
    </row>
    <row r="119" spans="1:43" customFormat="1" ht="15.75" hidden="1" customHeight="1">
      <c r="A119" s="68" t="s">
        <v>769</v>
      </c>
      <c r="B119" s="58" t="s">
        <v>68</v>
      </c>
      <c r="C119" s="68" t="s">
        <v>770</v>
      </c>
      <c r="D119" s="68" t="s">
        <v>76</v>
      </c>
      <c r="E119" s="68" t="s">
        <v>771</v>
      </c>
      <c r="F119" s="68" t="s">
        <v>409</v>
      </c>
      <c r="G119" s="68" t="s">
        <v>772</v>
      </c>
      <c r="H119" s="81">
        <v>42929</v>
      </c>
      <c r="I119">
        <f t="shared" si="1"/>
        <v>2017</v>
      </c>
      <c r="J119" s="99">
        <v>7.8026099999999996</v>
      </c>
      <c r="K119" s="70">
        <v>42929</v>
      </c>
      <c r="L119" s="70">
        <v>43477</v>
      </c>
      <c r="M119" s="71">
        <v>2351977.94</v>
      </c>
      <c r="N119" s="71">
        <v>0</v>
      </c>
      <c r="O119" s="71">
        <v>0</v>
      </c>
      <c r="P119" s="71">
        <v>0</v>
      </c>
      <c r="Q119" s="71">
        <f>+'Actualizado al 14-04-2023'!$M119+'Actualizado al 14-04-2023'!$O119</f>
        <v>2351977.94</v>
      </c>
      <c r="R119" s="71">
        <f>Tabla3[[#This Row],[TOTAL Q SUSCRITO FUENTE COOOPERANTE]]/Tabla3[[#This Row],[TIPO DE CAMBIO 7.80261 (14-04-2023) ]]</f>
        <v>301434.76862229436</v>
      </c>
      <c r="S119" s="71">
        <f>+'Actualizado al 14-04-2023'!$N119+'Actualizado al 14-04-2023'!$P119</f>
        <v>0</v>
      </c>
      <c r="T119" s="71">
        <v>2351926.9900000002</v>
      </c>
      <c r="U119" s="71">
        <f>Tabla3[[#This Row],[Q - EJECUTADO FUENTE COOPERANTE]]/Tabla3[[#This Row],[TIPO DE CAMBIO 7.80261 (14-04-2023) ]]</f>
        <v>301428.23875600606</v>
      </c>
      <c r="V119" s="71">
        <f>Tabla3[[#This Row],[SUSCRITO FUENTE COOPERANTE Q. ]]-Tabla3[[#This Row],[Q - EJECUTADO FUENTE COOPERANTE]]</f>
        <v>50.949999999720603</v>
      </c>
      <c r="W119" s="71">
        <f>Tabla3[[#This Row],[USD - TOTAL SUSCRITO FUENTE COOPERANTE ]]-Tabla3[[#This Row],[USD - EJECUTADO FUENTE COOPERANTE]]</f>
        <v>6.5298662882996723</v>
      </c>
      <c r="X119" s="71">
        <v>0</v>
      </c>
      <c r="Y119" s="71">
        <v>99.66</v>
      </c>
      <c r="Z119" s="71">
        <v>99.99</v>
      </c>
      <c r="AA119" s="68" t="s">
        <v>81</v>
      </c>
      <c r="AB119" s="68" t="s">
        <v>82</v>
      </c>
      <c r="AC119" s="68" t="s">
        <v>94</v>
      </c>
      <c r="AD119" s="68" t="s">
        <v>95</v>
      </c>
      <c r="AE119" s="68" t="s">
        <v>95</v>
      </c>
      <c r="AF119" s="59" t="s">
        <v>12</v>
      </c>
      <c r="AG119" s="68">
        <v>12</v>
      </c>
      <c r="AH119" s="68"/>
      <c r="AI119" s="68"/>
      <c r="AJ119" s="68"/>
      <c r="AK119" s="68"/>
      <c r="AL119" s="68"/>
      <c r="AM119" s="68"/>
      <c r="AN119" s="68" t="s">
        <v>773</v>
      </c>
      <c r="AO119" s="68" t="s">
        <v>774</v>
      </c>
      <c r="AP119" s="68" t="s">
        <v>775</v>
      </c>
      <c r="AQ119" s="72" t="s">
        <v>776</v>
      </c>
    </row>
    <row r="120" spans="1:43" customFormat="1" ht="15.75" hidden="1" customHeight="1">
      <c r="A120" s="68" t="s">
        <v>777</v>
      </c>
      <c r="B120" s="58" t="s">
        <v>778</v>
      </c>
      <c r="C120" s="68" t="s">
        <v>779</v>
      </c>
      <c r="D120" s="68" t="s">
        <v>100</v>
      </c>
      <c r="E120" s="68" t="s">
        <v>195</v>
      </c>
      <c r="F120" s="68" t="s">
        <v>196</v>
      </c>
      <c r="G120" s="68" t="s">
        <v>197</v>
      </c>
      <c r="H120" s="80">
        <v>42943</v>
      </c>
      <c r="I120">
        <f t="shared" si="1"/>
        <v>2017</v>
      </c>
      <c r="J120" s="99">
        <v>7.8026099999999996</v>
      </c>
      <c r="K120" s="70">
        <v>43199</v>
      </c>
      <c r="L120" s="70">
        <v>43929</v>
      </c>
      <c r="M120" s="71">
        <v>2261537.9700000002</v>
      </c>
      <c r="N120" s="71">
        <v>0</v>
      </c>
      <c r="O120" s="71">
        <v>0</v>
      </c>
      <c r="P120" s="71">
        <v>0</v>
      </c>
      <c r="Q120" s="71">
        <f>+'Actualizado al 14-04-2023'!$M120+'Actualizado al 14-04-2023'!$O120</f>
        <v>2261537.9700000002</v>
      </c>
      <c r="R120" s="71">
        <f>Tabla3[[#This Row],[TOTAL Q SUSCRITO FUENTE COOOPERANTE]]/Tabla3[[#This Row],[TIPO DE CAMBIO 7.80261 (14-04-2023) ]]</f>
        <v>289843.77919696108</v>
      </c>
      <c r="S120" s="71">
        <f>+'Actualizado al 14-04-2023'!$N120+'Actualizado al 14-04-2023'!$P120</f>
        <v>0</v>
      </c>
      <c r="T120" s="71">
        <v>2261537.9700000002</v>
      </c>
      <c r="U120" s="71">
        <f>Tabla3[[#This Row],[Q - EJECUTADO FUENTE COOPERANTE]]/Tabla3[[#This Row],[TIPO DE CAMBIO 7.80261 (14-04-2023) ]]</f>
        <v>289843.77919696108</v>
      </c>
      <c r="V120" s="71">
        <f>Tabla3[[#This Row],[SUSCRITO FUENTE COOPERANTE Q. ]]-Tabla3[[#This Row],[Q - EJECUTADO FUENTE COOPERANTE]]</f>
        <v>0</v>
      </c>
      <c r="W120" s="71">
        <f>Tabla3[[#This Row],[USD - TOTAL SUSCRITO FUENTE COOPERANTE ]]-Tabla3[[#This Row],[USD - EJECUTADO FUENTE COOPERANTE]]</f>
        <v>0</v>
      </c>
      <c r="X120" s="71">
        <v>0</v>
      </c>
      <c r="Y120" s="71">
        <v>100</v>
      </c>
      <c r="Z120" s="71">
        <v>99.99</v>
      </c>
      <c r="AA120" s="68" t="s">
        <v>105</v>
      </c>
      <c r="AB120" s="68" t="s">
        <v>133</v>
      </c>
      <c r="AC120" s="68" t="s">
        <v>94</v>
      </c>
      <c r="AD120" s="68" t="s">
        <v>68</v>
      </c>
      <c r="AE120" s="68" t="s">
        <v>68</v>
      </c>
      <c r="AF120" s="59" t="s">
        <v>12</v>
      </c>
      <c r="AG120" s="68">
        <v>12</v>
      </c>
      <c r="AH120" s="68" t="s">
        <v>122</v>
      </c>
      <c r="AI120" s="68"/>
      <c r="AJ120" s="68"/>
      <c r="AK120" s="68"/>
      <c r="AL120" s="68"/>
      <c r="AM120" s="68"/>
      <c r="AN120" s="68" t="s">
        <v>780</v>
      </c>
      <c r="AO120" s="68" t="s">
        <v>781</v>
      </c>
      <c r="AP120" s="68" t="s">
        <v>782</v>
      </c>
      <c r="AQ120" s="72"/>
    </row>
    <row r="121" spans="1:43" customFormat="1" ht="15.75" hidden="1" customHeight="1">
      <c r="A121" s="68" t="s">
        <v>783</v>
      </c>
      <c r="B121" s="58" t="s">
        <v>784</v>
      </c>
      <c r="C121" s="68" t="s">
        <v>785</v>
      </c>
      <c r="D121" s="68" t="s">
        <v>281</v>
      </c>
      <c r="E121" s="68" t="s">
        <v>786</v>
      </c>
      <c r="F121" s="68" t="s">
        <v>733</v>
      </c>
      <c r="G121" s="68" t="s">
        <v>734</v>
      </c>
      <c r="H121" s="81">
        <v>43108</v>
      </c>
      <c r="I121">
        <f t="shared" si="1"/>
        <v>2018</v>
      </c>
      <c r="J121" s="99">
        <v>7.8026099999999996</v>
      </c>
      <c r="K121" s="70">
        <v>43069</v>
      </c>
      <c r="L121" s="70">
        <v>43585</v>
      </c>
      <c r="M121" s="71">
        <v>100000</v>
      </c>
      <c r="N121" s="71">
        <v>0</v>
      </c>
      <c r="O121" s="71">
        <v>0</v>
      </c>
      <c r="P121" s="71">
        <v>0</v>
      </c>
      <c r="Q121" s="71">
        <f>+'Actualizado al 14-04-2023'!$M121+'Actualizado al 14-04-2023'!$O121</f>
        <v>100000</v>
      </c>
      <c r="R121" s="71">
        <f>Tabla3[[#This Row],[TOTAL Q SUSCRITO FUENTE COOOPERANTE]]/Tabla3[[#This Row],[TIPO DE CAMBIO 7.80261 (14-04-2023) ]]</f>
        <v>12816.224314684447</v>
      </c>
      <c r="S121" s="71">
        <f>+'Actualizado al 14-04-2023'!$N121+'Actualizado al 14-04-2023'!$P121</f>
        <v>0</v>
      </c>
      <c r="T121" s="71">
        <v>0</v>
      </c>
      <c r="U121" s="71">
        <f>Tabla3[[#This Row],[Q - EJECUTADO FUENTE COOPERANTE]]/Tabla3[[#This Row],[TIPO DE CAMBIO 7.80261 (14-04-2023) ]]</f>
        <v>0</v>
      </c>
      <c r="V121" s="71">
        <f>Tabla3[[#This Row],[SUSCRITO FUENTE COOPERANTE Q. ]]-Tabla3[[#This Row],[Q - EJECUTADO FUENTE COOPERANTE]]</f>
        <v>100000</v>
      </c>
      <c r="W121" s="71">
        <f>Tabla3[[#This Row],[USD - TOTAL SUSCRITO FUENTE COOPERANTE ]]-Tabla3[[#This Row],[USD - EJECUTADO FUENTE COOPERANTE]]</f>
        <v>12816.224314684447</v>
      </c>
      <c r="X121" s="71">
        <v>0</v>
      </c>
      <c r="Y121" s="71">
        <v>0</v>
      </c>
      <c r="Z121" s="71">
        <v>0</v>
      </c>
      <c r="AA121" s="68" t="s">
        <v>787</v>
      </c>
      <c r="AB121" s="68" t="s">
        <v>82</v>
      </c>
      <c r="AC121" s="68" t="s">
        <v>355</v>
      </c>
      <c r="AD121" s="68" t="s">
        <v>259</v>
      </c>
      <c r="AE121" s="68" t="s">
        <v>788</v>
      </c>
      <c r="AF121" s="59" t="s">
        <v>12</v>
      </c>
      <c r="AG121" s="68">
        <v>12</v>
      </c>
      <c r="AH121" s="68" t="s">
        <v>402</v>
      </c>
      <c r="AI121" s="68"/>
      <c r="AJ121" s="68"/>
      <c r="AK121" s="68"/>
      <c r="AL121" s="68"/>
      <c r="AM121" s="68"/>
      <c r="AN121" s="68" t="s">
        <v>789</v>
      </c>
      <c r="AO121" s="68" t="s">
        <v>790</v>
      </c>
      <c r="AP121" s="68" t="s">
        <v>791</v>
      </c>
      <c r="AQ121" s="72" t="s">
        <v>792</v>
      </c>
    </row>
    <row r="122" spans="1:43" customFormat="1" ht="15.75" hidden="1" customHeight="1">
      <c r="A122" s="68" t="s">
        <v>793</v>
      </c>
      <c r="B122" s="58" t="s">
        <v>794</v>
      </c>
      <c r="C122" s="68" t="s">
        <v>795</v>
      </c>
      <c r="D122" s="68" t="s">
        <v>117</v>
      </c>
      <c r="E122" s="68" t="s">
        <v>139</v>
      </c>
      <c r="F122" s="68" t="s">
        <v>733</v>
      </c>
      <c r="G122" s="68" t="s">
        <v>734</v>
      </c>
      <c r="H122" s="80">
        <v>43070</v>
      </c>
      <c r="I122">
        <f t="shared" si="1"/>
        <v>2017</v>
      </c>
      <c r="J122" s="99">
        <v>7.8026099999999996</v>
      </c>
      <c r="K122" s="70">
        <v>43070</v>
      </c>
      <c r="L122" s="70">
        <v>43434</v>
      </c>
      <c r="M122" s="71">
        <v>1350000</v>
      </c>
      <c r="N122" s="71">
        <v>0</v>
      </c>
      <c r="O122" s="71">
        <v>0</v>
      </c>
      <c r="P122" s="71">
        <v>0</v>
      </c>
      <c r="Q122" s="71">
        <f>+'Actualizado al 14-04-2023'!$M122+'Actualizado al 14-04-2023'!$O122</f>
        <v>1350000</v>
      </c>
      <c r="R122" s="71">
        <f>Tabla3[[#This Row],[TOTAL Q SUSCRITO FUENTE COOOPERANTE]]/Tabla3[[#This Row],[TIPO DE CAMBIO 7.80261 (14-04-2023) ]]</f>
        <v>173019.02824824001</v>
      </c>
      <c r="S122" s="71">
        <f>+'Actualizado al 14-04-2023'!$N122+'Actualizado al 14-04-2023'!$P122</f>
        <v>0</v>
      </c>
      <c r="T122" s="71">
        <v>180000</v>
      </c>
      <c r="U122" s="71">
        <f>Tabla3[[#This Row],[Q - EJECUTADO FUENTE COOPERANTE]]/Tabla3[[#This Row],[TIPO DE CAMBIO 7.80261 (14-04-2023) ]]</f>
        <v>23069.203766432001</v>
      </c>
      <c r="V122" s="71">
        <f>Tabla3[[#This Row],[SUSCRITO FUENTE COOPERANTE Q. ]]-Tabla3[[#This Row],[Q - EJECUTADO FUENTE COOPERANTE]]</f>
        <v>1170000</v>
      </c>
      <c r="W122" s="71">
        <f>Tabla3[[#This Row],[USD - TOTAL SUSCRITO FUENTE COOPERANTE ]]-Tabla3[[#This Row],[USD - EJECUTADO FUENTE COOPERANTE]]</f>
        <v>149949.824481808</v>
      </c>
      <c r="X122" s="71">
        <v>0</v>
      </c>
      <c r="Y122" s="71">
        <v>100</v>
      </c>
      <c r="Z122" s="71">
        <v>13.33</v>
      </c>
      <c r="AA122" s="68" t="s">
        <v>796</v>
      </c>
      <c r="AB122" s="68" t="s">
        <v>82</v>
      </c>
      <c r="AC122" s="68" t="s">
        <v>142</v>
      </c>
      <c r="AD122" s="68" t="s">
        <v>356</v>
      </c>
      <c r="AE122" s="68" t="s">
        <v>356</v>
      </c>
      <c r="AF122" s="77" t="s">
        <v>1763</v>
      </c>
      <c r="AG122" s="68">
        <v>9</v>
      </c>
      <c r="AH122" s="68" t="s">
        <v>225</v>
      </c>
      <c r="AI122" s="68"/>
      <c r="AJ122" s="68"/>
      <c r="AK122" s="68"/>
      <c r="AL122" s="68"/>
      <c r="AM122" s="68"/>
      <c r="AN122" s="68" t="s">
        <v>797</v>
      </c>
      <c r="AO122" s="68" t="s">
        <v>798</v>
      </c>
      <c r="AP122" s="68" t="s">
        <v>799</v>
      </c>
      <c r="AQ122" s="72" t="s">
        <v>800</v>
      </c>
    </row>
    <row r="123" spans="1:43" customFormat="1" ht="15.75" hidden="1" customHeight="1">
      <c r="A123" s="68" t="s">
        <v>801</v>
      </c>
      <c r="B123" s="58" t="s">
        <v>68</v>
      </c>
      <c r="C123" s="68" t="s">
        <v>802</v>
      </c>
      <c r="D123" s="68" t="s">
        <v>281</v>
      </c>
      <c r="E123" s="68" t="s">
        <v>803</v>
      </c>
      <c r="F123" s="68" t="s">
        <v>409</v>
      </c>
      <c r="G123" s="68" t="s">
        <v>772</v>
      </c>
      <c r="H123" s="81">
        <v>43070</v>
      </c>
      <c r="I123">
        <f t="shared" si="1"/>
        <v>2017</v>
      </c>
      <c r="J123" s="99">
        <v>7.8026099999999996</v>
      </c>
      <c r="K123" s="70" t="s">
        <v>68</v>
      </c>
      <c r="L123" s="70" t="s">
        <v>68</v>
      </c>
      <c r="M123" s="71">
        <v>0</v>
      </c>
      <c r="N123" s="71">
        <v>0</v>
      </c>
      <c r="O123" s="71">
        <v>0</v>
      </c>
      <c r="P123" s="71">
        <v>0</v>
      </c>
      <c r="Q123" s="71">
        <f>+'Actualizado al 14-04-2023'!$M123+'Actualizado al 14-04-2023'!$O123</f>
        <v>0</v>
      </c>
      <c r="R123" s="71">
        <f>Tabla3[[#This Row],[TOTAL Q SUSCRITO FUENTE COOOPERANTE]]/Tabla3[[#This Row],[TIPO DE CAMBIO 7.80261 (14-04-2023) ]]</f>
        <v>0</v>
      </c>
      <c r="S123" s="71">
        <f>+'Actualizado al 14-04-2023'!$N123+'Actualizado al 14-04-2023'!$P123</f>
        <v>0</v>
      </c>
      <c r="T123" s="71">
        <v>0</v>
      </c>
      <c r="U123" s="71">
        <f>Tabla3[[#This Row],[Q - EJECUTADO FUENTE COOPERANTE]]/Tabla3[[#This Row],[TIPO DE CAMBIO 7.80261 (14-04-2023) ]]</f>
        <v>0</v>
      </c>
      <c r="V123" s="71">
        <f>Tabla3[[#This Row],[SUSCRITO FUENTE COOPERANTE Q. ]]-Tabla3[[#This Row],[Q - EJECUTADO FUENTE COOPERANTE]]</f>
        <v>0</v>
      </c>
      <c r="W123" s="71">
        <f>Tabla3[[#This Row],[USD - TOTAL SUSCRITO FUENTE COOPERANTE ]]-Tabla3[[#This Row],[USD - EJECUTADO FUENTE COOPERANTE]]</f>
        <v>0</v>
      </c>
      <c r="X123" s="71">
        <v>0</v>
      </c>
      <c r="Y123" s="71">
        <v>0</v>
      </c>
      <c r="Z123" s="71">
        <v>0</v>
      </c>
      <c r="AA123" s="68" t="s">
        <v>105</v>
      </c>
      <c r="AB123" s="68" t="s">
        <v>82</v>
      </c>
      <c r="AC123" s="68" t="s">
        <v>755</v>
      </c>
      <c r="AD123" s="68" t="s">
        <v>95</v>
      </c>
      <c r="AE123" s="68" t="s">
        <v>95</v>
      </c>
      <c r="AF123" s="59" t="s">
        <v>12</v>
      </c>
      <c r="AG123" s="68">
        <v>12</v>
      </c>
      <c r="AH123" s="68"/>
      <c r="AI123" s="68"/>
      <c r="AJ123" s="68"/>
      <c r="AK123" s="68"/>
      <c r="AL123" s="68"/>
      <c r="AM123" s="68"/>
      <c r="AN123" s="68" t="s">
        <v>804</v>
      </c>
      <c r="AO123" s="68" t="s">
        <v>805</v>
      </c>
      <c r="AP123" s="68" t="s">
        <v>806</v>
      </c>
      <c r="AQ123" s="72"/>
    </row>
    <row r="124" spans="1:43" customFormat="1" ht="15.75" hidden="1" customHeight="1">
      <c r="A124" s="68" t="s">
        <v>807</v>
      </c>
      <c r="B124" s="58" t="s">
        <v>68</v>
      </c>
      <c r="C124" s="68" t="s">
        <v>808</v>
      </c>
      <c r="D124" s="68" t="s">
        <v>138</v>
      </c>
      <c r="E124" s="68" t="s">
        <v>809</v>
      </c>
      <c r="F124" s="68" t="s">
        <v>810</v>
      </c>
      <c r="G124" s="68" t="s">
        <v>772</v>
      </c>
      <c r="H124" s="80">
        <v>42860</v>
      </c>
      <c r="I124">
        <f t="shared" si="1"/>
        <v>2017</v>
      </c>
      <c r="J124" s="99">
        <v>7.8026099999999996</v>
      </c>
      <c r="K124" s="70">
        <v>42860</v>
      </c>
      <c r="L124" s="70">
        <v>44165</v>
      </c>
      <c r="M124" s="71">
        <v>1588542.34</v>
      </c>
      <c r="N124" s="71">
        <v>0</v>
      </c>
      <c r="O124" s="71">
        <v>2864217.79</v>
      </c>
      <c r="P124" s="71">
        <v>0</v>
      </c>
      <c r="Q124" s="71">
        <f>+'Actualizado al 14-04-2023'!$M124+'Actualizado al 14-04-2023'!$O124</f>
        <v>4452760.13</v>
      </c>
      <c r="R124" s="71">
        <f>Tabla3[[#This Row],[TOTAL Q SUSCRITO FUENTE COOOPERANTE]]/Tabla3[[#This Row],[TIPO DE CAMBIO 7.80261 (14-04-2023) ]]</f>
        <v>570675.72645563469</v>
      </c>
      <c r="S124" s="71">
        <f>+'Actualizado al 14-04-2023'!$N124+'Actualizado al 14-04-2023'!$P124</f>
        <v>0</v>
      </c>
      <c r="T124" s="71">
        <v>3907013.74</v>
      </c>
      <c r="U124" s="71">
        <f>Tabla3[[#This Row],[Q - EJECUTADO FUENTE COOPERANTE]]/Tabla3[[#This Row],[TIPO DE CAMBIO 7.80261 (14-04-2023) ]]</f>
        <v>500731.64492394216</v>
      </c>
      <c r="V124" s="71">
        <f>Tabla3[[#This Row],[SUSCRITO FUENTE COOPERANTE Q. ]]-Tabla3[[#This Row],[Q - EJECUTADO FUENTE COOPERANTE]]</f>
        <v>-2318471.4000000004</v>
      </c>
      <c r="W124" s="71">
        <f>Tabla3[[#This Row],[USD - TOTAL SUSCRITO FUENTE COOPERANTE ]]-Tabla3[[#This Row],[USD - EJECUTADO FUENTE COOPERANTE]]</f>
        <v>69944.081531692529</v>
      </c>
      <c r="X124" s="71">
        <v>0</v>
      </c>
      <c r="Y124" s="71">
        <v>73.73</v>
      </c>
      <c r="Z124" s="71">
        <v>87.74</v>
      </c>
      <c r="AA124" s="68" t="s">
        <v>211</v>
      </c>
      <c r="AB124" s="68" t="s">
        <v>233</v>
      </c>
      <c r="AC124" s="68" t="s">
        <v>401</v>
      </c>
      <c r="AD124" s="68" t="s">
        <v>95</v>
      </c>
      <c r="AE124" s="68" t="s">
        <v>95</v>
      </c>
      <c r="AF124" s="59" t="s">
        <v>12</v>
      </c>
      <c r="AG124" s="68">
        <v>12</v>
      </c>
      <c r="AH124" s="68"/>
      <c r="AI124" s="68"/>
      <c r="AJ124" s="68"/>
      <c r="AK124" s="68"/>
      <c r="AL124" s="68"/>
      <c r="AM124" s="68"/>
      <c r="AN124" s="68" t="s">
        <v>811</v>
      </c>
      <c r="AO124" s="68" t="s">
        <v>812</v>
      </c>
      <c r="AP124" s="68" t="s">
        <v>813</v>
      </c>
      <c r="AQ124" s="72"/>
    </row>
    <row r="125" spans="1:43" customFormat="1" ht="15.75" hidden="1" customHeight="1">
      <c r="A125" s="68" t="s">
        <v>814</v>
      </c>
      <c r="B125" s="58" t="s">
        <v>815</v>
      </c>
      <c r="C125" s="68" t="s">
        <v>816</v>
      </c>
      <c r="D125" s="68" t="s">
        <v>76</v>
      </c>
      <c r="E125" s="68" t="s">
        <v>771</v>
      </c>
      <c r="F125" s="68" t="s">
        <v>740</v>
      </c>
      <c r="G125" s="68" t="s">
        <v>817</v>
      </c>
      <c r="H125" s="81">
        <v>43126</v>
      </c>
      <c r="I125">
        <f t="shared" si="1"/>
        <v>2018</v>
      </c>
      <c r="J125" s="99">
        <v>7.8026099999999996</v>
      </c>
      <c r="K125" s="70">
        <v>43131</v>
      </c>
      <c r="L125" s="70">
        <v>43465</v>
      </c>
      <c r="M125" s="71">
        <v>312165</v>
      </c>
      <c r="N125" s="71">
        <v>0</v>
      </c>
      <c r="O125" s="71">
        <v>0</v>
      </c>
      <c r="P125" s="71">
        <v>0</v>
      </c>
      <c r="Q125" s="71">
        <f>+'Actualizado al 14-04-2023'!$M125+'Actualizado al 14-04-2023'!$O125</f>
        <v>312165</v>
      </c>
      <c r="R125" s="71">
        <f>Tabla3[[#This Row],[TOTAL Q SUSCRITO FUENTE COOOPERANTE]]/Tabla3[[#This Row],[TIPO DE CAMBIO 7.80261 (14-04-2023) ]]</f>
        <v>40007.766631934697</v>
      </c>
      <c r="S125" s="71">
        <f>+'Actualizado al 14-04-2023'!$N125+'Actualizado al 14-04-2023'!$P125</f>
        <v>0</v>
      </c>
      <c r="T125" s="71">
        <v>312164.99</v>
      </c>
      <c r="U125" s="71">
        <f>Tabla3[[#This Row],[Q - EJECUTADO FUENTE COOPERANTE]]/Tabla3[[#This Row],[TIPO DE CAMBIO 7.80261 (14-04-2023) ]]</f>
        <v>40007.765350312271</v>
      </c>
      <c r="V125" s="71">
        <f>Tabla3[[#This Row],[SUSCRITO FUENTE COOPERANTE Q. ]]-Tabla3[[#This Row],[Q - EJECUTADO FUENTE COOPERANTE]]</f>
        <v>1.0000000009313226E-2</v>
      </c>
      <c r="W125" s="71">
        <f>Tabla3[[#This Row],[USD - TOTAL SUSCRITO FUENTE COOPERANTE ]]-Tabla3[[#This Row],[USD - EJECUTADO FUENTE COOPERANTE]]</f>
        <v>1.2816224261769094E-3</v>
      </c>
      <c r="X125" s="71">
        <v>0</v>
      </c>
      <c r="Y125" s="71">
        <v>100</v>
      </c>
      <c r="Z125" s="71">
        <v>99.99</v>
      </c>
      <c r="AA125" s="68" t="s">
        <v>796</v>
      </c>
      <c r="AB125" s="68" t="s">
        <v>82</v>
      </c>
      <c r="AC125" s="68" t="s">
        <v>94</v>
      </c>
      <c r="AD125" s="68" t="s">
        <v>95</v>
      </c>
      <c r="AE125" s="68" t="s">
        <v>95</v>
      </c>
      <c r="AF125" s="59" t="s">
        <v>12</v>
      </c>
      <c r="AG125" s="68">
        <v>12</v>
      </c>
      <c r="AH125" s="68"/>
      <c r="AI125" s="68"/>
      <c r="AJ125" s="68"/>
      <c r="AK125" s="68"/>
      <c r="AL125" s="68"/>
      <c r="AM125" s="68"/>
      <c r="AN125" s="68" t="s">
        <v>818</v>
      </c>
      <c r="AO125" s="68" t="s">
        <v>819</v>
      </c>
      <c r="AP125" s="68"/>
      <c r="AQ125" s="72"/>
    </row>
    <row r="126" spans="1:43" customFormat="1" ht="15.75" hidden="1" customHeight="1">
      <c r="A126" s="68" t="s">
        <v>820</v>
      </c>
      <c r="B126" s="58" t="s">
        <v>68</v>
      </c>
      <c r="C126" s="68" t="s">
        <v>821</v>
      </c>
      <c r="D126" s="68" t="s">
        <v>76</v>
      </c>
      <c r="E126" s="68" t="s">
        <v>205</v>
      </c>
      <c r="F126" s="68" t="s">
        <v>140</v>
      </c>
      <c r="G126" s="68" t="s">
        <v>721</v>
      </c>
      <c r="H126" s="80">
        <v>42640</v>
      </c>
      <c r="I126">
        <f t="shared" si="1"/>
        <v>2016</v>
      </c>
      <c r="J126" s="99">
        <v>7.8026099999999996</v>
      </c>
      <c r="K126" s="70">
        <v>42590</v>
      </c>
      <c r="L126" s="70">
        <v>43465</v>
      </c>
      <c r="M126" s="71">
        <v>55250000</v>
      </c>
      <c r="N126" s="71">
        <v>0</v>
      </c>
      <c r="O126" s="71">
        <v>0</v>
      </c>
      <c r="P126" s="71">
        <v>0</v>
      </c>
      <c r="Q126" s="71">
        <f>+'Actualizado al 14-04-2023'!$M126+'Actualizado al 14-04-2023'!$O126</f>
        <v>55250000</v>
      </c>
      <c r="R126" s="71">
        <f>Tabla3[[#This Row],[TOTAL Q SUSCRITO FUENTE COOOPERANTE]]/Tabla3[[#This Row],[TIPO DE CAMBIO 7.80261 (14-04-2023) ]]</f>
        <v>7080963.9338631565</v>
      </c>
      <c r="S126" s="71">
        <f>+'Actualizado al 14-04-2023'!$N126+'Actualizado al 14-04-2023'!$P126</f>
        <v>0</v>
      </c>
      <c r="T126" s="71">
        <v>54136945.299999997</v>
      </c>
      <c r="U126" s="71">
        <f>Tabla3[[#This Row],[Q - EJECUTADO FUENTE COOPERANTE]]/Tabla3[[#This Row],[TIPO DE CAMBIO 7.80261 (14-04-2023) ]]</f>
        <v>6938312.3467660183</v>
      </c>
      <c r="V126" s="71">
        <f>Tabla3[[#This Row],[SUSCRITO FUENTE COOPERANTE Q. ]]-Tabla3[[#This Row],[Q - EJECUTADO FUENTE COOPERANTE]]</f>
        <v>1113054.700000003</v>
      </c>
      <c r="W126" s="71">
        <f>Tabla3[[#This Row],[USD - TOTAL SUSCRITO FUENTE COOPERANTE ]]-Tabla3[[#This Row],[USD - EJECUTADO FUENTE COOPERANTE]]</f>
        <v>142651.58709713817</v>
      </c>
      <c r="X126" s="71">
        <v>0</v>
      </c>
      <c r="Y126" s="71">
        <v>99.28</v>
      </c>
      <c r="Z126" s="71">
        <v>97.98</v>
      </c>
      <c r="AA126" s="68" t="s">
        <v>175</v>
      </c>
      <c r="AB126" s="68" t="s">
        <v>233</v>
      </c>
      <c r="AC126" s="68" t="s">
        <v>134</v>
      </c>
      <c r="AD126" s="68" t="s">
        <v>199</v>
      </c>
      <c r="AE126" s="68" t="s">
        <v>199</v>
      </c>
      <c r="AF126" s="59" t="s">
        <v>11</v>
      </c>
      <c r="AG126" s="68">
        <v>10</v>
      </c>
      <c r="AH126" s="68"/>
      <c r="AI126" s="68"/>
      <c r="AJ126" s="68"/>
      <c r="AK126" s="68"/>
      <c r="AL126" s="68"/>
      <c r="AM126" s="68"/>
      <c r="AN126" s="68" t="s">
        <v>822</v>
      </c>
      <c r="AO126" s="68"/>
      <c r="AP126" s="68"/>
      <c r="AQ126" s="72"/>
    </row>
    <row r="127" spans="1:43" customFormat="1" ht="15.75" hidden="1" customHeight="1">
      <c r="A127" s="68" t="s">
        <v>823</v>
      </c>
      <c r="B127" s="58" t="s">
        <v>824</v>
      </c>
      <c r="C127" s="68" t="s">
        <v>825</v>
      </c>
      <c r="D127" s="68" t="s">
        <v>216</v>
      </c>
      <c r="E127" s="68" t="s">
        <v>139</v>
      </c>
      <c r="F127" s="68" t="s">
        <v>251</v>
      </c>
      <c r="G127" s="68" t="s">
        <v>252</v>
      </c>
      <c r="H127" s="81">
        <v>43294</v>
      </c>
      <c r="I127">
        <f t="shared" si="1"/>
        <v>2018</v>
      </c>
      <c r="J127" s="99">
        <v>7.8026099999999996</v>
      </c>
      <c r="K127" s="70">
        <v>43369</v>
      </c>
      <c r="L127" s="70">
        <v>44104</v>
      </c>
      <c r="M127" s="71">
        <v>2618710.5</v>
      </c>
      <c r="N127" s="71">
        <v>0</v>
      </c>
      <c r="O127" s="71">
        <v>0</v>
      </c>
      <c r="P127" s="71">
        <v>0</v>
      </c>
      <c r="Q127" s="71">
        <f>+'Actualizado al 14-04-2023'!$M127+'Actualizado al 14-04-2023'!$O127</f>
        <v>2618710.5</v>
      </c>
      <c r="R127" s="71">
        <f>Tabla3[[#This Row],[TOTAL Q SUSCRITO FUENTE COOOPERANTE]]/Tabla3[[#This Row],[TIPO DE CAMBIO 7.80261 (14-04-2023) ]]</f>
        <v>335619.81183219462</v>
      </c>
      <c r="S127" s="71">
        <f>+'Actualizado al 14-04-2023'!$N127+'Actualizado al 14-04-2023'!$P127</f>
        <v>0</v>
      </c>
      <c r="T127" s="71">
        <v>2589161.0099999998</v>
      </c>
      <c r="U127" s="71">
        <f>Tabla3[[#This Row],[Q - EJECUTADO FUENTE COOPERANTE]]/Tabla3[[#This Row],[TIPO DE CAMBIO 7.80261 (14-04-2023) ]]</f>
        <v>331832.68290994933</v>
      </c>
      <c r="V127" s="71">
        <f>Tabla3[[#This Row],[SUSCRITO FUENTE COOPERANTE Q. ]]-Tabla3[[#This Row],[Q - EJECUTADO FUENTE COOPERANTE]]</f>
        <v>29549.490000000224</v>
      </c>
      <c r="W127" s="71">
        <f>Tabla3[[#This Row],[USD - TOTAL SUSCRITO FUENTE COOPERANTE ]]-Tabla3[[#This Row],[USD - EJECUTADO FUENTE COOPERANTE]]</f>
        <v>3787.1289222452906</v>
      </c>
      <c r="X127" s="71">
        <v>0</v>
      </c>
      <c r="Y127" s="71">
        <v>99.14</v>
      </c>
      <c r="Z127" s="71">
        <v>98.87</v>
      </c>
      <c r="AA127" s="68" t="s">
        <v>105</v>
      </c>
      <c r="AB127" s="68" t="s">
        <v>233</v>
      </c>
      <c r="AC127" s="68" t="s">
        <v>142</v>
      </c>
      <c r="AD127" s="68" t="s">
        <v>95</v>
      </c>
      <c r="AE127" s="68" t="s">
        <v>95</v>
      </c>
      <c r="AF127" s="59" t="s">
        <v>12</v>
      </c>
      <c r="AG127" s="68">
        <v>12</v>
      </c>
      <c r="AH127" s="68" t="s">
        <v>122</v>
      </c>
      <c r="AI127" s="68"/>
      <c r="AJ127" s="68"/>
      <c r="AK127" s="68"/>
      <c r="AL127" s="68"/>
      <c r="AM127" s="68"/>
      <c r="AN127" s="68" t="s">
        <v>826</v>
      </c>
      <c r="AO127" s="68" t="s">
        <v>827</v>
      </c>
      <c r="AP127" s="68"/>
      <c r="AQ127" s="72"/>
    </row>
    <row r="128" spans="1:43" customFormat="1" ht="15.75" hidden="1" customHeight="1">
      <c r="A128" s="68" t="s">
        <v>828</v>
      </c>
      <c r="B128" s="58" t="s">
        <v>829</v>
      </c>
      <c r="C128" s="68" t="s">
        <v>830</v>
      </c>
      <c r="D128" s="68" t="s">
        <v>76</v>
      </c>
      <c r="E128" s="68" t="s">
        <v>232</v>
      </c>
      <c r="F128" s="68" t="s">
        <v>119</v>
      </c>
      <c r="G128" s="68" t="s">
        <v>120</v>
      </c>
      <c r="H128" s="80">
        <v>43124</v>
      </c>
      <c r="I128">
        <f t="shared" si="1"/>
        <v>2018</v>
      </c>
      <c r="J128" s="99">
        <v>7.8026099999999996</v>
      </c>
      <c r="K128" s="70">
        <v>43124</v>
      </c>
      <c r="L128" s="70">
        <v>43222</v>
      </c>
      <c r="M128" s="71">
        <v>134461.25</v>
      </c>
      <c r="N128" s="71">
        <v>0</v>
      </c>
      <c r="O128" s="71">
        <v>0.05</v>
      </c>
      <c r="P128" s="71">
        <v>0</v>
      </c>
      <c r="Q128" s="71">
        <f>+'Actualizado al 14-04-2023'!$M128+'Actualizado al 14-04-2023'!$O128</f>
        <v>134461.29999999999</v>
      </c>
      <c r="R128" s="71">
        <f>Tabla3[[#This Row],[TOTAL Q SUSCRITO FUENTE COOOPERANTE]]/Tabla3[[#This Row],[TIPO DE CAMBIO 7.80261 (14-04-2023) ]]</f>
        <v>17232.861824440795</v>
      </c>
      <c r="S128" s="71">
        <f>+'Actualizado al 14-04-2023'!$N128+'Actualizado al 14-04-2023'!$P128</f>
        <v>0</v>
      </c>
      <c r="T128" s="71">
        <v>134461.29</v>
      </c>
      <c r="U128" s="71">
        <f>Tabla3[[#This Row],[Q - EJECUTADO FUENTE COOPERANTE]]/Tabla3[[#This Row],[TIPO DE CAMBIO 7.80261 (14-04-2023) ]]</f>
        <v>17232.860542818366</v>
      </c>
      <c r="V128" s="71">
        <f>Tabla3[[#This Row],[SUSCRITO FUENTE COOPERANTE Q. ]]-Tabla3[[#This Row],[Q - EJECUTADO FUENTE COOPERANTE]]</f>
        <v>-4.0000000008149073E-2</v>
      </c>
      <c r="W128" s="71">
        <f>Tabla3[[#This Row],[USD - TOTAL SUSCRITO FUENTE COOPERANTE ]]-Tabla3[[#This Row],[USD - EJECUTADO FUENTE COOPERANTE]]</f>
        <v>1.2816224298148882E-3</v>
      </c>
      <c r="X128" s="71">
        <v>0</v>
      </c>
      <c r="Y128" s="71">
        <v>100</v>
      </c>
      <c r="Z128" s="71">
        <v>99.99</v>
      </c>
      <c r="AA128" s="68" t="s">
        <v>831</v>
      </c>
      <c r="AB128" s="68" t="s">
        <v>233</v>
      </c>
      <c r="AC128" s="68" t="s">
        <v>355</v>
      </c>
      <c r="AD128" s="68" t="s">
        <v>95</v>
      </c>
      <c r="AE128" s="68" t="s">
        <v>95</v>
      </c>
      <c r="AF128" s="59" t="s">
        <v>12</v>
      </c>
      <c r="AG128" s="68">
        <v>12</v>
      </c>
      <c r="AH128" s="68"/>
      <c r="AI128" s="68"/>
      <c r="AJ128" s="68"/>
      <c r="AK128" s="68"/>
      <c r="AL128" s="68"/>
      <c r="AM128" s="68"/>
      <c r="AN128" s="68" t="s">
        <v>832</v>
      </c>
      <c r="AO128" s="68" t="s">
        <v>833</v>
      </c>
      <c r="AP128" s="68" t="s">
        <v>834</v>
      </c>
      <c r="AQ128" s="72"/>
    </row>
    <row r="129" spans="1:43" customFormat="1" ht="15.75" hidden="1" customHeight="1">
      <c r="A129" s="68" t="s">
        <v>835</v>
      </c>
      <c r="B129" s="58" t="s">
        <v>836</v>
      </c>
      <c r="C129" s="68" t="s">
        <v>837</v>
      </c>
      <c r="D129" s="68" t="s">
        <v>76</v>
      </c>
      <c r="E129" s="68" t="s">
        <v>809</v>
      </c>
      <c r="F129" s="68" t="s">
        <v>140</v>
      </c>
      <c r="G129" s="68"/>
      <c r="H129" s="81">
        <v>42926</v>
      </c>
      <c r="I129">
        <f t="shared" si="1"/>
        <v>2017</v>
      </c>
      <c r="J129" s="99">
        <v>7.8026099999999996</v>
      </c>
      <c r="K129" s="70">
        <v>42926</v>
      </c>
      <c r="L129" s="70">
        <v>43646</v>
      </c>
      <c r="M129" s="71">
        <v>625890</v>
      </c>
      <c r="N129" s="71">
        <v>0</v>
      </c>
      <c r="O129" s="71">
        <v>0</v>
      </c>
      <c r="P129" s="71">
        <v>0</v>
      </c>
      <c r="Q129" s="71">
        <f>+'Actualizado al 14-04-2023'!$M129+'Actualizado al 14-04-2023'!$O129</f>
        <v>625890</v>
      </c>
      <c r="R129" s="71">
        <f>Tabla3[[#This Row],[TOTAL Q SUSCRITO FUENTE COOOPERANTE]]/Tabla3[[#This Row],[TIPO DE CAMBIO 7.80261 (14-04-2023) ]]</f>
        <v>80215.466363178479</v>
      </c>
      <c r="S129" s="71">
        <f>+'Actualizado al 14-04-2023'!$N129+'Actualizado al 14-04-2023'!$P129</f>
        <v>0</v>
      </c>
      <c r="T129" s="71">
        <v>625544.76</v>
      </c>
      <c r="U129" s="71">
        <f>Tabla3[[#This Row],[Q - EJECUTADO FUENTE COOPERANTE]]/Tabla3[[#This Row],[TIPO DE CAMBIO 7.80261 (14-04-2023) ]]</f>
        <v>80171.219630354462</v>
      </c>
      <c r="V129" s="71">
        <f>Tabla3[[#This Row],[SUSCRITO FUENTE COOPERANTE Q. ]]-Tabla3[[#This Row],[Q - EJECUTADO FUENTE COOPERANTE]]</f>
        <v>345.23999999999069</v>
      </c>
      <c r="W129" s="71">
        <f>Tabla3[[#This Row],[USD - TOTAL SUSCRITO FUENTE COOPERANTE ]]-Tabla3[[#This Row],[USD - EJECUTADO FUENTE COOPERANTE]]</f>
        <v>44.246732824016362</v>
      </c>
      <c r="X129" s="71">
        <v>0</v>
      </c>
      <c r="Y129" s="71">
        <v>100</v>
      </c>
      <c r="Z129" s="71">
        <v>99.94</v>
      </c>
      <c r="AA129" s="68" t="s">
        <v>211</v>
      </c>
      <c r="AB129" s="68" t="s">
        <v>82</v>
      </c>
      <c r="AC129" s="68" t="s">
        <v>401</v>
      </c>
      <c r="AD129" s="68" t="s">
        <v>95</v>
      </c>
      <c r="AE129" s="68" t="s">
        <v>95</v>
      </c>
      <c r="AF129" s="59" t="s">
        <v>12</v>
      </c>
      <c r="AG129" s="68">
        <v>12</v>
      </c>
      <c r="AH129" s="68"/>
      <c r="AI129" s="68"/>
      <c r="AJ129" s="68"/>
      <c r="AK129" s="68"/>
      <c r="AL129" s="68"/>
      <c r="AM129" s="68"/>
      <c r="AN129" s="68" t="s">
        <v>838</v>
      </c>
      <c r="AO129" s="68"/>
      <c r="AP129" s="68"/>
      <c r="AQ129" s="72"/>
    </row>
    <row r="130" spans="1:43" customFormat="1" ht="15.75" hidden="1" customHeight="1">
      <c r="A130" s="68" t="s">
        <v>839</v>
      </c>
      <c r="B130" s="58" t="s">
        <v>840</v>
      </c>
      <c r="C130" s="68" t="s">
        <v>841</v>
      </c>
      <c r="D130" s="68" t="s">
        <v>138</v>
      </c>
      <c r="E130" s="68" t="s">
        <v>195</v>
      </c>
      <c r="F130" s="68" t="s">
        <v>196</v>
      </c>
      <c r="G130" s="68" t="s">
        <v>197</v>
      </c>
      <c r="H130" s="80">
        <v>43173</v>
      </c>
      <c r="I130">
        <f t="shared" si="1"/>
        <v>2018</v>
      </c>
      <c r="J130" s="99">
        <v>7.8026099999999996</v>
      </c>
      <c r="K130" s="70">
        <v>43227</v>
      </c>
      <c r="L130" s="70">
        <v>44886</v>
      </c>
      <c r="M130" s="71">
        <v>87347917.299999997</v>
      </c>
      <c r="N130" s="71">
        <v>0</v>
      </c>
      <c r="O130" s="71">
        <v>-17604594.170000002</v>
      </c>
      <c r="P130" s="71">
        <v>0</v>
      </c>
      <c r="Q130" s="71">
        <f>+'Actualizado al 14-04-2023'!$M130+'Actualizado al 14-04-2023'!$O130</f>
        <v>69743323.129999995</v>
      </c>
      <c r="R130" s="71">
        <f>Tabla3[[#This Row],[TOTAL Q SUSCRITO FUENTE COOOPERANTE]]/Tabla3[[#This Row],[TIPO DE CAMBIO 7.80261 (14-04-2023) ]]</f>
        <v>8938460.7368560005</v>
      </c>
      <c r="S130" s="71">
        <f>+'Actualizado al 14-04-2023'!$N130+'Actualizado al 14-04-2023'!$P130</f>
        <v>0</v>
      </c>
      <c r="T130" s="71">
        <v>36540739.689999998</v>
      </c>
      <c r="U130" s="71">
        <f>Tabla3[[#This Row],[Q - EJECUTADO FUENTE COOPERANTE]]/Tabla3[[#This Row],[TIPO DE CAMBIO 7.80261 (14-04-2023) ]]</f>
        <v>4683143.1649153298</v>
      </c>
      <c r="V130" s="71">
        <f>Tabla3[[#This Row],[SUSCRITO FUENTE COOPERANTE Q. ]]-Tabla3[[#This Row],[Q - EJECUTADO FUENTE COOPERANTE]]</f>
        <v>50807177.609999999</v>
      </c>
      <c r="W130" s="71">
        <f>Tabla3[[#This Row],[USD - TOTAL SUSCRITO FUENTE COOPERANTE ]]-Tabla3[[#This Row],[USD - EJECUTADO FUENTE COOPERANTE]]</f>
        <v>4255317.5719406707</v>
      </c>
      <c r="X130" s="71">
        <v>0</v>
      </c>
      <c r="Y130" s="71">
        <v>52.06</v>
      </c>
      <c r="Z130" s="71">
        <v>52.39</v>
      </c>
      <c r="AA130" s="68" t="s">
        <v>105</v>
      </c>
      <c r="AB130" s="68" t="s">
        <v>133</v>
      </c>
      <c r="AC130" s="68" t="s">
        <v>94</v>
      </c>
      <c r="AD130" s="68" t="s">
        <v>602</v>
      </c>
      <c r="AE130" s="68" t="s">
        <v>602</v>
      </c>
      <c r="AF130" s="59" t="s">
        <v>12</v>
      </c>
      <c r="AG130" s="68">
        <v>12</v>
      </c>
      <c r="AH130" s="68" t="s">
        <v>122</v>
      </c>
      <c r="AI130" s="68"/>
      <c r="AJ130" s="68"/>
      <c r="AK130" s="68"/>
      <c r="AL130" s="68"/>
      <c r="AM130" s="68"/>
      <c r="AN130" s="68" t="s">
        <v>842</v>
      </c>
      <c r="AO130" s="68" t="s">
        <v>843</v>
      </c>
      <c r="AP130" s="68" t="s">
        <v>844</v>
      </c>
      <c r="AQ130" s="72"/>
    </row>
    <row r="131" spans="1:43" customFormat="1" ht="15.75" hidden="1" customHeight="1">
      <c r="A131" s="68" t="s">
        <v>845</v>
      </c>
      <c r="B131" s="58" t="s">
        <v>68</v>
      </c>
      <c r="C131" s="68" t="s">
        <v>846</v>
      </c>
      <c r="D131" s="68" t="s">
        <v>138</v>
      </c>
      <c r="E131" s="68" t="s">
        <v>483</v>
      </c>
      <c r="F131" s="68" t="s">
        <v>810</v>
      </c>
      <c r="G131" s="68" t="s">
        <v>772</v>
      </c>
      <c r="H131" s="81">
        <v>43025</v>
      </c>
      <c r="I131">
        <f t="shared" ref="I131:I153" si="2">YEAR(H131)</f>
        <v>2017</v>
      </c>
      <c r="J131" s="99">
        <v>7.8026099999999996</v>
      </c>
      <c r="K131" s="70">
        <v>43025</v>
      </c>
      <c r="L131" s="70">
        <v>44377</v>
      </c>
      <c r="M131" s="71">
        <v>367039</v>
      </c>
      <c r="N131" s="71">
        <v>0</v>
      </c>
      <c r="O131" s="71">
        <v>1302977.55</v>
      </c>
      <c r="P131" s="71">
        <v>0</v>
      </c>
      <c r="Q131" s="71">
        <f>+'Actualizado al 14-04-2023'!$M131+'Actualizado al 14-04-2023'!$O131</f>
        <v>1670016.55</v>
      </c>
      <c r="R131" s="71">
        <f>Tabla3[[#This Row],[TOTAL Q SUSCRITO FUENTE COOOPERANTE]]/Tabla3[[#This Row],[TIPO DE CAMBIO 7.80261 (14-04-2023) ]]</f>
        <v>214033.06714035434</v>
      </c>
      <c r="S131" s="71">
        <f>+'Actualizado al 14-04-2023'!$N131+'Actualizado al 14-04-2023'!$P131</f>
        <v>0</v>
      </c>
      <c r="T131" s="71">
        <v>891053.34</v>
      </c>
      <c r="U131" s="71">
        <f>Tabla3[[#This Row],[Q - EJECUTADO FUENTE COOPERANTE]]/Tabla3[[#This Row],[TIPO DE CAMBIO 7.80261 (14-04-2023) ]]</f>
        <v>114199.39481788786</v>
      </c>
      <c r="V131" s="71">
        <f>Tabla3[[#This Row],[SUSCRITO FUENTE COOPERANTE Q. ]]-Tabla3[[#This Row],[Q - EJECUTADO FUENTE COOPERANTE]]</f>
        <v>-524014.33999999997</v>
      </c>
      <c r="W131" s="71">
        <f>Tabla3[[#This Row],[USD - TOTAL SUSCRITO FUENTE COOPERANTE ]]-Tabla3[[#This Row],[USD - EJECUTADO FUENTE COOPERANTE]]</f>
        <v>99833.672322466475</v>
      </c>
      <c r="X131" s="71">
        <v>0</v>
      </c>
      <c r="Y131" s="71">
        <v>96.01</v>
      </c>
      <c r="Z131" s="71">
        <v>53.35</v>
      </c>
      <c r="AA131" s="68" t="s">
        <v>796</v>
      </c>
      <c r="AB131" s="68" t="s">
        <v>82</v>
      </c>
      <c r="AC131" s="68" t="s">
        <v>755</v>
      </c>
      <c r="AD131" s="68" t="s">
        <v>95</v>
      </c>
      <c r="AE131" s="68" t="s">
        <v>95</v>
      </c>
      <c r="AF131" s="59" t="s">
        <v>12</v>
      </c>
      <c r="AG131" s="68">
        <v>12</v>
      </c>
      <c r="AH131" s="68" t="s">
        <v>122</v>
      </c>
      <c r="AI131" s="68"/>
      <c r="AJ131" s="68"/>
      <c r="AK131" s="68"/>
      <c r="AL131" s="68"/>
      <c r="AM131" s="68"/>
      <c r="AN131" s="68" t="s">
        <v>847</v>
      </c>
      <c r="AO131" s="68" t="s">
        <v>848</v>
      </c>
      <c r="AP131" s="68"/>
      <c r="AQ131" s="72"/>
    </row>
    <row r="132" spans="1:43" customFormat="1" ht="15.75" hidden="1" customHeight="1">
      <c r="A132" s="68" t="s">
        <v>849</v>
      </c>
      <c r="B132" s="58" t="s">
        <v>850</v>
      </c>
      <c r="C132" s="68" t="s">
        <v>851</v>
      </c>
      <c r="D132" s="68" t="s">
        <v>76</v>
      </c>
      <c r="E132" s="68" t="s">
        <v>155</v>
      </c>
      <c r="F132" s="68" t="s">
        <v>119</v>
      </c>
      <c r="G132" s="68" t="s">
        <v>120</v>
      </c>
      <c r="H132" s="80">
        <v>43335</v>
      </c>
      <c r="I132">
        <f t="shared" si="2"/>
        <v>2018</v>
      </c>
      <c r="J132" s="99">
        <v>7.8026099999999996</v>
      </c>
      <c r="K132" s="70">
        <v>43418</v>
      </c>
      <c r="L132" s="70">
        <v>43452</v>
      </c>
      <c r="M132" s="71">
        <v>4000000</v>
      </c>
      <c r="N132" s="71">
        <v>0</v>
      </c>
      <c r="O132" s="71">
        <v>0</v>
      </c>
      <c r="P132" s="71">
        <v>0</v>
      </c>
      <c r="Q132" s="71">
        <f>+'Actualizado al 14-04-2023'!$M132+'Actualizado al 14-04-2023'!$O132</f>
        <v>4000000</v>
      </c>
      <c r="R132" s="71">
        <f>Tabla3[[#This Row],[TOTAL Q SUSCRITO FUENTE COOOPERANTE]]/Tabla3[[#This Row],[TIPO DE CAMBIO 7.80261 (14-04-2023) ]]</f>
        <v>512648.97258737782</v>
      </c>
      <c r="S132" s="71">
        <f>+'Actualizado al 14-04-2023'!$N132+'Actualizado al 14-04-2023'!$P132</f>
        <v>0</v>
      </c>
      <c r="T132" s="71">
        <v>3992440.15</v>
      </c>
      <c r="U132" s="71">
        <f>Tabla3[[#This Row],[Q - EJECUTADO FUENTE COOPERANTE]]/Tabla3[[#This Row],[TIPO DE CAMBIO 7.80261 (14-04-2023) ]]</f>
        <v>511680.08525352413</v>
      </c>
      <c r="V132" s="71">
        <f>Tabla3[[#This Row],[SUSCRITO FUENTE COOPERANTE Q. ]]-Tabla3[[#This Row],[Q - EJECUTADO FUENTE COOPERANTE]]</f>
        <v>7559.8500000000931</v>
      </c>
      <c r="W132" s="71">
        <f>Tabla3[[#This Row],[USD - TOTAL SUSCRITO FUENTE COOPERANTE ]]-Tabla3[[#This Row],[USD - EJECUTADO FUENTE COOPERANTE]]</f>
        <v>968.88733385369414</v>
      </c>
      <c r="X132" s="71">
        <v>0</v>
      </c>
      <c r="Y132" s="71">
        <v>100</v>
      </c>
      <c r="Z132" s="71">
        <v>99.81</v>
      </c>
      <c r="AA132" s="68" t="s">
        <v>831</v>
      </c>
      <c r="AB132" s="68" t="s">
        <v>82</v>
      </c>
      <c r="AC132" s="68" t="s">
        <v>157</v>
      </c>
      <c r="AD132" s="68" t="s">
        <v>95</v>
      </c>
      <c r="AE132" s="68" t="s">
        <v>852</v>
      </c>
      <c r="AF132" s="59" t="s">
        <v>7</v>
      </c>
      <c r="AG132" s="68">
        <v>3</v>
      </c>
      <c r="AH132" s="68" t="s">
        <v>182</v>
      </c>
      <c r="AI132" s="68"/>
      <c r="AJ132" s="68"/>
      <c r="AK132" s="68"/>
      <c r="AL132" s="68"/>
      <c r="AM132" s="68"/>
      <c r="AN132" s="68" t="s">
        <v>853</v>
      </c>
      <c r="AO132" s="68" t="s">
        <v>854</v>
      </c>
      <c r="AP132" s="68"/>
      <c r="AQ132" s="72"/>
    </row>
    <row r="133" spans="1:43" customFormat="1" ht="15.75" hidden="1" customHeight="1">
      <c r="A133" s="68" t="s">
        <v>855</v>
      </c>
      <c r="B133" s="58" t="s">
        <v>850</v>
      </c>
      <c r="C133" s="68" t="s">
        <v>856</v>
      </c>
      <c r="D133" s="68" t="s">
        <v>117</v>
      </c>
      <c r="E133" s="68" t="s">
        <v>483</v>
      </c>
      <c r="F133" s="68" t="s">
        <v>810</v>
      </c>
      <c r="G133" s="68" t="s">
        <v>293</v>
      </c>
      <c r="H133" s="81">
        <v>42814</v>
      </c>
      <c r="I133">
        <f t="shared" si="2"/>
        <v>2017</v>
      </c>
      <c r="J133" s="99">
        <v>7.8026099999999996</v>
      </c>
      <c r="K133" s="70">
        <v>42881</v>
      </c>
      <c r="L133" s="70">
        <v>43982</v>
      </c>
      <c r="M133" s="71">
        <v>24404709.120000001</v>
      </c>
      <c r="N133" s="71">
        <v>0</v>
      </c>
      <c r="O133" s="71">
        <v>0</v>
      </c>
      <c r="P133" s="71">
        <v>0</v>
      </c>
      <c r="Q133" s="71">
        <f>+'Actualizado al 14-04-2023'!$M133+'Actualizado al 14-04-2023'!$O133</f>
        <v>24404709.120000001</v>
      </c>
      <c r="R133" s="71">
        <f>Tabla3[[#This Row],[TOTAL Q SUSCRITO FUENTE COOOPERANTE]]/Tabla3[[#This Row],[TIPO DE CAMBIO 7.80261 (14-04-2023) ]]</f>
        <v>3127762.2641654527</v>
      </c>
      <c r="S133" s="71">
        <f>+'Actualizado al 14-04-2023'!$N133+'Actualizado al 14-04-2023'!$P133</f>
        <v>0</v>
      </c>
      <c r="T133" s="71">
        <v>24404709.100000001</v>
      </c>
      <c r="U133" s="71">
        <f>Tabla3[[#This Row],[Q - EJECUTADO FUENTE COOPERANTE]]/Tabla3[[#This Row],[TIPO DE CAMBIO 7.80261 (14-04-2023) ]]</f>
        <v>3127762.261602208</v>
      </c>
      <c r="V133" s="71">
        <f>Tabla3[[#This Row],[SUSCRITO FUENTE COOPERANTE Q. ]]-Tabla3[[#This Row],[Q - EJECUTADO FUENTE COOPERANTE]]</f>
        <v>1.9999999552965164E-2</v>
      </c>
      <c r="W133" s="71">
        <f>Tabla3[[#This Row],[USD - TOTAL SUSCRITO FUENTE COOPERANTE ]]-Tabla3[[#This Row],[USD - EJECUTADO FUENTE COOPERANTE]]</f>
        <v>2.5632446631789207E-3</v>
      </c>
      <c r="X133" s="71">
        <v>0</v>
      </c>
      <c r="Y133" s="71">
        <v>100</v>
      </c>
      <c r="Z133" s="71">
        <v>99.99</v>
      </c>
      <c r="AA133" s="68" t="s">
        <v>796</v>
      </c>
      <c r="AB133" s="68" t="s">
        <v>82</v>
      </c>
      <c r="AC133" s="68" t="s">
        <v>94</v>
      </c>
      <c r="AD133" s="68" t="s">
        <v>95</v>
      </c>
      <c r="AE133" s="68" t="s">
        <v>95</v>
      </c>
      <c r="AF133" s="59" t="s">
        <v>12</v>
      </c>
      <c r="AG133" s="68">
        <v>12</v>
      </c>
      <c r="AH133" s="68" t="s">
        <v>122</v>
      </c>
      <c r="AI133" s="68"/>
      <c r="AJ133" s="68"/>
      <c r="AK133" s="68"/>
      <c r="AL133" s="68"/>
      <c r="AM133" s="68"/>
      <c r="AN133" s="68" t="s">
        <v>857</v>
      </c>
      <c r="AO133" s="68" t="s">
        <v>858</v>
      </c>
      <c r="AP133" s="68" t="s">
        <v>859</v>
      </c>
      <c r="AQ133" s="72"/>
    </row>
    <row r="134" spans="1:43" customFormat="1" ht="15.75" hidden="1" customHeight="1">
      <c r="A134" s="68" t="s">
        <v>860</v>
      </c>
      <c r="B134" s="58" t="s">
        <v>68</v>
      </c>
      <c r="C134" s="68" t="s">
        <v>861</v>
      </c>
      <c r="D134" s="68" t="s">
        <v>281</v>
      </c>
      <c r="E134" s="68" t="s">
        <v>399</v>
      </c>
      <c r="F134" s="68" t="s">
        <v>180</v>
      </c>
      <c r="G134" s="68" t="s">
        <v>293</v>
      </c>
      <c r="H134" s="80">
        <v>42814</v>
      </c>
      <c r="I134">
        <f t="shared" si="2"/>
        <v>2017</v>
      </c>
      <c r="J134" s="99">
        <v>7.8026099999999996</v>
      </c>
      <c r="K134" s="70">
        <v>43133</v>
      </c>
      <c r="L134" s="70" t="s">
        <v>68</v>
      </c>
      <c r="M134" s="71">
        <v>35000</v>
      </c>
      <c r="N134" s="71">
        <v>0</v>
      </c>
      <c r="O134" s="71">
        <v>0</v>
      </c>
      <c r="P134" s="71">
        <v>0</v>
      </c>
      <c r="Q134" s="71">
        <f>+'Actualizado al 14-04-2023'!$M134+'Actualizado al 14-04-2023'!$O134</f>
        <v>35000</v>
      </c>
      <c r="R134" s="71">
        <f>Tabla3[[#This Row],[TOTAL Q SUSCRITO FUENTE COOOPERANTE]]/Tabla3[[#This Row],[TIPO DE CAMBIO 7.80261 (14-04-2023) ]]</f>
        <v>4485.6785101395562</v>
      </c>
      <c r="S134" s="71">
        <f>+'Actualizado al 14-04-2023'!$N134+'Actualizado al 14-04-2023'!$P134</f>
        <v>0</v>
      </c>
      <c r="T134" s="71">
        <v>0</v>
      </c>
      <c r="U134" s="71">
        <f>Tabla3[[#This Row],[Q - EJECUTADO FUENTE COOPERANTE]]/Tabla3[[#This Row],[TIPO DE CAMBIO 7.80261 (14-04-2023) ]]</f>
        <v>0</v>
      </c>
      <c r="V134" s="71">
        <f>Tabla3[[#This Row],[SUSCRITO FUENTE COOPERANTE Q. ]]-Tabla3[[#This Row],[Q - EJECUTADO FUENTE COOPERANTE]]</f>
        <v>35000</v>
      </c>
      <c r="W134" s="71">
        <f>Tabla3[[#This Row],[USD - TOTAL SUSCRITO FUENTE COOPERANTE ]]-Tabla3[[#This Row],[USD - EJECUTADO FUENTE COOPERANTE]]</f>
        <v>4485.6785101395562</v>
      </c>
      <c r="X134" s="71">
        <v>0</v>
      </c>
      <c r="Y134" s="71">
        <v>0</v>
      </c>
      <c r="Z134" s="71">
        <v>0</v>
      </c>
      <c r="AA134" s="68" t="s">
        <v>105</v>
      </c>
      <c r="AB134" s="68" t="s">
        <v>233</v>
      </c>
      <c r="AC134" s="68" t="s">
        <v>355</v>
      </c>
      <c r="AD134" s="68" t="s">
        <v>95</v>
      </c>
      <c r="AE134" s="68" t="s">
        <v>95</v>
      </c>
      <c r="AF134" s="59" t="s">
        <v>6</v>
      </c>
      <c r="AG134" s="68">
        <v>16</v>
      </c>
      <c r="AH134" s="68"/>
      <c r="AI134" s="68"/>
      <c r="AJ134" s="68"/>
      <c r="AK134" s="68"/>
      <c r="AL134" s="68"/>
      <c r="AM134" s="68"/>
      <c r="AN134" s="68" t="s">
        <v>862</v>
      </c>
      <c r="AO134" s="68" t="s">
        <v>863</v>
      </c>
      <c r="AP134" s="68" t="s">
        <v>864</v>
      </c>
      <c r="AQ134" s="72" t="s">
        <v>530</v>
      </c>
    </row>
    <row r="135" spans="1:43" customFormat="1" ht="15.75" hidden="1" customHeight="1">
      <c r="A135" s="68" t="s">
        <v>865</v>
      </c>
      <c r="B135" s="58" t="s">
        <v>866</v>
      </c>
      <c r="C135" s="68" t="s">
        <v>867</v>
      </c>
      <c r="D135" s="68" t="s">
        <v>76</v>
      </c>
      <c r="E135" s="68" t="s">
        <v>868</v>
      </c>
      <c r="F135" s="68" t="s">
        <v>119</v>
      </c>
      <c r="G135" s="68" t="s">
        <v>120</v>
      </c>
      <c r="H135" s="81">
        <v>43325</v>
      </c>
      <c r="I135">
        <f t="shared" si="2"/>
        <v>2018</v>
      </c>
      <c r="J135" s="99">
        <v>7.8026099999999996</v>
      </c>
      <c r="K135" s="70">
        <v>43325</v>
      </c>
      <c r="L135" s="70">
        <v>43496</v>
      </c>
      <c r="M135" s="71">
        <v>8954790.1600000001</v>
      </c>
      <c r="N135" s="71">
        <v>0</v>
      </c>
      <c r="O135" s="71">
        <v>0</v>
      </c>
      <c r="P135" s="71">
        <v>0</v>
      </c>
      <c r="Q135" s="71">
        <f>+'Actualizado al 14-04-2023'!$M135+'Actualizado al 14-04-2023'!$O135</f>
        <v>8954790.1600000001</v>
      </c>
      <c r="R135" s="71">
        <f>Tabla3[[#This Row],[TOTAL Q SUSCRITO FUENTE COOOPERANTE]]/Tabla3[[#This Row],[TIPO DE CAMBIO 7.80261 (14-04-2023) ]]</f>
        <v>1147665.9938148903</v>
      </c>
      <c r="S135" s="71">
        <f>+'Actualizado al 14-04-2023'!$N135+'Actualizado al 14-04-2023'!$P135</f>
        <v>0</v>
      </c>
      <c r="T135" s="71">
        <v>8954790.1500000004</v>
      </c>
      <c r="U135" s="71">
        <f>Tabla3[[#This Row],[Q - EJECUTADO FUENTE COOPERANTE]]/Tabla3[[#This Row],[TIPO DE CAMBIO 7.80261 (14-04-2023) ]]</f>
        <v>1147665.9925332677</v>
      </c>
      <c r="V135" s="71">
        <f>Tabla3[[#This Row],[SUSCRITO FUENTE COOPERANTE Q. ]]-Tabla3[[#This Row],[Q - EJECUTADO FUENTE COOPERANTE]]</f>
        <v>9.9999997764825821E-3</v>
      </c>
      <c r="W135" s="71">
        <f>Tabla3[[#This Row],[USD - TOTAL SUSCRITO FUENTE COOPERANTE ]]-Tabla3[[#This Row],[USD - EJECUTADO FUENTE COOPERANTE]]</f>
        <v>1.281622564420104E-3</v>
      </c>
      <c r="X135" s="71">
        <v>0</v>
      </c>
      <c r="Y135" s="71">
        <v>100</v>
      </c>
      <c r="Z135" s="71">
        <v>99.99</v>
      </c>
      <c r="AA135" s="68" t="s">
        <v>831</v>
      </c>
      <c r="AB135" s="68" t="s">
        <v>133</v>
      </c>
      <c r="AC135" s="68" t="s">
        <v>401</v>
      </c>
      <c r="AD135" s="68" t="s">
        <v>95</v>
      </c>
      <c r="AE135" s="68" t="s">
        <v>95</v>
      </c>
      <c r="AF135" s="77" t="s">
        <v>1763</v>
      </c>
      <c r="AG135" s="68">
        <v>9</v>
      </c>
      <c r="AH135" s="68" t="s">
        <v>225</v>
      </c>
      <c r="AI135" s="68"/>
      <c r="AJ135" s="68"/>
      <c r="AK135" s="68"/>
      <c r="AL135" s="68"/>
      <c r="AM135" s="68"/>
      <c r="AN135" s="68" t="s">
        <v>869</v>
      </c>
      <c r="AO135" s="68" t="s">
        <v>870</v>
      </c>
      <c r="AP135" s="68" t="s">
        <v>871</v>
      </c>
      <c r="AQ135" s="72"/>
    </row>
    <row r="136" spans="1:43" customFormat="1" ht="15.75" hidden="1" customHeight="1">
      <c r="A136" s="68" t="s">
        <v>872</v>
      </c>
      <c r="B136" s="58" t="s">
        <v>873</v>
      </c>
      <c r="C136" s="68" t="s">
        <v>874</v>
      </c>
      <c r="D136" s="68" t="s">
        <v>100</v>
      </c>
      <c r="E136" s="68" t="s">
        <v>232</v>
      </c>
      <c r="F136" s="68" t="s">
        <v>409</v>
      </c>
      <c r="G136" s="68" t="s">
        <v>410</v>
      </c>
      <c r="H136" s="80">
        <v>43160</v>
      </c>
      <c r="I136">
        <f t="shared" si="2"/>
        <v>2018</v>
      </c>
      <c r="J136" s="99">
        <v>7.8026099999999996</v>
      </c>
      <c r="K136" s="70">
        <v>43160</v>
      </c>
      <c r="L136" s="70">
        <v>43160</v>
      </c>
      <c r="M136" s="71">
        <v>62904.61</v>
      </c>
      <c r="N136" s="71">
        <v>0</v>
      </c>
      <c r="O136" s="71">
        <v>0</v>
      </c>
      <c r="P136" s="71">
        <v>0</v>
      </c>
      <c r="Q136" s="71">
        <f>+'Actualizado al 14-04-2023'!$M136+'Actualizado al 14-04-2023'!$O136</f>
        <v>62904.61</v>
      </c>
      <c r="R136" s="71">
        <f>Tabla3[[#This Row],[TOTAL Q SUSCRITO FUENTE COOOPERANTE]]/Tabla3[[#This Row],[TIPO DE CAMBIO 7.80261 (14-04-2023) ]]</f>
        <v>8061.9959218774238</v>
      </c>
      <c r="S136" s="71">
        <f>+'Actualizado al 14-04-2023'!$N136+'Actualizado al 14-04-2023'!$P136</f>
        <v>0</v>
      </c>
      <c r="T136" s="71">
        <v>62904.6</v>
      </c>
      <c r="U136" s="71">
        <f>Tabla3[[#This Row],[Q - EJECUTADO FUENTE COOPERANTE]]/Tabla3[[#This Row],[TIPO DE CAMBIO 7.80261 (14-04-2023) ]]</f>
        <v>8061.9946402549922</v>
      </c>
      <c r="V136" s="71">
        <f>Tabla3[[#This Row],[SUSCRITO FUENTE COOPERANTE Q. ]]-Tabla3[[#This Row],[Q - EJECUTADO FUENTE COOPERANTE]]</f>
        <v>1.0000000002037268E-2</v>
      </c>
      <c r="W136" s="71">
        <f>Tabla3[[#This Row],[USD - TOTAL SUSCRITO FUENTE COOPERANTE ]]-Tabla3[[#This Row],[USD - EJECUTADO FUENTE COOPERANTE]]</f>
        <v>1.2816224316338776E-3</v>
      </c>
      <c r="X136" s="71">
        <v>0</v>
      </c>
      <c r="Y136" s="71">
        <v>100</v>
      </c>
      <c r="Z136" s="71">
        <v>99.99</v>
      </c>
      <c r="AA136" s="68" t="s">
        <v>831</v>
      </c>
      <c r="AB136" s="68" t="s">
        <v>82</v>
      </c>
      <c r="AC136" s="68" t="s">
        <v>355</v>
      </c>
      <c r="AD136" s="68" t="s">
        <v>95</v>
      </c>
      <c r="AE136" s="68" t="s">
        <v>95</v>
      </c>
      <c r="AF136" s="59" t="s">
        <v>12</v>
      </c>
      <c r="AG136" s="68">
        <v>12</v>
      </c>
      <c r="AH136" s="68" t="s">
        <v>122</v>
      </c>
      <c r="AI136" s="68"/>
      <c r="AJ136" s="68"/>
      <c r="AK136" s="68"/>
      <c r="AL136" s="68"/>
      <c r="AM136" s="68"/>
      <c r="AN136" s="68" t="s">
        <v>875</v>
      </c>
      <c r="AO136" s="68" t="s">
        <v>876</v>
      </c>
      <c r="AP136" s="68"/>
      <c r="AQ136" s="72"/>
    </row>
    <row r="137" spans="1:43" customFormat="1" ht="15.75" hidden="1" customHeight="1">
      <c r="A137" s="68" t="s">
        <v>877</v>
      </c>
      <c r="B137" s="58" t="s">
        <v>878</v>
      </c>
      <c r="C137" s="68" t="s">
        <v>879</v>
      </c>
      <c r="D137" s="68" t="s">
        <v>138</v>
      </c>
      <c r="E137" s="68" t="s">
        <v>672</v>
      </c>
      <c r="F137" s="68" t="s">
        <v>733</v>
      </c>
      <c r="G137" s="68" t="s">
        <v>741</v>
      </c>
      <c r="H137" s="81">
        <v>43385</v>
      </c>
      <c r="I137">
        <f t="shared" si="2"/>
        <v>2018</v>
      </c>
      <c r="J137" s="99">
        <v>7.8026099999999996</v>
      </c>
      <c r="K137" s="70">
        <v>43404</v>
      </c>
      <c r="L137" s="70">
        <v>45291</v>
      </c>
      <c r="M137" s="71">
        <v>53760000</v>
      </c>
      <c r="N137" s="71">
        <v>0</v>
      </c>
      <c r="O137" s="71">
        <v>0</v>
      </c>
      <c r="P137" s="71">
        <v>0</v>
      </c>
      <c r="Q137" s="71">
        <f>+'Actualizado al 14-04-2023'!$M137+'Actualizado al 14-04-2023'!$O137</f>
        <v>53760000</v>
      </c>
      <c r="R137" s="71">
        <f>Tabla3[[#This Row],[TOTAL Q SUSCRITO FUENTE COOOPERANTE]]/Tabla3[[#This Row],[TIPO DE CAMBIO 7.80261 (14-04-2023) ]]</f>
        <v>6890002.1915743584</v>
      </c>
      <c r="S137" s="71">
        <f>+'Actualizado al 14-04-2023'!$N137+'Actualizado al 14-04-2023'!$P137</f>
        <v>0</v>
      </c>
      <c r="T137" s="71">
        <v>29204852.219999999</v>
      </c>
      <c r="U137" s="71">
        <f>Tabla3[[#This Row],[Q - EJECUTADO FUENTE COOPERANTE]]/Tabla3[[#This Row],[TIPO DE CAMBIO 7.80261 (14-04-2023) ]]</f>
        <v>3742959.3712873003</v>
      </c>
      <c r="V137" s="71">
        <f>Tabla3[[#This Row],[SUSCRITO FUENTE COOPERANTE Q. ]]-Tabla3[[#This Row],[Q - EJECUTADO FUENTE COOPERANTE]]</f>
        <v>24555147.780000001</v>
      </c>
      <c r="W137" s="71">
        <f>Tabla3[[#This Row],[USD - TOTAL SUSCRITO FUENTE COOPERANTE ]]-Tabla3[[#This Row],[USD - EJECUTADO FUENTE COOPERANTE]]</f>
        <v>3147042.8202870581</v>
      </c>
      <c r="X137" s="71">
        <v>0</v>
      </c>
      <c r="Y137" s="71">
        <v>76.709999999999994</v>
      </c>
      <c r="Z137" s="71">
        <v>54.32</v>
      </c>
      <c r="AA137" s="68" t="s">
        <v>787</v>
      </c>
      <c r="AB137" s="68" t="s">
        <v>82</v>
      </c>
      <c r="AC137" s="68" t="s">
        <v>134</v>
      </c>
      <c r="AD137" s="68" t="s">
        <v>95</v>
      </c>
      <c r="AE137" s="68" t="s">
        <v>95</v>
      </c>
      <c r="AF137" s="59" t="s">
        <v>11</v>
      </c>
      <c r="AG137" s="68">
        <v>10</v>
      </c>
      <c r="AH137" s="68"/>
      <c r="AI137" s="68"/>
      <c r="AJ137" s="68"/>
      <c r="AK137" s="68"/>
      <c r="AL137" s="68"/>
      <c r="AM137" s="68"/>
      <c r="AN137" s="68" t="s">
        <v>880</v>
      </c>
      <c r="AO137" s="68"/>
      <c r="AP137" s="68"/>
      <c r="AQ137" s="72"/>
    </row>
    <row r="138" spans="1:43" customFormat="1" ht="15.75" hidden="1" customHeight="1">
      <c r="A138" s="68" t="s">
        <v>881</v>
      </c>
      <c r="B138" s="58" t="s">
        <v>882</v>
      </c>
      <c r="C138" s="68" t="s">
        <v>883</v>
      </c>
      <c r="D138" s="68" t="s">
        <v>138</v>
      </c>
      <c r="E138" s="68" t="s">
        <v>868</v>
      </c>
      <c r="F138" s="68" t="s">
        <v>884</v>
      </c>
      <c r="G138" s="68" t="s">
        <v>885</v>
      </c>
      <c r="H138" s="80">
        <v>43388</v>
      </c>
      <c r="I138">
        <f t="shared" si="2"/>
        <v>2018</v>
      </c>
      <c r="J138" s="99">
        <v>7.8026099999999996</v>
      </c>
      <c r="K138" s="70">
        <v>43388</v>
      </c>
      <c r="L138" s="70">
        <v>43739</v>
      </c>
      <c r="M138" s="71">
        <v>208164.6</v>
      </c>
      <c r="N138" s="71">
        <v>0</v>
      </c>
      <c r="O138" s="71">
        <v>0</v>
      </c>
      <c r="P138" s="71">
        <v>0</v>
      </c>
      <c r="Q138" s="71">
        <f>+'Actualizado al 14-04-2023'!$M138+'Actualizado al 14-04-2023'!$O138</f>
        <v>208164.6</v>
      </c>
      <c r="R138" s="71">
        <f>Tabla3[[#This Row],[TOTAL Q SUSCRITO FUENTE COOOPERANTE]]/Tabla3[[#This Row],[TIPO DE CAMBIO 7.80261 (14-04-2023) ]]</f>
        <v>26678.842079765618</v>
      </c>
      <c r="S138" s="71">
        <f>+'Actualizado al 14-04-2023'!$N138+'Actualizado al 14-04-2023'!$P138</f>
        <v>0</v>
      </c>
      <c r="T138" s="71">
        <v>208164.59</v>
      </c>
      <c r="U138" s="71">
        <f>Tabla3[[#This Row],[Q - EJECUTADO FUENTE COOPERANTE]]/Tabla3[[#This Row],[TIPO DE CAMBIO 7.80261 (14-04-2023) ]]</f>
        <v>26678.840798143185</v>
      </c>
      <c r="V138" s="71">
        <f>Tabla3[[#This Row],[SUSCRITO FUENTE COOPERANTE Q. ]]-Tabla3[[#This Row],[Q - EJECUTADO FUENTE COOPERANTE]]</f>
        <v>1.0000000009313226E-2</v>
      </c>
      <c r="W138" s="71">
        <f>Tabla3[[#This Row],[USD - TOTAL SUSCRITO FUENTE COOPERANTE ]]-Tabla3[[#This Row],[USD - EJECUTADO FUENTE COOPERANTE]]</f>
        <v>1.281622433452867E-3</v>
      </c>
      <c r="X138" s="71">
        <v>0</v>
      </c>
      <c r="Y138" s="71">
        <v>100</v>
      </c>
      <c r="Z138" s="71">
        <v>99.99</v>
      </c>
      <c r="AA138" s="68" t="s">
        <v>831</v>
      </c>
      <c r="AB138" s="68" t="s">
        <v>133</v>
      </c>
      <c r="AC138" s="68" t="s">
        <v>401</v>
      </c>
      <c r="AD138" s="68" t="s">
        <v>578</v>
      </c>
      <c r="AE138" s="68" t="s">
        <v>578</v>
      </c>
      <c r="AF138" s="59" t="s">
        <v>5</v>
      </c>
      <c r="AG138" s="68">
        <v>2</v>
      </c>
      <c r="AH138" s="68" t="s">
        <v>144</v>
      </c>
      <c r="AI138" s="68"/>
      <c r="AJ138" s="68"/>
      <c r="AK138" s="68"/>
      <c r="AL138" s="68"/>
      <c r="AM138" s="68"/>
      <c r="AN138" s="68" t="s">
        <v>886</v>
      </c>
      <c r="AO138" s="68" t="s">
        <v>887</v>
      </c>
      <c r="AP138" s="68"/>
      <c r="AQ138" s="72"/>
    </row>
    <row r="139" spans="1:43" customFormat="1" ht="15.75" hidden="1" customHeight="1">
      <c r="A139" s="68" t="s">
        <v>888</v>
      </c>
      <c r="B139" s="58" t="s">
        <v>68</v>
      </c>
      <c r="C139" s="68" t="s">
        <v>889</v>
      </c>
      <c r="D139" s="68" t="s">
        <v>76</v>
      </c>
      <c r="E139" s="68" t="s">
        <v>174</v>
      </c>
      <c r="F139" s="68" t="s">
        <v>488</v>
      </c>
      <c r="G139" s="68" t="s">
        <v>611</v>
      </c>
      <c r="H139" s="81">
        <v>42768</v>
      </c>
      <c r="I139">
        <f t="shared" si="2"/>
        <v>2017</v>
      </c>
      <c r="J139" s="99">
        <v>7.8026099999999996</v>
      </c>
      <c r="K139" s="70">
        <v>42768</v>
      </c>
      <c r="L139" s="70">
        <v>44042</v>
      </c>
      <c r="M139" s="71">
        <v>48495785</v>
      </c>
      <c r="N139" s="71">
        <v>0</v>
      </c>
      <c r="O139" s="71">
        <v>24733344</v>
      </c>
      <c r="P139" s="71">
        <v>0</v>
      </c>
      <c r="Q139" s="71">
        <f>+'Actualizado al 14-04-2023'!$M139+'Actualizado al 14-04-2023'!$O139</f>
        <v>73229129</v>
      </c>
      <c r="R139" s="71">
        <f>Tabla3[[#This Row],[TOTAL Q SUSCRITO FUENTE COOOPERANTE]]/Tabla3[[#This Row],[TIPO DE CAMBIO 7.80261 (14-04-2023) ]]</f>
        <v>9385209.4363296386</v>
      </c>
      <c r="S139" s="71">
        <f>+'Actualizado al 14-04-2023'!$N139+'Actualizado al 14-04-2023'!$P139</f>
        <v>0</v>
      </c>
      <c r="T139" s="71">
        <v>72774592.170000002</v>
      </c>
      <c r="U139" s="71">
        <f>Tabla3[[#This Row],[Q - EJECUTADO FUENTE COOPERANTE]]/Tabla3[[#This Row],[TIPO DE CAMBIO 7.80261 (14-04-2023) ]]</f>
        <v>9326954.976603983</v>
      </c>
      <c r="V139" s="71">
        <f>Tabla3[[#This Row],[SUSCRITO FUENTE COOPERANTE Q. ]]-Tabla3[[#This Row],[Q - EJECUTADO FUENTE COOPERANTE]]</f>
        <v>-24278807.170000002</v>
      </c>
      <c r="W139" s="71">
        <f>Tabla3[[#This Row],[USD - TOTAL SUSCRITO FUENTE COOPERANTE ]]-Tabla3[[#This Row],[USD - EJECUTADO FUENTE COOPERANTE]]</f>
        <v>58254.459725655615</v>
      </c>
      <c r="X139" s="71">
        <v>0</v>
      </c>
      <c r="Y139" s="71">
        <v>98.6</v>
      </c>
      <c r="Z139" s="71">
        <v>99.37</v>
      </c>
      <c r="AA139" s="68" t="s">
        <v>175</v>
      </c>
      <c r="AB139" s="68" t="s">
        <v>233</v>
      </c>
      <c r="AC139" s="68" t="s">
        <v>300</v>
      </c>
      <c r="AD139" s="68" t="s">
        <v>95</v>
      </c>
      <c r="AE139" s="68" t="s">
        <v>95</v>
      </c>
      <c r="AF139" s="59" t="s">
        <v>14</v>
      </c>
      <c r="AG139" s="68">
        <v>14</v>
      </c>
      <c r="AH139" s="68" t="s">
        <v>245</v>
      </c>
      <c r="AI139" s="68"/>
      <c r="AJ139" s="68"/>
      <c r="AK139" s="68"/>
      <c r="AL139" s="68"/>
      <c r="AM139" s="68"/>
      <c r="AN139" s="68" t="s">
        <v>890</v>
      </c>
      <c r="AO139" s="68" t="s">
        <v>891</v>
      </c>
      <c r="AP139" s="68" t="s">
        <v>892</v>
      </c>
      <c r="AQ139" s="72" t="s">
        <v>893</v>
      </c>
    </row>
    <row r="140" spans="1:43" customFormat="1" ht="15.75" hidden="1" customHeight="1">
      <c r="A140" s="68" t="s">
        <v>894</v>
      </c>
      <c r="B140" s="58" t="s">
        <v>895</v>
      </c>
      <c r="C140" s="68" t="s">
        <v>896</v>
      </c>
      <c r="D140" s="68" t="s">
        <v>138</v>
      </c>
      <c r="E140" s="68" t="s">
        <v>642</v>
      </c>
      <c r="F140" s="68" t="s">
        <v>196</v>
      </c>
      <c r="G140" s="68" t="s">
        <v>197</v>
      </c>
      <c r="H140" s="80">
        <v>43446</v>
      </c>
      <c r="I140">
        <f t="shared" si="2"/>
        <v>2018</v>
      </c>
      <c r="J140" s="99">
        <v>7.8026099999999996</v>
      </c>
      <c r="K140" s="70">
        <v>43490</v>
      </c>
      <c r="L140" s="70">
        <v>44585</v>
      </c>
      <c r="M140" s="71">
        <v>1759962.93</v>
      </c>
      <c r="N140" s="71">
        <v>0</v>
      </c>
      <c r="O140" s="71">
        <v>0</v>
      </c>
      <c r="P140" s="71">
        <v>0</v>
      </c>
      <c r="Q140" s="71">
        <f>+'Actualizado al 14-04-2023'!$M140+'Actualizado al 14-04-2023'!$O140</f>
        <v>1759962.93</v>
      </c>
      <c r="R140" s="71">
        <f>Tabla3[[#This Row],[TOTAL Q SUSCRITO FUENTE COOOPERANTE]]/Tabla3[[#This Row],[TIPO DE CAMBIO 7.80261 (14-04-2023) ]]</f>
        <v>225560.79696409279</v>
      </c>
      <c r="S140" s="71">
        <f>+'Actualizado al 14-04-2023'!$N140+'Actualizado al 14-04-2023'!$P140</f>
        <v>0</v>
      </c>
      <c r="T140" s="71">
        <v>1759950.44</v>
      </c>
      <c r="U140" s="71">
        <f>Tabla3[[#This Row],[Q - EJECUTADO FUENTE COOPERANTE]]/Tabla3[[#This Row],[TIPO DE CAMBIO 7.80261 (14-04-2023) ]]</f>
        <v>225559.1962176759</v>
      </c>
      <c r="V140" s="71">
        <f>Tabla3[[#This Row],[SUSCRITO FUENTE COOPERANTE Q. ]]-Tabla3[[#This Row],[Q - EJECUTADO FUENTE COOPERANTE]]</f>
        <v>12.489999999990687</v>
      </c>
      <c r="W140" s="71">
        <f>Tabla3[[#This Row],[USD - TOTAL SUSCRITO FUENTE COOPERANTE ]]-Tabla3[[#This Row],[USD - EJECUTADO FUENTE COOPERANTE]]</f>
        <v>1.6007464168942533</v>
      </c>
      <c r="X140" s="71">
        <v>0</v>
      </c>
      <c r="Y140" s="71">
        <v>100</v>
      </c>
      <c r="Z140" s="71">
        <v>99.99</v>
      </c>
      <c r="AA140" s="68" t="s">
        <v>105</v>
      </c>
      <c r="AB140" s="68" t="s">
        <v>133</v>
      </c>
      <c r="AC140" s="68" t="s">
        <v>643</v>
      </c>
      <c r="AD140" s="68" t="s">
        <v>95</v>
      </c>
      <c r="AE140" s="68" t="s">
        <v>95</v>
      </c>
      <c r="AF140" s="59" t="s">
        <v>1762</v>
      </c>
      <c r="AG140" s="68">
        <v>7</v>
      </c>
      <c r="AH140" s="68" t="s">
        <v>245</v>
      </c>
      <c r="AI140" s="68"/>
      <c r="AJ140" s="68"/>
      <c r="AK140" s="68"/>
      <c r="AL140" s="68"/>
      <c r="AM140" s="68"/>
      <c r="AN140" s="68" t="s">
        <v>897</v>
      </c>
      <c r="AO140" s="68" t="s">
        <v>898</v>
      </c>
      <c r="AP140" s="68"/>
      <c r="AQ140" s="72"/>
    </row>
    <row r="141" spans="1:43" customFormat="1" ht="15.75" hidden="1" customHeight="1">
      <c r="A141" s="68" t="s">
        <v>899</v>
      </c>
      <c r="B141" s="58" t="s">
        <v>900</v>
      </c>
      <c r="C141" s="68" t="s">
        <v>901</v>
      </c>
      <c r="D141" s="68" t="s">
        <v>76</v>
      </c>
      <c r="E141" s="68" t="s">
        <v>771</v>
      </c>
      <c r="F141" s="68" t="s">
        <v>488</v>
      </c>
      <c r="G141" s="68" t="s">
        <v>902</v>
      </c>
      <c r="H141" s="81">
        <v>43507</v>
      </c>
      <c r="I141">
        <f t="shared" si="2"/>
        <v>2019</v>
      </c>
      <c r="J141" s="99">
        <v>7.8026099999999996</v>
      </c>
      <c r="K141" s="70">
        <v>43507</v>
      </c>
      <c r="L141" s="70">
        <v>43738</v>
      </c>
      <c r="M141" s="71">
        <v>246688.08</v>
      </c>
      <c r="N141" s="71">
        <v>0</v>
      </c>
      <c r="O141" s="71">
        <v>0</v>
      </c>
      <c r="P141" s="71">
        <v>0</v>
      </c>
      <c r="Q141" s="71">
        <f>+'Actualizado al 14-04-2023'!$M141+'Actualizado al 14-04-2023'!$O141</f>
        <v>246688.08</v>
      </c>
      <c r="R141" s="71">
        <f>Tabla3[[#This Row],[TOTAL Q SUSCRITO FUENTE COOOPERANTE]]/Tabla3[[#This Row],[TIPO DE CAMBIO 7.80261 (14-04-2023) ]]</f>
        <v>31616.097690388215</v>
      </c>
      <c r="S141" s="71">
        <f>+'Actualizado al 14-04-2023'!$N141+'Actualizado al 14-04-2023'!$P141</f>
        <v>0</v>
      </c>
      <c r="T141" s="71">
        <v>246688.07</v>
      </c>
      <c r="U141" s="71">
        <f>Tabla3[[#This Row],[Q - EJECUTADO FUENTE COOPERANTE]]/Tabla3[[#This Row],[TIPO DE CAMBIO 7.80261 (14-04-2023) ]]</f>
        <v>31616.096408765789</v>
      </c>
      <c r="V141" s="71">
        <f>Tabla3[[#This Row],[SUSCRITO FUENTE COOPERANTE Q. ]]-Tabla3[[#This Row],[Q - EJECUTADO FUENTE COOPERANTE]]</f>
        <v>9.9999999802093953E-3</v>
      </c>
      <c r="W141" s="71">
        <f>Tabla3[[#This Row],[USD - TOTAL SUSCRITO FUENTE COOPERANTE ]]-Tabla3[[#This Row],[USD - EJECUTADO FUENTE COOPERANTE]]</f>
        <v>1.2816224261769094E-3</v>
      </c>
      <c r="X141" s="71">
        <v>0</v>
      </c>
      <c r="Y141" s="71">
        <v>100</v>
      </c>
      <c r="Z141" s="71">
        <v>99.99</v>
      </c>
      <c r="AA141" s="68" t="s">
        <v>831</v>
      </c>
      <c r="AB141" s="68" t="s">
        <v>82</v>
      </c>
      <c r="AC141" s="68" t="s">
        <v>94</v>
      </c>
      <c r="AD141" s="68" t="s">
        <v>95</v>
      </c>
      <c r="AE141" s="68" t="s">
        <v>95</v>
      </c>
      <c r="AF141" s="59" t="s">
        <v>12</v>
      </c>
      <c r="AG141" s="68">
        <v>12</v>
      </c>
      <c r="AH141" s="68"/>
      <c r="AI141" s="68"/>
      <c r="AJ141" s="68"/>
      <c r="AK141" s="68"/>
      <c r="AL141" s="68"/>
      <c r="AM141" s="68"/>
      <c r="AN141" s="68" t="s">
        <v>903</v>
      </c>
      <c r="AO141" s="68" t="s">
        <v>904</v>
      </c>
      <c r="AP141" s="68"/>
      <c r="AQ141" s="72"/>
    </row>
    <row r="142" spans="1:43" customFormat="1" ht="15.75" hidden="1" customHeight="1">
      <c r="A142" s="68" t="s">
        <v>905</v>
      </c>
      <c r="B142" s="58" t="s">
        <v>68</v>
      </c>
      <c r="C142" s="68" t="s">
        <v>906</v>
      </c>
      <c r="D142" s="68" t="s">
        <v>100</v>
      </c>
      <c r="E142" s="68" t="s">
        <v>131</v>
      </c>
      <c r="F142" s="68" t="s">
        <v>196</v>
      </c>
      <c r="G142" s="68" t="s">
        <v>197</v>
      </c>
      <c r="H142" s="80">
        <v>43248</v>
      </c>
      <c r="I142">
        <f t="shared" si="2"/>
        <v>2018</v>
      </c>
      <c r="J142" s="99">
        <v>7.8026099999999996</v>
      </c>
      <c r="K142" s="70">
        <v>43382</v>
      </c>
      <c r="L142" s="70">
        <v>44205</v>
      </c>
      <c r="M142" s="71">
        <v>885527.01</v>
      </c>
      <c r="N142" s="71">
        <v>0</v>
      </c>
      <c r="O142" s="71">
        <v>0</v>
      </c>
      <c r="P142" s="71">
        <v>0</v>
      </c>
      <c r="Q142" s="71">
        <f>+'Actualizado al 14-04-2023'!$M142+'Actualizado al 14-04-2023'!$O142</f>
        <v>885527.01</v>
      </c>
      <c r="R142" s="71">
        <f>Tabla3[[#This Row],[TOTAL Q SUSCRITO FUENTE COOOPERANTE]]/Tabla3[[#This Row],[TIPO DE CAMBIO 7.80261 (14-04-2023) ]]</f>
        <v>113491.12796871817</v>
      </c>
      <c r="S142" s="71">
        <f>+'Actualizado al 14-04-2023'!$N142+'Actualizado al 14-04-2023'!$P142</f>
        <v>0</v>
      </c>
      <c r="T142" s="71">
        <v>885526.99</v>
      </c>
      <c r="U142" s="71">
        <f>Tabla3[[#This Row],[Q - EJECUTADO FUENTE COOPERANTE]]/Tabla3[[#This Row],[TIPO DE CAMBIO 7.80261 (14-04-2023) ]]</f>
        <v>113491.1254054733</v>
      </c>
      <c r="V142" s="71">
        <f>Tabla3[[#This Row],[SUSCRITO FUENTE COOPERANTE Q. ]]-Tabla3[[#This Row],[Q - EJECUTADO FUENTE COOPERANTE]]</f>
        <v>2.0000000018626451E-2</v>
      </c>
      <c r="W142" s="71">
        <f>Tabla3[[#This Row],[USD - TOTAL SUSCRITO FUENTE COOPERANTE ]]-Tabla3[[#This Row],[USD - EJECUTADO FUENTE COOPERANTE]]</f>
        <v>2.5632448669057339E-3</v>
      </c>
      <c r="X142" s="71">
        <v>0</v>
      </c>
      <c r="Y142" s="71">
        <v>100</v>
      </c>
      <c r="Z142" s="71">
        <v>99.99</v>
      </c>
      <c r="AA142" s="68" t="s">
        <v>105</v>
      </c>
      <c r="AB142" s="68" t="s">
        <v>133</v>
      </c>
      <c r="AC142" s="68" t="s">
        <v>83</v>
      </c>
      <c r="AD142" s="68" t="s">
        <v>95</v>
      </c>
      <c r="AE142" s="68" t="s">
        <v>95</v>
      </c>
      <c r="AF142" s="59" t="s">
        <v>12</v>
      </c>
      <c r="AG142" s="68">
        <v>12</v>
      </c>
      <c r="AH142" s="68"/>
      <c r="AI142" s="68"/>
      <c r="AJ142" s="68"/>
      <c r="AK142" s="68"/>
      <c r="AL142" s="68"/>
      <c r="AM142" s="68"/>
      <c r="AN142" s="68" t="s">
        <v>907</v>
      </c>
      <c r="AO142" s="68" t="s">
        <v>908</v>
      </c>
      <c r="AP142" s="68" t="s">
        <v>909</v>
      </c>
      <c r="AQ142" s="72"/>
    </row>
    <row r="143" spans="1:43" customFormat="1" ht="15.75" hidden="1" customHeight="1">
      <c r="A143" s="68" t="s">
        <v>910</v>
      </c>
      <c r="B143" s="58" t="s">
        <v>911</v>
      </c>
      <c r="C143" s="68" t="s">
        <v>912</v>
      </c>
      <c r="D143" s="68" t="s">
        <v>76</v>
      </c>
      <c r="E143" s="68" t="s">
        <v>868</v>
      </c>
      <c r="F143" s="68" t="s">
        <v>119</v>
      </c>
      <c r="G143" s="68" t="s">
        <v>120</v>
      </c>
      <c r="H143" s="81">
        <v>43550</v>
      </c>
      <c r="I143">
        <f t="shared" si="2"/>
        <v>2019</v>
      </c>
      <c r="J143" s="99">
        <v>7.8026099999999996</v>
      </c>
      <c r="K143" s="70">
        <v>43550</v>
      </c>
      <c r="L143" s="70">
        <v>43623</v>
      </c>
      <c r="M143" s="71">
        <v>900000</v>
      </c>
      <c r="N143" s="71">
        <v>0</v>
      </c>
      <c r="O143" s="71">
        <v>0</v>
      </c>
      <c r="P143" s="71">
        <v>0</v>
      </c>
      <c r="Q143" s="71">
        <f>+'Actualizado al 14-04-2023'!$M143+'Actualizado al 14-04-2023'!$O143</f>
        <v>900000</v>
      </c>
      <c r="R143" s="71">
        <f>Tabla3[[#This Row],[TOTAL Q SUSCRITO FUENTE COOOPERANTE]]/Tabla3[[#This Row],[TIPO DE CAMBIO 7.80261 (14-04-2023) ]]</f>
        <v>115346.01883216001</v>
      </c>
      <c r="S143" s="71">
        <f>+'Actualizado al 14-04-2023'!$N143+'Actualizado al 14-04-2023'!$P143</f>
        <v>0</v>
      </c>
      <c r="T143" s="71">
        <v>899999.99</v>
      </c>
      <c r="U143" s="71">
        <f>Tabla3[[#This Row],[Q - EJECUTADO FUENTE COOPERANTE]]/Tabla3[[#This Row],[TIPO DE CAMBIO 7.80261 (14-04-2023) ]]</f>
        <v>115346.01755053758</v>
      </c>
      <c r="V143" s="71">
        <f>Tabla3[[#This Row],[SUSCRITO FUENTE COOPERANTE Q. ]]-Tabla3[[#This Row],[Q - EJECUTADO FUENTE COOPERANTE]]</f>
        <v>1.0000000009313226E-2</v>
      </c>
      <c r="W143" s="71">
        <f>Tabla3[[#This Row],[USD - TOTAL SUSCRITO FUENTE COOPERANTE ]]-Tabla3[[#This Row],[USD - EJECUTADO FUENTE COOPERANTE]]</f>
        <v>1.281622433452867E-3</v>
      </c>
      <c r="X143" s="71">
        <v>0</v>
      </c>
      <c r="Y143" s="71">
        <v>100</v>
      </c>
      <c r="Z143" s="71">
        <v>99.99</v>
      </c>
      <c r="AA143" s="68" t="s">
        <v>831</v>
      </c>
      <c r="AB143" s="68" t="s">
        <v>133</v>
      </c>
      <c r="AC143" s="68" t="s">
        <v>142</v>
      </c>
      <c r="AD143" s="68" t="s">
        <v>283</v>
      </c>
      <c r="AE143" s="68" t="s">
        <v>283</v>
      </c>
      <c r="AF143" s="79" t="s">
        <v>13</v>
      </c>
      <c r="AG143" s="68">
        <v>13</v>
      </c>
      <c r="AH143" s="68" t="s">
        <v>144</v>
      </c>
      <c r="AI143" s="68"/>
      <c r="AJ143" s="68"/>
      <c r="AK143" s="68"/>
      <c r="AL143" s="68"/>
      <c r="AM143" s="68"/>
      <c r="AN143" s="68" t="s">
        <v>913</v>
      </c>
      <c r="AO143" s="68" t="s">
        <v>914</v>
      </c>
      <c r="AP143" s="68" t="s">
        <v>915</v>
      </c>
      <c r="AQ143" s="72" t="s">
        <v>916</v>
      </c>
    </row>
    <row r="144" spans="1:43" customFormat="1" ht="15.75" hidden="1" customHeight="1">
      <c r="A144" s="68" t="s">
        <v>917</v>
      </c>
      <c r="B144" s="58" t="s">
        <v>918</v>
      </c>
      <c r="C144" s="68" t="s">
        <v>919</v>
      </c>
      <c r="D144" s="68" t="s">
        <v>920</v>
      </c>
      <c r="E144" s="68" t="s">
        <v>263</v>
      </c>
      <c r="F144" s="68" t="s">
        <v>119</v>
      </c>
      <c r="G144" s="68" t="s">
        <v>120</v>
      </c>
      <c r="H144" s="80">
        <v>39253</v>
      </c>
      <c r="I144">
        <f t="shared" si="2"/>
        <v>2007</v>
      </c>
      <c r="J144" s="99">
        <v>7.8026099999999996</v>
      </c>
      <c r="K144" s="70">
        <v>43567</v>
      </c>
      <c r="L144" s="70">
        <v>45107</v>
      </c>
      <c r="M144" s="71">
        <v>15118064</v>
      </c>
      <c r="N144" s="71">
        <v>0</v>
      </c>
      <c r="O144" s="71">
        <v>0</v>
      </c>
      <c r="P144" s="71">
        <v>0</v>
      </c>
      <c r="Q144" s="71">
        <f>+'Actualizado al 14-04-2023'!$M144+'Actualizado al 14-04-2023'!$O144</f>
        <v>15118064</v>
      </c>
      <c r="R144" s="71">
        <f>Tabla3[[#This Row],[TOTAL Q SUSCRITO FUENTE COOOPERANTE]]/Tabla3[[#This Row],[TIPO DE CAMBIO 7.80261 (14-04-2023) ]]</f>
        <v>1937564.994277556</v>
      </c>
      <c r="S144" s="71">
        <f>+'Actualizado al 14-04-2023'!$N144+'Actualizado al 14-04-2023'!$P144</f>
        <v>0</v>
      </c>
      <c r="T144" s="71">
        <v>0</v>
      </c>
      <c r="U144" s="71">
        <f>Tabla3[[#This Row],[Q - EJECUTADO FUENTE COOPERANTE]]/Tabla3[[#This Row],[TIPO DE CAMBIO 7.80261 (14-04-2023) ]]</f>
        <v>0</v>
      </c>
      <c r="V144" s="71">
        <f>Tabla3[[#This Row],[SUSCRITO FUENTE COOPERANTE Q. ]]-Tabla3[[#This Row],[Q - EJECUTADO FUENTE COOPERANTE]]</f>
        <v>15118064</v>
      </c>
      <c r="W144" s="71">
        <f>Tabla3[[#This Row],[USD - TOTAL SUSCRITO FUENTE COOPERANTE ]]-Tabla3[[#This Row],[USD - EJECUTADO FUENTE COOPERANTE]]</f>
        <v>1937564.994277556</v>
      </c>
      <c r="X144" s="71">
        <v>0</v>
      </c>
      <c r="Y144" s="71">
        <v>0</v>
      </c>
      <c r="Z144" s="71">
        <v>0</v>
      </c>
      <c r="AA144" s="68" t="s">
        <v>787</v>
      </c>
      <c r="AB144" s="68" t="s">
        <v>233</v>
      </c>
      <c r="AC144" s="68" t="s">
        <v>267</v>
      </c>
      <c r="AD144" s="68" t="s">
        <v>95</v>
      </c>
      <c r="AE144" s="68" t="s">
        <v>95</v>
      </c>
      <c r="AF144" s="59" t="s">
        <v>11</v>
      </c>
      <c r="AG144" s="68">
        <v>10</v>
      </c>
      <c r="AH144" s="68"/>
      <c r="AI144" s="68"/>
      <c r="AJ144" s="68"/>
      <c r="AK144" s="68"/>
      <c r="AL144" s="68"/>
      <c r="AM144" s="68"/>
      <c r="AN144" s="68" t="s">
        <v>921</v>
      </c>
      <c r="AO144" s="68"/>
      <c r="AP144" s="68"/>
      <c r="AQ144" s="72"/>
    </row>
    <row r="145" spans="1:43" customFormat="1" ht="15.75" hidden="1" customHeight="1">
      <c r="A145" s="68" t="s">
        <v>922</v>
      </c>
      <c r="B145" s="58" t="s">
        <v>68</v>
      </c>
      <c r="C145" s="68" t="s">
        <v>923</v>
      </c>
      <c r="D145" s="68" t="s">
        <v>76</v>
      </c>
      <c r="E145" s="68" t="s">
        <v>131</v>
      </c>
      <c r="F145" s="68" t="s">
        <v>140</v>
      </c>
      <c r="G145" s="68" t="s">
        <v>717</v>
      </c>
      <c r="H145" s="81">
        <v>42754</v>
      </c>
      <c r="I145">
        <f t="shared" si="2"/>
        <v>2017</v>
      </c>
      <c r="J145" s="99">
        <v>7.8026099999999996</v>
      </c>
      <c r="K145" s="70">
        <v>42754</v>
      </c>
      <c r="L145" s="70">
        <v>43646</v>
      </c>
      <c r="M145" s="71">
        <v>1070500</v>
      </c>
      <c r="N145" s="71">
        <v>0</v>
      </c>
      <c r="O145" s="71">
        <v>0</v>
      </c>
      <c r="P145" s="71">
        <v>0</v>
      </c>
      <c r="Q145" s="71">
        <f>+'Actualizado al 14-04-2023'!$M145+'Actualizado al 14-04-2023'!$O145</f>
        <v>1070500</v>
      </c>
      <c r="R145" s="71">
        <f>Tabla3[[#This Row],[TOTAL Q SUSCRITO FUENTE COOOPERANTE]]/Tabla3[[#This Row],[TIPO DE CAMBIO 7.80261 (14-04-2023) ]]</f>
        <v>137197.681288697</v>
      </c>
      <c r="S145" s="71">
        <f>+'Actualizado al 14-04-2023'!$N145+'Actualizado al 14-04-2023'!$P145</f>
        <v>0</v>
      </c>
      <c r="T145" s="71">
        <v>1031789.91</v>
      </c>
      <c r="U145" s="71">
        <f>Tabla3[[#This Row],[Q - EJECUTADO FUENTE COOPERANTE]]/Tabla3[[#This Row],[TIPO DE CAMBIO 7.80261 (14-04-2023) ]]</f>
        <v>132236.50932188076</v>
      </c>
      <c r="V145" s="71">
        <f>Tabla3[[#This Row],[SUSCRITO FUENTE COOPERANTE Q. ]]-Tabla3[[#This Row],[Q - EJECUTADO FUENTE COOPERANTE]]</f>
        <v>38710.089999999967</v>
      </c>
      <c r="W145" s="71">
        <f>Tabla3[[#This Row],[USD - TOTAL SUSCRITO FUENTE COOPERANTE ]]-Tabla3[[#This Row],[USD - EJECUTADO FUENTE COOPERANTE]]</f>
        <v>4961.1719668162405</v>
      </c>
      <c r="X145" s="71">
        <v>0</v>
      </c>
      <c r="Y145" s="71">
        <v>100</v>
      </c>
      <c r="Z145" s="71">
        <v>96.38</v>
      </c>
      <c r="AA145" s="68" t="s">
        <v>754</v>
      </c>
      <c r="AB145" s="68" t="s">
        <v>82</v>
      </c>
      <c r="AC145" s="68" t="s">
        <v>83</v>
      </c>
      <c r="AD145" s="68" t="s">
        <v>95</v>
      </c>
      <c r="AE145" s="68" t="s">
        <v>95</v>
      </c>
      <c r="AF145" s="59" t="s">
        <v>12</v>
      </c>
      <c r="AG145" s="68">
        <v>12</v>
      </c>
      <c r="AH145" s="68"/>
      <c r="AI145" s="68"/>
      <c r="AJ145" s="68"/>
      <c r="AK145" s="68"/>
      <c r="AL145" s="68"/>
      <c r="AM145" s="68"/>
      <c r="AN145" s="68" t="s">
        <v>924</v>
      </c>
      <c r="AO145" s="68" t="s">
        <v>925</v>
      </c>
      <c r="AP145" s="68" t="s">
        <v>926</v>
      </c>
      <c r="AQ145" s="72" t="s">
        <v>927</v>
      </c>
    </row>
    <row r="146" spans="1:43" customFormat="1" ht="15.75" hidden="1" customHeight="1">
      <c r="A146" s="68" t="s">
        <v>928</v>
      </c>
      <c r="B146" s="58" t="s">
        <v>929</v>
      </c>
      <c r="C146" s="68" t="s">
        <v>930</v>
      </c>
      <c r="D146" s="68" t="s">
        <v>76</v>
      </c>
      <c r="E146" s="68" t="s">
        <v>771</v>
      </c>
      <c r="F146" s="68" t="s">
        <v>119</v>
      </c>
      <c r="G146" s="68" t="s">
        <v>120</v>
      </c>
      <c r="H146" s="80">
        <v>43535</v>
      </c>
      <c r="I146">
        <f t="shared" si="2"/>
        <v>2019</v>
      </c>
      <c r="J146" s="99">
        <v>7.8026099999999996</v>
      </c>
      <c r="K146" s="70">
        <v>43535</v>
      </c>
      <c r="L146" s="70">
        <v>43901</v>
      </c>
      <c r="M146" s="71">
        <v>158800</v>
      </c>
      <c r="N146" s="71">
        <v>0</v>
      </c>
      <c r="O146" s="71">
        <v>0</v>
      </c>
      <c r="P146" s="71">
        <v>0</v>
      </c>
      <c r="Q146" s="71">
        <f>+'Actualizado al 14-04-2023'!$M146+'Actualizado al 14-04-2023'!$O146</f>
        <v>158800</v>
      </c>
      <c r="R146" s="71">
        <f>Tabla3[[#This Row],[TOTAL Q SUSCRITO FUENTE COOOPERANTE]]/Tabla3[[#This Row],[TIPO DE CAMBIO 7.80261 (14-04-2023) ]]</f>
        <v>20352.1642117189</v>
      </c>
      <c r="S146" s="71">
        <f>+'Actualizado al 14-04-2023'!$N146+'Actualizado al 14-04-2023'!$P146</f>
        <v>0</v>
      </c>
      <c r="T146" s="71">
        <v>158799.99</v>
      </c>
      <c r="U146" s="71">
        <f>Tabla3[[#This Row],[Q - EJECUTADO FUENTE COOPERANTE]]/Tabla3[[#This Row],[TIPO DE CAMBIO 7.80261 (14-04-2023) ]]</f>
        <v>20352.162930096467</v>
      </c>
      <c r="V146" s="71">
        <f>Tabla3[[#This Row],[SUSCRITO FUENTE COOPERANTE Q. ]]-Tabla3[[#This Row],[Q - EJECUTADO FUENTE COOPERANTE]]</f>
        <v>1.0000000009313226E-2</v>
      </c>
      <c r="W146" s="71">
        <f>Tabla3[[#This Row],[USD - TOTAL SUSCRITO FUENTE COOPERANTE ]]-Tabla3[[#This Row],[USD - EJECUTADO FUENTE COOPERANTE]]</f>
        <v>1.281622433452867E-3</v>
      </c>
      <c r="X146" s="71">
        <v>0</v>
      </c>
      <c r="Y146" s="71">
        <v>100</v>
      </c>
      <c r="Z146" s="71">
        <v>99.99</v>
      </c>
      <c r="AA146" s="68" t="s">
        <v>831</v>
      </c>
      <c r="AB146" s="68" t="s">
        <v>82</v>
      </c>
      <c r="AC146" s="68" t="s">
        <v>94</v>
      </c>
      <c r="AD146" s="68" t="s">
        <v>95</v>
      </c>
      <c r="AE146" s="68" t="s">
        <v>95</v>
      </c>
      <c r="AF146" s="59" t="s">
        <v>12</v>
      </c>
      <c r="AG146" s="68">
        <v>12</v>
      </c>
      <c r="AH146" s="68"/>
      <c r="AI146" s="68"/>
      <c r="AJ146" s="68"/>
      <c r="AK146" s="68"/>
      <c r="AL146" s="68"/>
      <c r="AM146" s="68"/>
      <c r="AN146" s="68" t="s">
        <v>931</v>
      </c>
      <c r="AO146" s="68" t="s">
        <v>932</v>
      </c>
      <c r="AP146" s="68"/>
      <c r="AQ146" s="72"/>
    </row>
    <row r="147" spans="1:43" customFormat="1" ht="15.75" hidden="1" customHeight="1">
      <c r="A147" s="68" t="s">
        <v>933</v>
      </c>
      <c r="B147" s="58" t="s">
        <v>68</v>
      </c>
      <c r="C147" s="68" t="s">
        <v>934</v>
      </c>
      <c r="D147" s="68" t="s">
        <v>138</v>
      </c>
      <c r="E147" s="68" t="s">
        <v>771</v>
      </c>
      <c r="F147" s="68" t="s">
        <v>140</v>
      </c>
      <c r="G147" s="68" t="s">
        <v>717</v>
      </c>
      <c r="H147" s="81">
        <v>43375</v>
      </c>
      <c r="I147">
        <f t="shared" si="2"/>
        <v>2018</v>
      </c>
      <c r="J147" s="99">
        <v>7.8026099999999996</v>
      </c>
      <c r="K147" s="70">
        <v>43357</v>
      </c>
      <c r="L147" s="70">
        <v>44651</v>
      </c>
      <c r="M147" s="71">
        <v>1161271.51</v>
      </c>
      <c r="N147" s="71">
        <v>0</v>
      </c>
      <c r="O147" s="71">
        <v>0</v>
      </c>
      <c r="P147" s="71">
        <v>0</v>
      </c>
      <c r="Q147" s="71">
        <f>+'Actualizado al 14-04-2023'!$M147+'Actualizado al 14-04-2023'!$O147</f>
        <v>1161271.51</v>
      </c>
      <c r="R147" s="71">
        <f>Tabla3[[#This Row],[TOTAL Q SUSCRITO FUENTE COOOPERANTE]]/Tabla3[[#This Row],[TIPO DE CAMBIO 7.80261 (14-04-2023) ]]</f>
        <v>148831.16162412323</v>
      </c>
      <c r="S147" s="71">
        <f>+'Actualizado al 14-04-2023'!$N147+'Actualizado al 14-04-2023'!$P147</f>
        <v>0</v>
      </c>
      <c r="T147" s="71">
        <v>496314.48</v>
      </c>
      <c r="U147" s="71">
        <f>Tabla3[[#This Row],[Q - EJECUTADO FUENTE COOPERANTE]]/Tabla3[[#This Row],[TIPO DE CAMBIO 7.80261 (14-04-2023) ]]</f>
        <v>63608.777063059671</v>
      </c>
      <c r="V147" s="71">
        <f>Tabla3[[#This Row],[SUSCRITO FUENTE COOPERANTE Q. ]]-Tabla3[[#This Row],[Q - EJECUTADO FUENTE COOPERANTE]]</f>
        <v>664957.03</v>
      </c>
      <c r="W147" s="71">
        <f>Tabla3[[#This Row],[USD - TOTAL SUSCRITO FUENTE COOPERANTE ]]-Tabla3[[#This Row],[USD - EJECUTADO FUENTE COOPERANTE]]</f>
        <v>85222.384561063547</v>
      </c>
      <c r="X147" s="71">
        <v>0</v>
      </c>
      <c r="Y147" s="71">
        <v>76.23</v>
      </c>
      <c r="Z147" s="71">
        <v>42.73</v>
      </c>
      <c r="AA147" s="68" t="s">
        <v>105</v>
      </c>
      <c r="AB147" s="68" t="s">
        <v>82</v>
      </c>
      <c r="AC147" s="68" t="s">
        <v>94</v>
      </c>
      <c r="AD147" s="68" t="s">
        <v>95</v>
      </c>
      <c r="AE147" s="68" t="s">
        <v>95</v>
      </c>
      <c r="AF147" s="59" t="s">
        <v>12</v>
      </c>
      <c r="AG147" s="68">
        <v>12</v>
      </c>
      <c r="AH147" s="68" t="s">
        <v>122</v>
      </c>
      <c r="AI147" s="68"/>
      <c r="AJ147" s="68"/>
      <c r="AK147" s="68"/>
      <c r="AL147" s="68"/>
      <c r="AM147" s="68"/>
      <c r="AN147" s="68" t="s">
        <v>935</v>
      </c>
      <c r="AO147" s="68"/>
      <c r="AP147" s="68"/>
      <c r="AQ147" s="72"/>
    </row>
    <row r="148" spans="1:43" customFormat="1" ht="15.75" hidden="1" customHeight="1">
      <c r="A148" s="68" t="s">
        <v>936</v>
      </c>
      <c r="B148" s="58" t="s">
        <v>68</v>
      </c>
      <c r="C148" s="68" t="s">
        <v>937</v>
      </c>
      <c r="D148" s="68" t="s">
        <v>138</v>
      </c>
      <c r="E148" s="68" t="s">
        <v>771</v>
      </c>
      <c r="F148" s="68" t="s">
        <v>140</v>
      </c>
      <c r="G148" s="68" t="s">
        <v>717</v>
      </c>
      <c r="H148" s="80">
        <v>43375</v>
      </c>
      <c r="I148">
        <f t="shared" si="2"/>
        <v>2018</v>
      </c>
      <c r="J148" s="99">
        <v>7.8026099999999996</v>
      </c>
      <c r="K148" s="70">
        <v>43357</v>
      </c>
      <c r="L148" s="70">
        <v>44681</v>
      </c>
      <c r="M148" s="71">
        <v>842817.53</v>
      </c>
      <c r="N148" s="71">
        <v>0</v>
      </c>
      <c r="O148" s="71">
        <v>0</v>
      </c>
      <c r="P148" s="71">
        <v>0</v>
      </c>
      <c r="Q148" s="71">
        <f>+'Actualizado al 14-04-2023'!$M148+'Actualizado al 14-04-2023'!$O148</f>
        <v>842817.53</v>
      </c>
      <c r="R148" s="71">
        <f>Tabla3[[#This Row],[TOTAL Q SUSCRITO FUENTE COOOPERANTE]]/Tabla3[[#This Row],[TIPO DE CAMBIO 7.80261 (14-04-2023) ]]</f>
        <v>108017.38520828288</v>
      </c>
      <c r="S148" s="71">
        <f>+'Actualizado al 14-04-2023'!$N148+'Actualizado al 14-04-2023'!$P148</f>
        <v>0</v>
      </c>
      <c r="T148" s="71">
        <v>739246.7</v>
      </c>
      <c r="U148" s="71">
        <f>Tabla3[[#This Row],[Q - EJECUTADO FUENTE COOPERANTE]]/Tabla3[[#This Row],[TIPO DE CAMBIO 7.80261 (14-04-2023) ]]</f>
        <v>94743.515310902381</v>
      </c>
      <c r="V148" s="71">
        <f>Tabla3[[#This Row],[SUSCRITO FUENTE COOPERANTE Q. ]]-Tabla3[[#This Row],[Q - EJECUTADO FUENTE COOPERANTE]]</f>
        <v>103570.83000000007</v>
      </c>
      <c r="W148" s="71">
        <f>Tabla3[[#This Row],[USD - TOTAL SUSCRITO FUENTE COOPERANTE ]]-Tabla3[[#This Row],[USD - EJECUTADO FUENTE COOPERANTE]]</f>
        <v>13273.8698973805</v>
      </c>
      <c r="X148" s="71">
        <v>0</v>
      </c>
      <c r="Y148" s="71">
        <v>100</v>
      </c>
      <c r="Z148" s="71">
        <v>87.71</v>
      </c>
      <c r="AA148" s="68" t="s">
        <v>105</v>
      </c>
      <c r="AB148" s="68" t="s">
        <v>82</v>
      </c>
      <c r="AC148" s="68" t="s">
        <v>94</v>
      </c>
      <c r="AD148" s="68" t="s">
        <v>95</v>
      </c>
      <c r="AE148" s="68" t="s">
        <v>95</v>
      </c>
      <c r="AF148" s="59" t="s">
        <v>12</v>
      </c>
      <c r="AG148" s="68">
        <v>12</v>
      </c>
      <c r="AH148" s="68" t="s">
        <v>122</v>
      </c>
      <c r="AI148" s="68"/>
      <c r="AJ148" s="68"/>
      <c r="AK148" s="68"/>
      <c r="AL148" s="68"/>
      <c r="AM148" s="68"/>
      <c r="AN148" s="68" t="s">
        <v>938</v>
      </c>
      <c r="AO148" s="68"/>
      <c r="AP148" s="68"/>
      <c r="AQ148" s="72"/>
    </row>
    <row r="149" spans="1:43" customFormat="1" ht="15.75" hidden="1" customHeight="1">
      <c r="A149" s="68" t="s">
        <v>939</v>
      </c>
      <c r="B149" s="58" t="s">
        <v>68</v>
      </c>
      <c r="C149" s="68" t="s">
        <v>940</v>
      </c>
      <c r="D149" s="68" t="s">
        <v>216</v>
      </c>
      <c r="E149" s="68" t="s">
        <v>642</v>
      </c>
      <c r="F149" s="68" t="s">
        <v>196</v>
      </c>
      <c r="G149" s="68" t="s">
        <v>197</v>
      </c>
      <c r="H149" s="81">
        <v>42577</v>
      </c>
      <c r="I149">
        <f t="shared" si="2"/>
        <v>2016</v>
      </c>
      <c r="J149" s="99">
        <v>7.8026099999999996</v>
      </c>
      <c r="K149" s="70">
        <v>42740</v>
      </c>
      <c r="L149" s="70">
        <v>43861</v>
      </c>
      <c r="M149" s="71">
        <v>597775</v>
      </c>
      <c r="N149" s="71">
        <v>0</v>
      </c>
      <c r="O149" s="71">
        <v>0</v>
      </c>
      <c r="P149" s="71">
        <v>0</v>
      </c>
      <c r="Q149" s="71">
        <f>+'Actualizado al 14-04-2023'!$M149+'Actualizado al 14-04-2023'!$O149</f>
        <v>597775</v>
      </c>
      <c r="R149" s="71">
        <f>Tabla3[[#This Row],[TOTAL Q SUSCRITO FUENTE COOOPERANTE]]/Tabla3[[#This Row],[TIPO DE CAMBIO 7.80261 (14-04-2023) ]]</f>
        <v>76612.184897104948</v>
      </c>
      <c r="S149" s="71">
        <f>+'Actualizado al 14-04-2023'!$N149+'Actualizado al 14-04-2023'!$P149</f>
        <v>0</v>
      </c>
      <c r="T149" s="71">
        <v>528155.73</v>
      </c>
      <c r="U149" s="71">
        <f>Tabla3[[#This Row],[Q - EJECUTADO FUENTE COOPERANTE]]/Tabla3[[#This Row],[TIPO DE CAMBIO 7.80261 (14-04-2023) ]]</f>
        <v>67689.623087659129</v>
      </c>
      <c r="V149" s="71">
        <f>Tabla3[[#This Row],[SUSCRITO FUENTE COOPERANTE Q. ]]-Tabla3[[#This Row],[Q - EJECUTADO FUENTE COOPERANTE]]</f>
        <v>69619.270000000019</v>
      </c>
      <c r="W149" s="71">
        <f>Tabla3[[#This Row],[USD - TOTAL SUSCRITO FUENTE COOPERANTE ]]-Tabla3[[#This Row],[USD - EJECUTADO FUENTE COOPERANTE]]</f>
        <v>8922.5618094458187</v>
      </c>
      <c r="X149" s="71">
        <v>0</v>
      </c>
      <c r="Y149" s="71">
        <v>83.33</v>
      </c>
      <c r="Z149" s="71">
        <v>88.35</v>
      </c>
      <c r="AA149" s="68" t="s">
        <v>105</v>
      </c>
      <c r="AB149" s="68" t="s">
        <v>133</v>
      </c>
      <c r="AC149" s="68" t="s">
        <v>643</v>
      </c>
      <c r="AD149" s="68" t="s">
        <v>95</v>
      </c>
      <c r="AE149" s="68" t="s">
        <v>95</v>
      </c>
      <c r="AF149" s="59" t="s">
        <v>1762</v>
      </c>
      <c r="AG149" s="68">
        <v>7</v>
      </c>
      <c r="AH149" s="68" t="s">
        <v>245</v>
      </c>
      <c r="AI149" s="68"/>
      <c r="AJ149" s="68"/>
      <c r="AK149" s="68"/>
      <c r="AL149" s="68"/>
      <c r="AM149" s="68"/>
      <c r="AN149" s="68" t="s">
        <v>941</v>
      </c>
      <c r="AO149" s="68" t="s">
        <v>942</v>
      </c>
      <c r="AP149" s="68" t="s">
        <v>943</v>
      </c>
      <c r="AQ149" s="72" t="s">
        <v>944</v>
      </c>
    </row>
    <row r="150" spans="1:43" customFormat="1" ht="15.75" hidden="1" customHeight="1">
      <c r="A150" s="68" t="s">
        <v>945</v>
      </c>
      <c r="B150" s="58" t="s">
        <v>946</v>
      </c>
      <c r="C150" s="68" t="s">
        <v>947</v>
      </c>
      <c r="D150" s="68" t="s">
        <v>138</v>
      </c>
      <c r="E150" s="68" t="s">
        <v>771</v>
      </c>
      <c r="F150" s="68" t="s">
        <v>488</v>
      </c>
      <c r="G150" s="68" t="s">
        <v>902</v>
      </c>
      <c r="H150" s="80">
        <v>43678</v>
      </c>
      <c r="I150">
        <f t="shared" si="2"/>
        <v>2019</v>
      </c>
      <c r="J150" s="99">
        <v>7.8026099999999996</v>
      </c>
      <c r="K150" s="70">
        <v>43678</v>
      </c>
      <c r="L150" s="70">
        <v>45291</v>
      </c>
      <c r="M150" s="71">
        <v>16170000</v>
      </c>
      <c r="N150" s="71">
        <v>0</v>
      </c>
      <c r="O150" s="71">
        <v>0</v>
      </c>
      <c r="P150" s="71">
        <v>0</v>
      </c>
      <c r="Q150" s="71">
        <f>+'Actualizado al 14-04-2023'!$M150+'Actualizado al 14-04-2023'!$O150</f>
        <v>16170000</v>
      </c>
      <c r="R150" s="71">
        <f>Tabla3[[#This Row],[TOTAL Q SUSCRITO FUENTE COOOPERANTE]]/Tabla3[[#This Row],[TIPO DE CAMBIO 7.80261 (14-04-2023) ]]</f>
        <v>2072383.471684475</v>
      </c>
      <c r="S150" s="71">
        <f>+'Actualizado al 14-04-2023'!$N150+'Actualizado al 14-04-2023'!$P150</f>
        <v>0</v>
      </c>
      <c r="T150" s="71">
        <v>7036756.4299999997</v>
      </c>
      <c r="U150" s="71">
        <f>Tabla3[[#This Row],[Q - EJECUTADO FUENTE COOPERANTE]]/Tabla3[[#This Row],[TIPO DE CAMBIO 7.80261 (14-04-2023) ]]</f>
        <v>901846.48854678113</v>
      </c>
      <c r="V150" s="71">
        <f>Tabla3[[#This Row],[SUSCRITO FUENTE COOPERANTE Q. ]]-Tabla3[[#This Row],[Q - EJECUTADO FUENTE COOPERANTE]]</f>
        <v>9133243.5700000003</v>
      </c>
      <c r="W150" s="71">
        <f>Tabla3[[#This Row],[USD - TOTAL SUSCRITO FUENTE COOPERANTE ]]-Tabla3[[#This Row],[USD - EJECUTADO FUENTE COOPERANTE]]</f>
        <v>1170536.9831376937</v>
      </c>
      <c r="X150" s="71">
        <v>0</v>
      </c>
      <c r="Y150" s="71">
        <v>48.65</v>
      </c>
      <c r="Z150" s="71">
        <v>43.51</v>
      </c>
      <c r="AA150" s="68" t="s">
        <v>831</v>
      </c>
      <c r="AB150" s="68" t="s">
        <v>82</v>
      </c>
      <c r="AC150" s="68" t="s">
        <v>94</v>
      </c>
      <c r="AD150" s="68" t="s">
        <v>95</v>
      </c>
      <c r="AE150" s="68" t="s">
        <v>95</v>
      </c>
      <c r="AF150" s="59" t="s">
        <v>12</v>
      </c>
      <c r="AG150" s="68">
        <v>12</v>
      </c>
      <c r="AH150" s="68" t="s">
        <v>122</v>
      </c>
      <c r="AI150" s="68"/>
      <c r="AJ150" s="68"/>
      <c r="AK150" s="68"/>
      <c r="AL150" s="68"/>
      <c r="AM150" s="68"/>
      <c r="AN150" s="68" t="s">
        <v>948</v>
      </c>
      <c r="AO150" s="68" t="s">
        <v>949</v>
      </c>
      <c r="AP150" s="68"/>
      <c r="AQ150" s="72"/>
    </row>
    <row r="151" spans="1:43" customFormat="1" ht="15.75" hidden="1" customHeight="1">
      <c r="A151" s="68" t="s">
        <v>950</v>
      </c>
      <c r="B151" s="58" t="s">
        <v>951</v>
      </c>
      <c r="C151" s="68" t="s">
        <v>952</v>
      </c>
      <c r="D151" s="68" t="s">
        <v>281</v>
      </c>
      <c r="E151" s="68" t="s">
        <v>953</v>
      </c>
      <c r="F151" s="68" t="s">
        <v>119</v>
      </c>
      <c r="G151" s="68" t="s">
        <v>120</v>
      </c>
      <c r="H151" s="81">
        <v>43556</v>
      </c>
      <c r="I151">
        <f t="shared" si="2"/>
        <v>2019</v>
      </c>
      <c r="J151" s="99">
        <v>7.8026099999999996</v>
      </c>
      <c r="K151" s="70">
        <v>43556</v>
      </c>
      <c r="L151" s="70">
        <v>43707</v>
      </c>
      <c r="M151" s="71">
        <v>1000000</v>
      </c>
      <c r="N151" s="71">
        <v>0</v>
      </c>
      <c r="O151" s="71">
        <v>0</v>
      </c>
      <c r="P151" s="71">
        <v>0</v>
      </c>
      <c r="Q151" s="71">
        <f>+'Actualizado al 14-04-2023'!$M151+'Actualizado al 14-04-2023'!$O151</f>
        <v>1000000</v>
      </c>
      <c r="R151" s="71">
        <f>Tabla3[[#This Row],[TOTAL Q SUSCRITO FUENTE COOOPERANTE]]/Tabla3[[#This Row],[TIPO DE CAMBIO 7.80261 (14-04-2023) ]]</f>
        <v>128162.24314684446</v>
      </c>
      <c r="S151" s="71">
        <f>+'Actualizado al 14-04-2023'!$N151+'Actualizado al 14-04-2023'!$P151</f>
        <v>0</v>
      </c>
      <c r="T151" s="71">
        <v>0</v>
      </c>
      <c r="U151" s="71">
        <f>Tabla3[[#This Row],[Q - EJECUTADO FUENTE COOPERANTE]]/Tabla3[[#This Row],[TIPO DE CAMBIO 7.80261 (14-04-2023) ]]</f>
        <v>0</v>
      </c>
      <c r="V151" s="71">
        <f>Tabla3[[#This Row],[SUSCRITO FUENTE COOPERANTE Q. ]]-Tabla3[[#This Row],[Q - EJECUTADO FUENTE COOPERANTE]]</f>
        <v>1000000</v>
      </c>
      <c r="W151" s="71">
        <f>Tabla3[[#This Row],[USD - TOTAL SUSCRITO FUENTE COOPERANTE ]]-Tabla3[[#This Row],[USD - EJECUTADO FUENTE COOPERANTE]]</f>
        <v>128162.24314684446</v>
      </c>
      <c r="X151" s="71">
        <v>0</v>
      </c>
      <c r="Y151" s="71">
        <v>0</v>
      </c>
      <c r="Z151" s="71">
        <v>0</v>
      </c>
      <c r="AA151" s="68" t="s">
        <v>796</v>
      </c>
      <c r="AB151" s="68" t="s">
        <v>82</v>
      </c>
      <c r="AC151" s="68" t="s">
        <v>954</v>
      </c>
      <c r="AD151" s="68" t="s">
        <v>95</v>
      </c>
      <c r="AE151" s="68" t="s">
        <v>95</v>
      </c>
      <c r="AF151" s="59" t="s">
        <v>12</v>
      </c>
      <c r="AG151" s="68">
        <v>12</v>
      </c>
      <c r="AH151" s="68"/>
      <c r="AI151" s="68"/>
      <c r="AJ151" s="68"/>
      <c r="AK151" s="68"/>
      <c r="AL151" s="68"/>
      <c r="AM151" s="68"/>
      <c r="AN151" s="68" t="s">
        <v>955</v>
      </c>
      <c r="AO151" s="68"/>
      <c r="AP151" s="68"/>
      <c r="AQ151" s="72"/>
    </row>
    <row r="152" spans="1:43" customFormat="1" ht="15.75" hidden="1" customHeight="1">
      <c r="A152" s="68" t="s">
        <v>956</v>
      </c>
      <c r="B152" s="58" t="s">
        <v>68</v>
      </c>
      <c r="C152" s="68" t="s">
        <v>957</v>
      </c>
      <c r="D152" s="68" t="s">
        <v>138</v>
      </c>
      <c r="E152" s="68" t="s">
        <v>243</v>
      </c>
      <c r="F152" s="68" t="s">
        <v>140</v>
      </c>
      <c r="G152" s="68" t="s">
        <v>717</v>
      </c>
      <c r="H152" s="80">
        <v>43563</v>
      </c>
      <c r="I152">
        <f t="shared" si="2"/>
        <v>2019</v>
      </c>
      <c r="J152" s="99">
        <v>7.8026099999999996</v>
      </c>
      <c r="K152" s="70">
        <v>43588</v>
      </c>
      <c r="L152" s="70">
        <v>44926</v>
      </c>
      <c r="M152" s="71">
        <v>1222603.79</v>
      </c>
      <c r="N152" s="71">
        <v>0</v>
      </c>
      <c r="O152" s="71">
        <v>0</v>
      </c>
      <c r="P152" s="71">
        <v>0</v>
      </c>
      <c r="Q152" s="71">
        <f>+'Actualizado al 14-04-2023'!$M152+'Actualizado al 14-04-2023'!$O152</f>
        <v>1222603.79</v>
      </c>
      <c r="R152" s="71">
        <f>Tabla3[[#This Row],[TOTAL Q SUSCRITO FUENTE COOOPERANTE]]/Tabla3[[#This Row],[TIPO DE CAMBIO 7.80261 (14-04-2023) ]]</f>
        <v>156691.64420623356</v>
      </c>
      <c r="S152" s="71">
        <f>+'Actualizado al 14-04-2023'!$N152+'Actualizado al 14-04-2023'!$P152</f>
        <v>0</v>
      </c>
      <c r="T152" s="71">
        <v>724774.84</v>
      </c>
      <c r="U152" s="71">
        <f>Tabla3[[#This Row],[Q - EJECUTADO FUENTE COOPERANTE]]/Tabla3[[#This Row],[TIPO DE CAMBIO 7.80261 (14-04-2023) ]]</f>
        <v>92888.769270795281</v>
      </c>
      <c r="V152" s="71">
        <f>Tabla3[[#This Row],[SUSCRITO FUENTE COOPERANTE Q. ]]-Tabla3[[#This Row],[Q - EJECUTADO FUENTE COOPERANTE]]</f>
        <v>497828.95000000007</v>
      </c>
      <c r="W152" s="71">
        <f>Tabla3[[#This Row],[USD - TOTAL SUSCRITO FUENTE COOPERANTE ]]-Tabla3[[#This Row],[USD - EJECUTADO FUENTE COOPERANTE]]</f>
        <v>63802.874935438274</v>
      </c>
      <c r="X152" s="71">
        <v>0</v>
      </c>
      <c r="Y152" s="71">
        <v>70</v>
      </c>
      <c r="Z152" s="71">
        <v>59.28</v>
      </c>
      <c r="AA152" s="68" t="s">
        <v>175</v>
      </c>
      <c r="AB152" s="68" t="s">
        <v>233</v>
      </c>
      <c r="AC152" s="68" t="s">
        <v>355</v>
      </c>
      <c r="AD152" s="68" t="s">
        <v>95</v>
      </c>
      <c r="AE152" s="68" t="s">
        <v>95</v>
      </c>
      <c r="AF152" s="59" t="s">
        <v>1762</v>
      </c>
      <c r="AG152" s="68">
        <v>7</v>
      </c>
      <c r="AH152" s="68" t="s">
        <v>245</v>
      </c>
      <c r="AI152" s="68"/>
      <c r="AJ152" s="68"/>
      <c r="AK152" s="68"/>
      <c r="AL152" s="68"/>
      <c r="AM152" s="68"/>
      <c r="AN152" s="68" t="s">
        <v>958</v>
      </c>
      <c r="AO152" s="68"/>
      <c r="AP152" s="68"/>
      <c r="AQ152" s="72"/>
    </row>
    <row r="153" spans="1:43" customFormat="1" ht="15.75" hidden="1" customHeight="1">
      <c r="A153" s="68" t="s">
        <v>959</v>
      </c>
      <c r="B153" s="58" t="s">
        <v>68</v>
      </c>
      <c r="C153" s="68" t="s">
        <v>960</v>
      </c>
      <c r="D153" s="68" t="s">
        <v>138</v>
      </c>
      <c r="E153" s="68" t="s">
        <v>205</v>
      </c>
      <c r="F153" s="68" t="s">
        <v>409</v>
      </c>
      <c r="G153" s="68" t="s">
        <v>574</v>
      </c>
      <c r="H153" s="81">
        <v>43021</v>
      </c>
      <c r="I153">
        <f t="shared" si="2"/>
        <v>2017</v>
      </c>
      <c r="J153" s="99">
        <v>7.8026099999999996</v>
      </c>
      <c r="K153" s="70">
        <v>43282</v>
      </c>
      <c r="L153" s="70">
        <v>44377</v>
      </c>
      <c r="M153" s="71">
        <v>6475200</v>
      </c>
      <c r="N153" s="71">
        <v>0</v>
      </c>
      <c r="O153" s="71">
        <v>0</v>
      </c>
      <c r="P153" s="71">
        <v>0</v>
      </c>
      <c r="Q153" s="71">
        <f>+'Actualizado al 14-04-2023'!$M153+'Actualizado al 14-04-2023'!$O153</f>
        <v>6475200</v>
      </c>
      <c r="R153" s="71">
        <f>Tabla3[[#This Row],[TOTAL Q SUSCRITO FUENTE COOOPERANTE]]/Tabla3[[#This Row],[TIPO DE CAMBIO 7.80261 (14-04-2023) ]]</f>
        <v>829876.15682444721</v>
      </c>
      <c r="S153" s="71">
        <f>+'Actualizado al 14-04-2023'!$N153+'Actualizado al 14-04-2023'!$P153</f>
        <v>0</v>
      </c>
      <c r="T153" s="71">
        <v>5259613.04</v>
      </c>
      <c r="U153" s="71">
        <f>Tabla3[[#This Row],[Q - EJECUTADO FUENTE COOPERANTE]]/Tabla3[[#This Row],[TIPO DE CAMBIO 7.80261 (14-04-2023) ]]</f>
        <v>674083.80529079377</v>
      </c>
      <c r="V153" s="71">
        <f>Tabla3[[#This Row],[SUSCRITO FUENTE COOPERANTE Q. ]]-Tabla3[[#This Row],[Q - EJECUTADO FUENTE COOPERANTE]]</f>
        <v>1215586.96</v>
      </c>
      <c r="W153" s="71">
        <f>Tabla3[[#This Row],[USD - TOTAL SUSCRITO FUENTE COOPERANTE ]]-Tabla3[[#This Row],[USD - EJECUTADO FUENTE COOPERANTE]]</f>
        <v>155792.35153365345</v>
      </c>
      <c r="X153" s="71">
        <v>0</v>
      </c>
      <c r="Y153" s="71">
        <v>96</v>
      </c>
      <c r="Z153" s="71">
        <v>81.22</v>
      </c>
      <c r="AA153" s="68" t="s">
        <v>105</v>
      </c>
      <c r="AB153" s="68" t="s">
        <v>233</v>
      </c>
      <c r="AC153" s="68" t="s">
        <v>134</v>
      </c>
      <c r="AD153" s="68" t="s">
        <v>95</v>
      </c>
      <c r="AE153" s="68" t="s">
        <v>95</v>
      </c>
      <c r="AF153" s="59" t="s">
        <v>11</v>
      </c>
      <c r="AG153" s="68">
        <v>10</v>
      </c>
      <c r="AH153" s="68"/>
      <c r="AI153" s="68"/>
      <c r="AJ153" s="68"/>
      <c r="AK153" s="68"/>
      <c r="AL153" s="68"/>
      <c r="AM153" s="68"/>
      <c r="AN153" s="68" t="s">
        <v>961</v>
      </c>
      <c r="AO153" s="68"/>
      <c r="AP153" s="68"/>
      <c r="AQ153" s="72"/>
    </row>
    <row r="154" spans="1:43" s="120" customFormat="1" ht="15.75" customHeight="1">
      <c r="A154" s="59" t="s">
        <v>1166</v>
      </c>
      <c r="B154" s="59" t="s">
        <v>1167</v>
      </c>
      <c r="C154" s="59" t="s">
        <v>1168</v>
      </c>
      <c r="D154" s="73" t="s">
        <v>100</v>
      </c>
      <c r="E154" s="160" t="s">
        <v>150</v>
      </c>
      <c r="F154" s="160" t="s">
        <v>488</v>
      </c>
      <c r="G154" s="59" t="s">
        <v>902</v>
      </c>
      <c r="H154" s="83">
        <v>44025</v>
      </c>
      <c r="I154">
        <f>YEAR(H154)</f>
        <v>2020</v>
      </c>
      <c r="J154" s="104">
        <v>7.8026099999999996</v>
      </c>
      <c r="K154" s="162">
        <v>44025</v>
      </c>
      <c r="L154" s="162">
        <v>44178</v>
      </c>
      <c r="M154" s="193">
        <v>132507.23000000001</v>
      </c>
      <c r="N154" s="61">
        <v>0</v>
      </c>
      <c r="O154" s="61">
        <v>0</v>
      </c>
      <c r="P154" s="61">
        <v>0</v>
      </c>
      <c r="Q154" s="206">
        <f>Tabla3[[#This Row],[SUSCRITO FUENTE COOPERANTE Q. ]]+Tabla3[[#This Row],[ENMIENDA FUENTE COOPERANTE]]</f>
        <v>132507.23000000001</v>
      </c>
      <c r="R154" s="220">
        <f>Tabla3[[#This Row],[TOTAL Q SUSCRITO FUENTE COOOPERANTE]]/Tabla3[[#This Row],[TIPO DE CAMBIO 7.80261 (14-04-2023) ]]</f>
        <v>16982.423829974843</v>
      </c>
      <c r="S154" s="61">
        <f>+'Actualizado al 14-04-2023'!$N186+'Actualizado al 14-04-2023'!$P186</f>
        <v>0</v>
      </c>
      <c r="T154" s="207">
        <v>132507.22</v>
      </c>
      <c r="U154" s="224">
        <f>Tabla3[[#This Row],[Q - EJECUTADO FUENTE COOPERANTE]]/Tabla3[[#This Row],[TIPO DE CAMBIO 7.80261 (14-04-2023) ]]</f>
        <v>16982.42254835241</v>
      </c>
      <c r="V154" s="211">
        <f>Tabla3[[#This Row],[TOTAL Q SUSCRITO FUENTE COOOPERANTE]]-Tabla3[[#This Row],[Q - EJECUTADO FUENTE COOPERANTE]]</f>
        <v>1.0000000009313226E-2</v>
      </c>
      <c r="W154" s="228">
        <f>Tabla3[[#This Row],[USD - TOTAL SUSCRITO FUENTE COOPERANTE ]]-Tabla3[[#This Row],[USD - EJECUTADO FUENTE COOPERANTE]]</f>
        <v>1.281622433452867E-3</v>
      </c>
      <c r="X154" s="61">
        <v>0</v>
      </c>
      <c r="Y154" s="61">
        <v>100</v>
      </c>
      <c r="Z154" s="61">
        <v>99.99</v>
      </c>
      <c r="AA154" s="59" t="s">
        <v>831</v>
      </c>
      <c r="AB154" s="59" t="s">
        <v>82</v>
      </c>
      <c r="AC154" s="59" t="s">
        <v>217</v>
      </c>
      <c r="AD154" s="59" t="s">
        <v>472</v>
      </c>
      <c r="AE154" s="59" t="s">
        <v>1169</v>
      </c>
      <c r="AF154" s="59" t="s">
        <v>12</v>
      </c>
      <c r="AG154" s="59">
        <v>12</v>
      </c>
      <c r="AH154" s="59" t="s">
        <v>122</v>
      </c>
      <c r="AI154" s="73" t="s">
        <v>218</v>
      </c>
      <c r="AJ154" s="59"/>
      <c r="AK154" s="59"/>
      <c r="AL154" s="59"/>
      <c r="AM154" s="59"/>
      <c r="AN154" s="59" t="s">
        <v>1170</v>
      </c>
      <c r="AO154" s="59" t="s">
        <v>1171</v>
      </c>
      <c r="AP154" s="59" t="s">
        <v>1172</v>
      </c>
      <c r="AQ154" s="62"/>
    </row>
    <row r="155" spans="1:43" customFormat="1" ht="15.75" hidden="1" customHeight="1">
      <c r="A155" s="68" t="s">
        <v>970</v>
      </c>
      <c r="B155" s="59" t="s">
        <v>971</v>
      </c>
      <c r="C155" s="59" t="s">
        <v>972</v>
      </c>
      <c r="D155" s="68" t="s">
        <v>76</v>
      </c>
      <c r="E155" s="68" t="s">
        <v>205</v>
      </c>
      <c r="F155" s="68" t="s">
        <v>78</v>
      </c>
      <c r="G155" s="68" t="s">
        <v>282</v>
      </c>
      <c r="H155" s="81">
        <v>43009</v>
      </c>
      <c r="I155">
        <f t="shared" ref="I155:I185" si="3">YEAR(H155)</f>
        <v>2017</v>
      </c>
      <c r="J155" s="99">
        <v>7.8026099999999996</v>
      </c>
      <c r="K155" s="70">
        <v>43220</v>
      </c>
      <c r="L155" s="70">
        <v>44074</v>
      </c>
      <c r="M155" s="71">
        <v>38500000</v>
      </c>
      <c r="N155" s="71">
        <v>0</v>
      </c>
      <c r="O155" s="71">
        <v>0</v>
      </c>
      <c r="P155" s="71">
        <v>0</v>
      </c>
      <c r="Q155" s="71">
        <f>+'Actualizado al 14-04-2023'!$M155+'Actualizado al 14-04-2023'!$O155</f>
        <v>38500000</v>
      </c>
      <c r="R155" s="71">
        <f>Tabla3[[#This Row],[TOTAL Q SUSCRITO FUENTE COOOPERANTE]]/Tabla3[[#This Row],[TIPO DE CAMBIO 7.80261 (14-04-2023) ]]</f>
        <v>4934246.3611535113</v>
      </c>
      <c r="S155" s="71">
        <f>+'Actualizado al 14-04-2023'!$N155+'Actualizado al 14-04-2023'!$P155</f>
        <v>0</v>
      </c>
      <c r="T155" s="71">
        <v>38499985.229999997</v>
      </c>
      <c r="U155" s="71">
        <f>Tabla3[[#This Row],[Q - EJECUTADO FUENTE COOPERANTE]]/Tabla3[[#This Row],[TIPO DE CAMBIO 7.80261 (14-04-2023) ]]</f>
        <v>4934244.46819718</v>
      </c>
      <c r="V155" s="71">
        <f>Tabla3[[#This Row],[SUSCRITO FUENTE COOPERANTE Q. ]]-Tabla3[[#This Row],[Q - EJECUTADO FUENTE COOPERANTE]]</f>
        <v>14.770000003278255</v>
      </c>
      <c r="W155" s="71">
        <f>Tabla3[[#This Row],[USD - TOTAL SUSCRITO FUENTE COOPERANTE ]]-Tabla3[[#This Row],[USD - EJECUTADO FUENTE COOPERANTE]]</f>
        <v>1.892956331372261</v>
      </c>
      <c r="X155" s="71">
        <v>0</v>
      </c>
      <c r="Y155" s="71">
        <v>100</v>
      </c>
      <c r="Z155" s="71">
        <v>99.99</v>
      </c>
      <c r="AA155" s="68" t="s">
        <v>796</v>
      </c>
      <c r="AB155" s="68" t="s">
        <v>233</v>
      </c>
      <c r="AC155" s="68" t="s">
        <v>134</v>
      </c>
      <c r="AD155" s="68" t="s">
        <v>95</v>
      </c>
      <c r="AE155" s="68" t="s">
        <v>95</v>
      </c>
      <c r="AF155" s="59" t="s">
        <v>2502</v>
      </c>
      <c r="AG155" s="68">
        <v>5</v>
      </c>
      <c r="AH155" s="68" t="s">
        <v>603</v>
      </c>
      <c r="AI155" s="68"/>
      <c r="AJ155" s="68"/>
      <c r="AK155" s="68"/>
      <c r="AL155" s="68"/>
      <c r="AM155" s="68"/>
      <c r="AN155" s="68" t="s">
        <v>974</v>
      </c>
      <c r="AO155" s="68"/>
      <c r="AP155" s="68"/>
      <c r="AQ155" s="72"/>
    </row>
    <row r="156" spans="1:43" s="120" customFormat="1" ht="15.75" customHeight="1">
      <c r="A156" s="59" t="s">
        <v>1420</v>
      </c>
      <c r="B156" s="59" t="s">
        <v>1421</v>
      </c>
      <c r="C156" s="59" t="s">
        <v>1422</v>
      </c>
      <c r="D156" s="73" t="s">
        <v>100</v>
      </c>
      <c r="E156" s="59" t="s">
        <v>150</v>
      </c>
      <c r="F156" s="160" t="s">
        <v>1423</v>
      </c>
      <c r="G156" s="59" t="s">
        <v>1424</v>
      </c>
      <c r="H156" s="83">
        <v>43903</v>
      </c>
      <c r="I156">
        <f t="shared" si="3"/>
        <v>2020</v>
      </c>
      <c r="J156" s="104">
        <v>7.8026099999999996</v>
      </c>
      <c r="K156" s="60">
        <v>43903</v>
      </c>
      <c r="L156" s="60">
        <v>43917</v>
      </c>
      <c r="M156" s="193">
        <v>345034.39</v>
      </c>
      <c r="N156" s="61">
        <v>0</v>
      </c>
      <c r="O156" s="61">
        <v>0</v>
      </c>
      <c r="P156" s="61">
        <v>0</v>
      </c>
      <c r="Q156" s="206">
        <f>Tabla3[[#This Row],[SUSCRITO FUENTE COOPERANTE Q. ]]+Tabla3[[#This Row],[ENMIENDA FUENTE COOPERANTE]]</f>
        <v>345034.39</v>
      </c>
      <c r="R156" s="220">
        <f>Tabla3[[#This Row],[TOTAL Q SUSCRITO FUENTE COOOPERANTE]]/Tabla3[[#This Row],[TIPO DE CAMBIO 7.80261 (14-04-2023) ]]</f>
        <v>44220.38138520316</v>
      </c>
      <c r="S156" s="61">
        <f>+'Actualizado al 14-04-2023'!$N230+'Actualizado al 14-04-2023'!$P230</f>
        <v>54578160</v>
      </c>
      <c r="T156" s="207">
        <v>345034.38</v>
      </c>
      <c r="U156" s="224">
        <f>Tabla3[[#This Row],[Q - EJECUTADO FUENTE COOPERANTE]]/Tabla3[[#This Row],[TIPO DE CAMBIO 7.80261 (14-04-2023) ]]</f>
        <v>44220.380103580726</v>
      </c>
      <c r="V156" s="211">
        <f>Tabla3[[#This Row],[TOTAL Q SUSCRITO FUENTE COOOPERANTE]]-Tabla3[[#This Row],[Q - EJECUTADO FUENTE COOPERANTE]]</f>
        <v>1.0000000009313226E-2</v>
      </c>
      <c r="W156" s="228">
        <f>Tabla3[[#This Row],[USD - TOTAL SUSCRITO FUENTE COOPERANTE ]]-Tabla3[[#This Row],[USD - EJECUTADO FUENTE COOPERANTE]]</f>
        <v>1.281622433452867E-3</v>
      </c>
      <c r="X156" s="61">
        <v>0</v>
      </c>
      <c r="Y156" s="61">
        <v>100</v>
      </c>
      <c r="Z156" s="61">
        <v>99.99</v>
      </c>
      <c r="AA156" s="59" t="s">
        <v>831</v>
      </c>
      <c r="AB156" s="59" t="s">
        <v>82</v>
      </c>
      <c r="AC156" s="59" t="s">
        <v>217</v>
      </c>
      <c r="AD156" s="59" t="s">
        <v>95</v>
      </c>
      <c r="AE156" s="59" t="s">
        <v>95</v>
      </c>
      <c r="AF156" s="59" t="s">
        <v>12</v>
      </c>
      <c r="AG156" s="59">
        <v>12</v>
      </c>
      <c r="AH156" s="59" t="s">
        <v>236</v>
      </c>
      <c r="AI156" s="73" t="s">
        <v>218</v>
      </c>
      <c r="AJ156" s="59"/>
      <c r="AK156" s="59"/>
      <c r="AL156" s="59"/>
      <c r="AM156" s="59"/>
      <c r="AN156" s="59" t="s">
        <v>1425</v>
      </c>
      <c r="AO156" s="59" t="s">
        <v>1426</v>
      </c>
      <c r="AP156" s="59"/>
      <c r="AQ156" s="62"/>
    </row>
    <row r="157" spans="1:43" customFormat="1" ht="15.75" hidden="1" customHeight="1">
      <c r="A157" s="68" t="s">
        <v>979</v>
      </c>
      <c r="B157" s="59" t="s">
        <v>980</v>
      </c>
      <c r="C157" s="59" t="s">
        <v>981</v>
      </c>
      <c r="D157" s="73" t="s">
        <v>138</v>
      </c>
      <c r="E157" s="68" t="s">
        <v>205</v>
      </c>
      <c r="F157" s="68" t="s">
        <v>409</v>
      </c>
      <c r="G157" s="68" t="s">
        <v>574</v>
      </c>
      <c r="H157" s="81">
        <v>43397</v>
      </c>
      <c r="I157">
        <f t="shared" si="3"/>
        <v>2018</v>
      </c>
      <c r="J157" s="99">
        <v>7.8026099999999996</v>
      </c>
      <c r="K157" s="70">
        <v>43397</v>
      </c>
      <c r="L157" s="70">
        <v>45953</v>
      </c>
      <c r="M157" s="71">
        <v>85255402.049999997</v>
      </c>
      <c r="N157" s="71">
        <v>0</v>
      </c>
      <c r="O157" s="71">
        <v>0</v>
      </c>
      <c r="P157" s="71">
        <v>0</v>
      </c>
      <c r="Q157" s="71">
        <f>+'Actualizado al 14-04-2023'!$M157+'Actualizado al 14-04-2023'!$O157</f>
        <v>85255402.049999997</v>
      </c>
      <c r="R157" s="71">
        <f>Tabla3[[#This Row],[TOTAL Q SUSCRITO FUENTE COOOPERANTE]]/Tabla3[[#This Row],[TIPO DE CAMBIO 7.80261 (14-04-2023) ]]</f>
        <v>10926523.567114081</v>
      </c>
      <c r="S157" s="71">
        <f>+'Actualizado al 14-04-2023'!$N157+'Actualizado al 14-04-2023'!$P157</f>
        <v>0</v>
      </c>
      <c r="T157" s="71">
        <v>39453736.840000004</v>
      </c>
      <c r="U157" s="71">
        <f>Tabla3[[#This Row],[Q - EJECUTADO FUENTE COOPERANTE]]/Tabla3[[#This Row],[TIPO DE CAMBIO 7.80261 (14-04-2023) ]]</f>
        <v>5056479.4139396949</v>
      </c>
      <c r="V157" s="71">
        <f>Tabla3[[#This Row],[SUSCRITO FUENTE COOPERANTE Q. ]]-Tabla3[[#This Row],[Q - EJECUTADO FUENTE COOPERANTE]]</f>
        <v>45801665.209999993</v>
      </c>
      <c r="W157" s="71">
        <f>Tabla3[[#This Row],[USD - TOTAL SUSCRITO FUENTE COOPERANTE ]]-Tabla3[[#This Row],[USD - EJECUTADO FUENTE COOPERANTE]]</f>
        <v>5870044.1531743864</v>
      </c>
      <c r="X157" s="71">
        <v>0</v>
      </c>
      <c r="Y157" s="71">
        <v>55.91</v>
      </c>
      <c r="Z157" s="71">
        <v>46.27</v>
      </c>
      <c r="AA157" s="68" t="s">
        <v>105</v>
      </c>
      <c r="AB157" s="68" t="s">
        <v>82</v>
      </c>
      <c r="AC157" s="68" t="s">
        <v>134</v>
      </c>
      <c r="AD157" s="68" t="s">
        <v>259</v>
      </c>
      <c r="AE157" s="68" t="s">
        <v>982</v>
      </c>
      <c r="AF157" s="59" t="s">
        <v>11</v>
      </c>
      <c r="AG157" s="68">
        <v>10</v>
      </c>
      <c r="AH157" s="68" t="s">
        <v>603</v>
      </c>
      <c r="AI157" s="68"/>
      <c r="AJ157" s="68"/>
      <c r="AK157" s="68"/>
      <c r="AL157" s="68"/>
      <c r="AM157" s="68"/>
      <c r="AN157" s="68" t="s">
        <v>984</v>
      </c>
      <c r="AO157" s="68" t="s">
        <v>985</v>
      </c>
      <c r="AP157" s="68"/>
      <c r="AQ157" s="72"/>
    </row>
    <row r="158" spans="1:43" customFormat="1" ht="15.75" hidden="1" customHeight="1">
      <c r="A158" s="68" t="s">
        <v>986</v>
      </c>
      <c r="B158" s="59" t="s">
        <v>987</v>
      </c>
      <c r="C158" s="59" t="s">
        <v>988</v>
      </c>
      <c r="D158" s="73" t="s">
        <v>138</v>
      </c>
      <c r="E158" s="68" t="s">
        <v>155</v>
      </c>
      <c r="F158" s="68" t="s">
        <v>119</v>
      </c>
      <c r="G158" s="68" t="s">
        <v>120</v>
      </c>
      <c r="H158" s="80">
        <v>43559</v>
      </c>
      <c r="I158">
        <f t="shared" si="3"/>
        <v>2019</v>
      </c>
      <c r="J158" s="99">
        <v>7.8026099999999996</v>
      </c>
      <c r="K158" s="70">
        <v>43639</v>
      </c>
      <c r="L158" s="70">
        <v>44683</v>
      </c>
      <c r="M158" s="71">
        <v>8988000</v>
      </c>
      <c r="N158" s="71">
        <v>0</v>
      </c>
      <c r="O158" s="71">
        <v>0</v>
      </c>
      <c r="P158" s="71">
        <v>0</v>
      </c>
      <c r="Q158" s="71">
        <f>+'Actualizado al 14-04-2023'!$M158+'Actualizado al 14-04-2023'!$O158</f>
        <v>8988000</v>
      </c>
      <c r="R158" s="71">
        <f>Tabla3[[#This Row],[TOTAL Q SUSCRITO FUENTE COOOPERANTE]]/Tabla3[[#This Row],[TIPO DE CAMBIO 7.80261 (14-04-2023) ]]</f>
        <v>1151922.2414038379</v>
      </c>
      <c r="S158" s="71">
        <f>+'Actualizado al 14-04-2023'!$N158+'Actualizado al 14-04-2023'!$P158</f>
        <v>0</v>
      </c>
      <c r="T158" s="71">
        <v>7522324.7300000004</v>
      </c>
      <c r="U158" s="71">
        <f>Tabla3[[#This Row],[Q - EJECUTADO FUENTE COOPERANTE]]/Tabla3[[#This Row],[TIPO DE CAMBIO 7.80261 (14-04-2023) ]]</f>
        <v>964078.01107578119</v>
      </c>
      <c r="V158" s="71">
        <f>Tabla3[[#This Row],[SUSCRITO FUENTE COOPERANTE Q. ]]-Tabla3[[#This Row],[Q - EJECUTADO FUENTE COOPERANTE]]</f>
        <v>1465675.2699999996</v>
      </c>
      <c r="W158" s="71">
        <f>Tabla3[[#This Row],[USD - TOTAL SUSCRITO FUENTE COOPERANTE ]]-Tabla3[[#This Row],[USD - EJECUTADO FUENTE COOPERANTE]]</f>
        <v>187844.23032805673</v>
      </c>
      <c r="X158" s="71">
        <v>0</v>
      </c>
      <c r="Y158" s="71">
        <v>80</v>
      </c>
      <c r="Z158" s="71">
        <v>83.69</v>
      </c>
      <c r="AA158" s="68" t="s">
        <v>989</v>
      </c>
      <c r="AB158" s="68" t="s">
        <v>82</v>
      </c>
      <c r="AC158" s="68" t="s">
        <v>157</v>
      </c>
      <c r="AD158" s="68" t="s">
        <v>578</v>
      </c>
      <c r="AE158" s="68" t="s">
        <v>990</v>
      </c>
      <c r="AF158" s="77" t="s">
        <v>1764</v>
      </c>
      <c r="AG158" s="68">
        <v>3</v>
      </c>
      <c r="AH158" s="68" t="s">
        <v>182</v>
      </c>
      <c r="AI158" s="68"/>
      <c r="AJ158" s="68"/>
      <c r="AK158" s="68"/>
      <c r="AL158" s="68"/>
      <c r="AM158" s="68"/>
      <c r="AN158" s="68" t="s">
        <v>991</v>
      </c>
      <c r="AO158" s="68" t="s">
        <v>992</v>
      </c>
      <c r="AP158" s="68" t="s">
        <v>993</v>
      </c>
      <c r="AQ158" s="72" t="s">
        <v>994</v>
      </c>
    </row>
    <row r="159" spans="1:43" customFormat="1" ht="15.75" hidden="1" customHeight="1">
      <c r="A159" s="68" t="s">
        <v>995</v>
      </c>
      <c r="B159" s="59" t="s">
        <v>996</v>
      </c>
      <c r="C159" s="59" t="s">
        <v>997</v>
      </c>
      <c r="D159" s="73" t="s">
        <v>117</v>
      </c>
      <c r="E159" s="68" t="s">
        <v>263</v>
      </c>
      <c r="F159" s="68" t="s">
        <v>733</v>
      </c>
      <c r="G159" s="68" t="s">
        <v>734</v>
      </c>
      <c r="H159" s="81">
        <v>43318</v>
      </c>
      <c r="I159">
        <f t="shared" si="3"/>
        <v>2018</v>
      </c>
      <c r="J159" s="99">
        <v>7.8026099999999996</v>
      </c>
      <c r="K159" s="70">
        <v>43334</v>
      </c>
      <c r="L159" s="70">
        <v>43882</v>
      </c>
      <c r="M159" s="71">
        <v>3751800</v>
      </c>
      <c r="N159" s="71">
        <v>0</v>
      </c>
      <c r="O159" s="71">
        <v>0</v>
      </c>
      <c r="P159" s="71">
        <v>0</v>
      </c>
      <c r="Q159" s="71">
        <f>+'Actualizado al 14-04-2023'!$M159+'Actualizado al 14-04-2023'!$O159</f>
        <v>3751800</v>
      </c>
      <c r="R159" s="71">
        <f>Tabla3[[#This Row],[TOTAL Q SUSCRITO FUENTE COOOPERANTE]]/Tabla3[[#This Row],[TIPO DE CAMBIO 7.80261 (14-04-2023) ]]</f>
        <v>480839.10383833107</v>
      </c>
      <c r="S159" s="71">
        <f>+'Actualizado al 14-04-2023'!$N159+'Actualizado al 14-04-2023'!$P159</f>
        <v>0</v>
      </c>
      <c r="T159" s="71">
        <v>3751799.98</v>
      </c>
      <c r="U159" s="71">
        <f>Tabla3[[#This Row],[Q - EJECUTADO FUENTE COOPERANTE]]/Tabla3[[#This Row],[TIPO DE CAMBIO 7.80261 (14-04-2023) ]]</f>
        <v>480839.10127508617</v>
      </c>
      <c r="V159" s="71">
        <f>Tabla3[[#This Row],[SUSCRITO FUENTE COOPERANTE Q. ]]-Tabla3[[#This Row],[Q - EJECUTADO FUENTE COOPERANTE]]</f>
        <v>2.0000000018626451E-2</v>
      </c>
      <c r="W159" s="71">
        <f>Tabla3[[#This Row],[USD - TOTAL SUSCRITO FUENTE COOPERANTE ]]-Tabla3[[#This Row],[USD - EJECUTADO FUENTE COOPERANTE]]</f>
        <v>2.5632448960095644E-3</v>
      </c>
      <c r="X159" s="71">
        <v>0</v>
      </c>
      <c r="Y159" s="71">
        <v>100</v>
      </c>
      <c r="Z159" s="71">
        <v>99.99</v>
      </c>
      <c r="AA159" s="68" t="s">
        <v>796</v>
      </c>
      <c r="AB159" s="68" t="s">
        <v>82</v>
      </c>
      <c r="AC159" s="68" t="s">
        <v>355</v>
      </c>
      <c r="AD159" s="68" t="s">
        <v>294</v>
      </c>
      <c r="AE159" s="68" t="s">
        <v>294</v>
      </c>
      <c r="AF159" s="77" t="s">
        <v>1763</v>
      </c>
      <c r="AG159" s="68">
        <v>9</v>
      </c>
      <c r="AH159" s="68"/>
      <c r="AI159" s="68"/>
      <c r="AJ159" s="68"/>
      <c r="AK159" s="68"/>
      <c r="AL159" s="68"/>
      <c r="AM159" s="68"/>
      <c r="AN159" s="68" t="s">
        <v>998</v>
      </c>
      <c r="AO159" s="68"/>
      <c r="AP159" s="68"/>
      <c r="AQ159" s="72"/>
    </row>
    <row r="160" spans="1:43" customFormat="1" ht="15.75" hidden="1" customHeight="1">
      <c r="A160" s="68" t="s">
        <v>999</v>
      </c>
      <c r="B160" s="59" t="s">
        <v>1000</v>
      </c>
      <c r="C160" s="59" t="s">
        <v>1001</v>
      </c>
      <c r="D160" s="73" t="s">
        <v>76</v>
      </c>
      <c r="E160" s="68" t="s">
        <v>771</v>
      </c>
      <c r="F160" s="68" t="s">
        <v>409</v>
      </c>
      <c r="G160" s="68" t="s">
        <v>410</v>
      </c>
      <c r="H160" s="80">
        <v>43718</v>
      </c>
      <c r="I160">
        <f t="shared" si="3"/>
        <v>2019</v>
      </c>
      <c r="J160" s="99">
        <v>7.8026099999999996</v>
      </c>
      <c r="K160" s="70">
        <v>43718</v>
      </c>
      <c r="L160" s="70">
        <v>44083</v>
      </c>
      <c r="M160" s="71">
        <v>1146644.74</v>
      </c>
      <c r="N160" s="71">
        <v>0</v>
      </c>
      <c r="O160" s="71">
        <v>0</v>
      </c>
      <c r="P160" s="71">
        <v>0</v>
      </c>
      <c r="Q160" s="71">
        <f>+'Actualizado al 14-04-2023'!$M160+'Actualizado al 14-04-2023'!$O160</f>
        <v>1146644.74</v>
      </c>
      <c r="R160" s="71">
        <f>Tabla3[[#This Row],[TOTAL Q SUSCRITO FUENTE COOOPERANTE]]/Tabla3[[#This Row],[TIPO DE CAMBIO 7.80261 (14-04-2023) ]]</f>
        <v>146956.56197093026</v>
      </c>
      <c r="S160" s="71">
        <f>+'Actualizado al 14-04-2023'!$N160+'Actualizado al 14-04-2023'!$P160</f>
        <v>0</v>
      </c>
      <c r="T160" s="71">
        <v>1146644.7</v>
      </c>
      <c r="U160" s="71">
        <f>Tabla3[[#This Row],[Q - EJECUTADO FUENTE COOPERANTE]]/Tabla3[[#This Row],[TIPO DE CAMBIO 7.80261 (14-04-2023) ]]</f>
        <v>146956.55684444052</v>
      </c>
      <c r="V160" s="71">
        <f>Tabla3[[#This Row],[SUSCRITO FUENTE COOPERANTE Q. ]]-Tabla3[[#This Row],[Q - EJECUTADO FUENTE COOPERANTE]]</f>
        <v>4.0000000037252903E-2</v>
      </c>
      <c r="W160" s="71">
        <f>Tabla3[[#This Row],[USD - TOTAL SUSCRITO FUENTE COOPERANTE ]]-Tabla3[[#This Row],[USD - EJECUTADO FUENTE COOPERANTE]]</f>
        <v>5.1264897338114679E-3</v>
      </c>
      <c r="X160" s="71">
        <v>0</v>
      </c>
      <c r="Y160" s="71">
        <v>100</v>
      </c>
      <c r="Z160" s="71">
        <v>99.99</v>
      </c>
      <c r="AA160" s="68" t="s">
        <v>787</v>
      </c>
      <c r="AB160" s="68" t="s">
        <v>82</v>
      </c>
      <c r="AC160" s="68" t="s">
        <v>94</v>
      </c>
      <c r="AD160" s="68" t="s">
        <v>95</v>
      </c>
      <c r="AE160" s="68" t="s">
        <v>95</v>
      </c>
      <c r="AF160" s="79" t="s">
        <v>12</v>
      </c>
      <c r="AG160" s="68">
        <v>12</v>
      </c>
      <c r="AH160" s="68" t="s">
        <v>122</v>
      </c>
      <c r="AI160" s="68"/>
      <c r="AJ160" s="68"/>
      <c r="AK160" s="68"/>
      <c r="AL160" s="68"/>
      <c r="AM160" s="68"/>
      <c r="AN160" s="68" t="s">
        <v>1002</v>
      </c>
      <c r="AO160" s="68" t="s">
        <v>1003</v>
      </c>
      <c r="AP160" s="68" t="s">
        <v>1004</v>
      </c>
      <c r="AQ160" s="72" t="s">
        <v>1005</v>
      </c>
    </row>
    <row r="161" spans="1:43" customFormat="1" ht="15.75" hidden="1" customHeight="1">
      <c r="A161" s="68" t="s">
        <v>1006</v>
      </c>
      <c r="B161" s="59" t="s">
        <v>1007</v>
      </c>
      <c r="C161" s="59" t="s">
        <v>1008</v>
      </c>
      <c r="D161" s="73" t="s">
        <v>76</v>
      </c>
      <c r="E161" s="68" t="s">
        <v>868</v>
      </c>
      <c r="F161" s="68" t="s">
        <v>119</v>
      </c>
      <c r="G161" s="68" t="s">
        <v>120</v>
      </c>
      <c r="H161" s="81">
        <v>43705</v>
      </c>
      <c r="I161">
        <f t="shared" si="3"/>
        <v>2019</v>
      </c>
      <c r="J161" s="99">
        <v>7.8026099999999996</v>
      </c>
      <c r="K161" s="70">
        <v>43706</v>
      </c>
      <c r="L161" s="70">
        <v>44046</v>
      </c>
      <c r="M161" s="71">
        <v>9872687.1400000006</v>
      </c>
      <c r="N161" s="71">
        <v>0</v>
      </c>
      <c r="O161" s="71">
        <v>0</v>
      </c>
      <c r="P161" s="71">
        <v>0</v>
      </c>
      <c r="Q161" s="71">
        <f>+'Actualizado al 14-04-2023'!$M161+'Actualizado al 14-04-2023'!$O161</f>
        <v>9872687.1400000006</v>
      </c>
      <c r="R161" s="71">
        <f>Tabla3[[#This Row],[TOTAL Q SUSCRITO FUENTE COOOPERANTE]]/Tabla3[[#This Row],[TIPO DE CAMBIO 7.80261 (14-04-2023) ]]</f>
        <v>1265305.7297494046</v>
      </c>
      <c r="S161" s="71">
        <f>+'Actualizado al 14-04-2023'!$N161+'Actualizado al 14-04-2023'!$P161</f>
        <v>0</v>
      </c>
      <c r="T161" s="71">
        <v>9872687.0399999991</v>
      </c>
      <c r="U161" s="71">
        <f>Tabla3[[#This Row],[Q - EJECUTADO FUENTE COOPERANTE]]/Tabla3[[#This Row],[TIPO DE CAMBIO 7.80261 (14-04-2023) ]]</f>
        <v>1265305.7169331801</v>
      </c>
      <c r="V161" s="71">
        <f>Tabla3[[#This Row],[SUSCRITO FUENTE COOPERANTE Q. ]]-Tabla3[[#This Row],[Q - EJECUTADO FUENTE COOPERANTE]]</f>
        <v>0.10000000149011612</v>
      </c>
      <c r="W161" s="71">
        <f>Tabla3[[#This Row],[USD - TOTAL SUSCRITO FUENTE COOPERANTE ]]-Tabla3[[#This Row],[USD - EJECUTADO FUENTE COOPERANTE]]</f>
        <v>1.2816224480047822E-2</v>
      </c>
      <c r="X161" s="71">
        <v>0</v>
      </c>
      <c r="Y161" s="71">
        <v>100</v>
      </c>
      <c r="Z161" s="71">
        <v>99.99</v>
      </c>
      <c r="AA161" s="68" t="s">
        <v>831</v>
      </c>
      <c r="AB161" s="68" t="s">
        <v>133</v>
      </c>
      <c r="AC161" s="68" t="s">
        <v>401</v>
      </c>
      <c r="AD161" s="68" t="s">
        <v>1009</v>
      </c>
      <c r="AE161" s="68" t="s">
        <v>1009</v>
      </c>
      <c r="AF161" s="77" t="s">
        <v>1763</v>
      </c>
      <c r="AG161" s="68">
        <v>9</v>
      </c>
      <c r="AH161" s="68" t="s">
        <v>225</v>
      </c>
      <c r="AI161" s="68"/>
      <c r="AJ161" s="68"/>
      <c r="AK161" s="68"/>
      <c r="AL161" s="68"/>
      <c r="AM161" s="68"/>
      <c r="AN161" s="68" t="s">
        <v>1011</v>
      </c>
      <c r="AO161" s="68" t="s">
        <v>1012</v>
      </c>
      <c r="AP161" s="68" t="s">
        <v>1013</v>
      </c>
      <c r="AQ161" s="72" t="s">
        <v>1014</v>
      </c>
    </row>
    <row r="162" spans="1:43" customFormat="1" ht="15.75" hidden="1" customHeight="1">
      <c r="A162" s="68" t="s">
        <v>1015</v>
      </c>
      <c r="B162" s="59" t="s">
        <v>1016</v>
      </c>
      <c r="C162" s="59" t="s">
        <v>1017</v>
      </c>
      <c r="D162" s="73" t="s">
        <v>138</v>
      </c>
      <c r="E162" s="68" t="s">
        <v>243</v>
      </c>
      <c r="F162" s="68" t="s">
        <v>119</v>
      </c>
      <c r="G162" s="68" t="s">
        <v>120</v>
      </c>
      <c r="H162" s="80">
        <v>43725</v>
      </c>
      <c r="I162">
        <f t="shared" si="3"/>
        <v>2019</v>
      </c>
      <c r="J162" s="99">
        <v>7.8026099999999996</v>
      </c>
      <c r="K162" s="70">
        <v>43739</v>
      </c>
      <c r="L162" s="70">
        <v>44834</v>
      </c>
      <c r="M162" s="71">
        <v>9031718.4000000004</v>
      </c>
      <c r="N162" s="71">
        <v>1536000</v>
      </c>
      <c r="O162" s="71">
        <v>0</v>
      </c>
      <c r="P162" s="71">
        <v>0</v>
      </c>
      <c r="Q162" s="71">
        <f>+'Actualizado al 14-04-2023'!$M162+'Actualizado al 14-04-2023'!$O162</f>
        <v>9031718.4000000004</v>
      </c>
      <c r="R162" s="71">
        <f>Tabla3[[#This Row],[TOTAL Q SUSCRITO FUENTE COOOPERANTE]]/Tabla3[[#This Row],[TIPO DE CAMBIO 7.80261 (14-04-2023) ]]</f>
        <v>1157525.289614629</v>
      </c>
      <c r="S162" s="71">
        <f>+'Actualizado al 14-04-2023'!$N162+'Actualizado al 14-04-2023'!$P162</f>
        <v>1536000</v>
      </c>
      <c r="T162" s="71">
        <v>8585813.1300000008</v>
      </c>
      <c r="U162" s="71">
        <f>Tabla3[[#This Row],[Q - EJECUTADO FUENTE COOPERANTE]]/Tabla3[[#This Row],[TIPO DE CAMBIO 7.80261 (14-04-2023) ]]</f>
        <v>1100377.0699804297</v>
      </c>
      <c r="V162" s="71">
        <f>Tabla3[[#This Row],[SUSCRITO FUENTE COOPERANTE Q. ]]-Tabla3[[#This Row],[Q - EJECUTADO FUENTE COOPERANTE]]</f>
        <v>445905.26999999955</v>
      </c>
      <c r="W162" s="71">
        <f>Tabla3[[#This Row],[USD - TOTAL SUSCRITO FUENTE COOPERANTE ]]-Tabla3[[#This Row],[USD - EJECUTADO FUENTE COOPERANTE]]</f>
        <v>57148.219634199282</v>
      </c>
      <c r="X162" s="71">
        <v>1404400</v>
      </c>
      <c r="Y162" s="71">
        <v>95.66</v>
      </c>
      <c r="Z162" s="71">
        <v>94.53</v>
      </c>
      <c r="AA162" s="68" t="s">
        <v>796</v>
      </c>
      <c r="AB162" s="68" t="s">
        <v>82</v>
      </c>
      <c r="AC162" s="68" t="s">
        <v>348</v>
      </c>
      <c r="AD162" s="68" t="s">
        <v>1009</v>
      </c>
      <c r="AE162" s="68" t="s">
        <v>1018</v>
      </c>
      <c r="AF162" s="59" t="s">
        <v>1762</v>
      </c>
      <c r="AG162" s="68">
        <v>7</v>
      </c>
      <c r="AH162" s="68" t="s">
        <v>245</v>
      </c>
      <c r="AI162" s="68"/>
      <c r="AJ162" s="68"/>
      <c r="AK162" s="68"/>
      <c r="AL162" s="68"/>
      <c r="AM162" s="68"/>
      <c r="AN162" s="68" t="s">
        <v>1020</v>
      </c>
      <c r="AO162" s="68" t="s">
        <v>1021</v>
      </c>
      <c r="AP162" s="68" t="s">
        <v>1022</v>
      </c>
      <c r="AQ162" s="72" t="s">
        <v>1023</v>
      </c>
    </row>
    <row r="163" spans="1:43" customFormat="1" ht="15.75" hidden="1" customHeight="1">
      <c r="A163" s="68" t="s">
        <v>1024</v>
      </c>
      <c r="B163" s="59" t="s">
        <v>68</v>
      </c>
      <c r="C163" s="59" t="s">
        <v>1025</v>
      </c>
      <c r="D163" s="73" t="s">
        <v>138</v>
      </c>
      <c r="E163" s="68" t="s">
        <v>541</v>
      </c>
      <c r="F163" s="68" t="s">
        <v>140</v>
      </c>
      <c r="G163" s="68" t="s">
        <v>717</v>
      </c>
      <c r="H163" s="81">
        <v>43563</v>
      </c>
      <c r="I163">
        <f t="shared" si="3"/>
        <v>2019</v>
      </c>
      <c r="J163" s="99">
        <v>7.8026099999999996</v>
      </c>
      <c r="K163" s="70">
        <v>43563</v>
      </c>
      <c r="L163" s="70">
        <v>44985</v>
      </c>
      <c r="M163" s="71">
        <v>1254838.3799999999</v>
      </c>
      <c r="N163" s="71">
        <v>0</v>
      </c>
      <c r="O163" s="71">
        <v>0</v>
      </c>
      <c r="P163" s="71">
        <v>0</v>
      </c>
      <c r="Q163" s="71">
        <f>+'Actualizado al 14-04-2023'!$M163+'Actualizado al 14-04-2023'!$O163</f>
        <v>1254838.3799999999</v>
      </c>
      <c r="R163" s="71">
        <f>Tabla3[[#This Row],[TOTAL Q SUSCRITO FUENTE COOOPERANTE]]/Tabla3[[#This Row],[TIPO DE CAMBIO 7.80261 (14-04-2023) ]]</f>
        <v>160822.90156755238</v>
      </c>
      <c r="S163" s="71">
        <f>+'Actualizado al 14-04-2023'!$N163+'Actualizado al 14-04-2023'!$P163</f>
        <v>0</v>
      </c>
      <c r="T163" s="71">
        <v>259238.49</v>
      </c>
      <c r="U163" s="71">
        <f>Tabla3[[#This Row],[Q - EJECUTADO FUENTE COOPERANTE]]/Tabla3[[#This Row],[TIPO DE CAMBIO 7.80261 (14-04-2023) ]]</f>
        <v>33224.586388400807</v>
      </c>
      <c r="V163" s="71">
        <f>Tabla3[[#This Row],[SUSCRITO FUENTE COOPERANTE Q. ]]-Tabla3[[#This Row],[Q - EJECUTADO FUENTE COOPERANTE]]</f>
        <v>995599.8899999999</v>
      </c>
      <c r="W163" s="71">
        <f>Tabla3[[#This Row],[USD - TOTAL SUSCRITO FUENTE COOPERANTE ]]-Tabla3[[#This Row],[USD - EJECUTADO FUENTE COOPERANTE]]</f>
        <v>127598.31517915157</v>
      </c>
      <c r="X163" s="71">
        <v>0</v>
      </c>
      <c r="Y163" s="71">
        <v>10.46</v>
      </c>
      <c r="Z163" s="71">
        <v>20.65</v>
      </c>
      <c r="AA163" s="68" t="s">
        <v>175</v>
      </c>
      <c r="AB163" s="68" t="s">
        <v>82</v>
      </c>
      <c r="AC163" s="68" t="s">
        <v>83</v>
      </c>
      <c r="AD163" s="68" t="s">
        <v>212</v>
      </c>
      <c r="AE163" s="68" t="s">
        <v>1026</v>
      </c>
      <c r="AF163" s="59" t="s">
        <v>12</v>
      </c>
      <c r="AG163" s="68">
        <v>12</v>
      </c>
      <c r="AH163" s="68" t="s">
        <v>122</v>
      </c>
      <c r="AI163" s="68"/>
      <c r="AJ163" s="68"/>
      <c r="AK163" s="68"/>
      <c r="AL163" s="68"/>
      <c r="AM163" s="68"/>
      <c r="AN163" s="68" t="s">
        <v>1027</v>
      </c>
      <c r="AO163" s="68"/>
      <c r="AP163" s="68"/>
      <c r="AQ163" s="72"/>
    </row>
    <row r="164" spans="1:43" customFormat="1" ht="15.75" hidden="1" customHeight="1">
      <c r="A164" s="68" t="s">
        <v>1028</v>
      </c>
      <c r="B164" s="59" t="s">
        <v>68</v>
      </c>
      <c r="C164" s="59" t="s">
        <v>1029</v>
      </c>
      <c r="D164" s="73" t="s">
        <v>138</v>
      </c>
      <c r="E164" s="68" t="s">
        <v>1030</v>
      </c>
      <c r="F164" s="68" t="s">
        <v>140</v>
      </c>
      <c r="G164" s="68" t="s">
        <v>717</v>
      </c>
      <c r="H164" s="80">
        <v>43598</v>
      </c>
      <c r="I164">
        <f t="shared" si="3"/>
        <v>2019</v>
      </c>
      <c r="J164" s="99">
        <v>7.8026099999999996</v>
      </c>
      <c r="K164" s="70">
        <v>43661</v>
      </c>
      <c r="L164" s="70">
        <v>44980</v>
      </c>
      <c r="M164" s="71">
        <v>1791529.58</v>
      </c>
      <c r="N164" s="71">
        <v>0</v>
      </c>
      <c r="O164" s="71">
        <v>0</v>
      </c>
      <c r="P164" s="71">
        <v>0</v>
      </c>
      <c r="Q164" s="71">
        <f>+'Actualizado al 14-04-2023'!$M164+'Actualizado al 14-04-2023'!$O164</f>
        <v>1791529.58</v>
      </c>
      <c r="R164" s="71">
        <f>Tabla3[[#This Row],[TOTAL Q SUSCRITO FUENTE COOOPERANTE]]/Tabla3[[#This Row],[TIPO DE CAMBIO 7.80261 (14-04-2023) ]]</f>
        <v>229606.44963672414</v>
      </c>
      <c r="S164" s="71">
        <f>+'Actualizado al 14-04-2023'!$N164+'Actualizado al 14-04-2023'!$P164</f>
        <v>0</v>
      </c>
      <c r="T164" s="71">
        <v>1586077.26</v>
      </c>
      <c r="U164" s="71">
        <f>Tabla3[[#This Row],[Q - EJECUTADO FUENTE COOPERANTE]]/Tabla3[[#This Row],[TIPO DE CAMBIO 7.80261 (14-04-2023) ]]</f>
        <v>203275.21944580085</v>
      </c>
      <c r="V164" s="71">
        <f>Tabla3[[#This Row],[SUSCRITO FUENTE COOPERANTE Q. ]]-Tabla3[[#This Row],[Q - EJECUTADO FUENTE COOPERANTE]]</f>
        <v>205452.32000000007</v>
      </c>
      <c r="W164" s="71">
        <f>Tabla3[[#This Row],[USD - TOTAL SUSCRITO FUENTE COOPERANTE ]]-Tabla3[[#This Row],[USD - EJECUTADO FUENTE COOPERANTE]]</f>
        <v>26331.230190923292</v>
      </c>
      <c r="X164" s="71">
        <v>0</v>
      </c>
      <c r="Y164" s="71">
        <v>77.77</v>
      </c>
      <c r="Z164" s="71">
        <v>88.53</v>
      </c>
      <c r="AA164" s="68" t="s">
        <v>175</v>
      </c>
      <c r="AB164" s="68" t="s">
        <v>233</v>
      </c>
      <c r="AC164" s="68" t="s">
        <v>94</v>
      </c>
      <c r="AD164" s="68" t="s">
        <v>95</v>
      </c>
      <c r="AE164" s="68" t="s">
        <v>95</v>
      </c>
      <c r="AF164" s="59" t="s">
        <v>12</v>
      </c>
      <c r="AG164" s="68">
        <v>12</v>
      </c>
      <c r="AH164" s="68" t="s">
        <v>122</v>
      </c>
      <c r="AI164" s="68"/>
      <c r="AJ164" s="68"/>
      <c r="AK164" s="68"/>
      <c r="AL164" s="68"/>
      <c r="AM164" s="68"/>
      <c r="AN164" s="68" t="s">
        <v>1031</v>
      </c>
      <c r="AO164" s="68" t="s">
        <v>1032</v>
      </c>
      <c r="AP164" s="68" t="s">
        <v>1033</v>
      </c>
      <c r="AQ164" s="72" t="s">
        <v>1034</v>
      </c>
    </row>
    <row r="165" spans="1:43" customFormat="1" ht="15.75" hidden="1" customHeight="1">
      <c r="A165" s="68" t="s">
        <v>1035</v>
      </c>
      <c r="B165" s="59" t="s">
        <v>1036</v>
      </c>
      <c r="C165" s="59" t="s">
        <v>1037</v>
      </c>
      <c r="D165" s="73" t="s">
        <v>138</v>
      </c>
      <c r="E165" s="68" t="s">
        <v>263</v>
      </c>
      <c r="F165" s="68" t="s">
        <v>733</v>
      </c>
      <c r="G165" s="68" t="s">
        <v>197</v>
      </c>
      <c r="H165" s="81">
        <v>43476</v>
      </c>
      <c r="I165">
        <f t="shared" si="3"/>
        <v>2019</v>
      </c>
      <c r="J165" s="99">
        <v>7.8026099999999996</v>
      </c>
      <c r="K165" s="70">
        <v>43476</v>
      </c>
      <c r="L165" s="70">
        <v>44357</v>
      </c>
      <c r="M165" s="71">
        <v>2630138.8799999999</v>
      </c>
      <c r="N165" s="71">
        <v>0</v>
      </c>
      <c r="O165" s="71">
        <v>0</v>
      </c>
      <c r="P165" s="71">
        <v>0</v>
      </c>
      <c r="Q165" s="71">
        <f>+'Actualizado al 14-04-2023'!$M165+'Actualizado al 14-04-2023'!$O165</f>
        <v>2630138.8799999999</v>
      </c>
      <c r="R165" s="71">
        <f>Tabla3[[#This Row],[TOTAL Q SUSCRITO FUENTE COOOPERANTE]]/Tabla3[[#This Row],[TIPO DE CAMBIO 7.80261 (14-04-2023) ]]</f>
        <v>337084.49864852917</v>
      </c>
      <c r="S165" s="71">
        <f>+'Actualizado al 14-04-2023'!$N165+'Actualizado al 14-04-2023'!$P165</f>
        <v>0</v>
      </c>
      <c r="T165" s="71">
        <v>2630138.83</v>
      </c>
      <c r="U165" s="71">
        <f>Tabla3[[#This Row],[Q - EJECUTADO FUENTE COOPERANTE]]/Tabla3[[#This Row],[TIPO DE CAMBIO 7.80261 (14-04-2023) ]]</f>
        <v>337084.49224041699</v>
      </c>
      <c r="V165" s="71">
        <f>Tabla3[[#This Row],[SUSCRITO FUENTE COOPERANTE Q. ]]-Tabla3[[#This Row],[Q - EJECUTADO FUENTE COOPERANTE]]</f>
        <v>4.9999999813735485E-2</v>
      </c>
      <c r="W165" s="71">
        <f>Tabla3[[#This Row],[USD - TOTAL SUSCRITO FUENTE COOPERANTE ]]-Tabla3[[#This Row],[USD - EJECUTADO FUENTE COOPERANTE]]</f>
        <v>6.4081121818162501E-3</v>
      </c>
      <c r="X165" s="71">
        <v>0</v>
      </c>
      <c r="Y165" s="71">
        <v>100</v>
      </c>
      <c r="Z165" s="71">
        <v>99.99</v>
      </c>
      <c r="AA165" s="68" t="s">
        <v>796</v>
      </c>
      <c r="AB165" s="68" t="s">
        <v>82</v>
      </c>
      <c r="AC165" s="68" t="s">
        <v>267</v>
      </c>
      <c r="AD165" s="68" t="s">
        <v>199</v>
      </c>
      <c r="AE165" s="68" t="s">
        <v>1038</v>
      </c>
      <c r="AF165" s="77" t="s">
        <v>1763</v>
      </c>
      <c r="AG165" s="68">
        <v>9</v>
      </c>
      <c r="AH165" s="68"/>
      <c r="AI165" s="68"/>
      <c r="AJ165" s="68"/>
      <c r="AK165" s="68"/>
      <c r="AL165" s="68"/>
      <c r="AM165" s="68"/>
      <c r="AN165" s="68" t="s">
        <v>1039</v>
      </c>
      <c r="AO165" s="68"/>
      <c r="AP165" s="68"/>
      <c r="AQ165" s="72"/>
    </row>
    <row r="166" spans="1:43" customFormat="1" ht="15.75" hidden="1" customHeight="1">
      <c r="A166" s="68" t="s">
        <v>1040</v>
      </c>
      <c r="B166" s="59" t="s">
        <v>1041</v>
      </c>
      <c r="C166" s="59" t="s">
        <v>1042</v>
      </c>
      <c r="D166" s="73" t="s">
        <v>138</v>
      </c>
      <c r="E166" s="68" t="s">
        <v>243</v>
      </c>
      <c r="F166" s="68" t="s">
        <v>140</v>
      </c>
      <c r="G166" s="68" t="s">
        <v>1043</v>
      </c>
      <c r="H166" s="80">
        <v>43754</v>
      </c>
      <c r="I166">
        <f t="shared" si="3"/>
        <v>2019</v>
      </c>
      <c r="J166" s="99">
        <v>7.8026099999999996</v>
      </c>
      <c r="K166" s="70">
        <v>43710</v>
      </c>
      <c r="L166" s="70">
        <v>44408</v>
      </c>
      <c r="M166" s="71">
        <v>6512000</v>
      </c>
      <c r="N166" s="71">
        <v>0</v>
      </c>
      <c r="O166" s="71">
        <v>0</v>
      </c>
      <c r="P166" s="71">
        <v>0</v>
      </c>
      <c r="Q166" s="71">
        <f>+'Actualizado al 14-04-2023'!$M166+'Actualizado al 14-04-2023'!$O166</f>
        <v>6512000</v>
      </c>
      <c r="R166" s="71">
        <f>Tabla3[[#This Row],[TOTAL Q SUSCRITO FUENTE COOOPERANTE]]/Tabla3[[#This Row],[TIPO DE CAMBIO 7.80261 (14-04-2023) ]]</f>
        <v>834592.52737225115</v>
      </c>
      <c r="S166" s="71">
        <f>+'Actualizado al 14-04-2023'!$N166+'Actualizado al 14-04-2023'!$P166</f>
        <v>0</v>
      </c>
      <c r="T166" s="71">
        <v>4930486.16</v>
      </c>
      <c r="U166" s="71">
        <f>Tabla3[[#This Row],[Q - EJECUTADO FUENTE COOPERANTE]]/Tabla3[[#This Row],[TIPO DE CAMBIO 7.80261 (14-04-2023) ]]</f>
        <v>631902.16607007151</v>
      </c>
      <c r="V166" s="71">
        <f>Tabla3[[#This Row],[SUSCRITO FUENTE COOPERANTE Q. ]]-Tabla3[[#This Row],[Q - EJECUTADO FUENTE COOPERANTE]]</f>
        <v>1581513.8399999999</v>
      </c>
      <c r="W166" s="71">
        <f>Tabla3[[#This Row],[USD - TOTAL SUSCRITO FUENTE COOPERANTE ]]-Tabla3[[#This Row],[USD - EJECUTADO FUENTE COOPERANTE]]</f>
        <v>202690.36130217963</v>
      </c>
      <c r="X166" s="71">
        <v>0</v>
      </c>
      <c r="Y166" s="71">
        <v>100</v>
      </c>
      <c r="Z166" s="71">
        <v>75.709999999999994</v>
      </c>
      <c r="AA166" s="68" t="s">
        <v>796</v>
      </c>
      <c r="AB166" s="68" t="s">
        <v>82</v>
      </c>
      <c r="AC166" s="68" t="s">
        <v>134</v>
      </c>
      <c r="AD166" s="68" t="s">
        <v>95</v>
      </c>
      <c r="AE166" s="68" t="s">
        <v>95</v>
      </c>
      <c r="AF166" s="79" t="s">
        <v>11</v>
      </c>
      <c r="AG166" s="68">
        <v>10</v>
      </c>
      <c r="AH166" s="68" t="s">
        <v>603</v>
      </c>
      <c r="AI166" s="68"/>
      <c r="AJ166" s="68"/>
      <c r="AK166" s="68"/>
      <c r="AL166" s="68"/>
      <c r="AM166" s="68"/>
      <c r="AN166" s="68" t="s">
        <v>1044</v>
      </c>
      <c r="AO166" s="68" t="s">
        <v>1045</v>
      </c>
      <c r="AP166" s="68" t="s">
        <v>1046</v>
      </c>
      <c r="AQ166" s="72" t="s">
        <v>1047</v>
      </c>
    </row>
    <row r="167" spans="1:43" customFormat="1" ht="15.75" hidden="1" customHeight="1">
      <c r="A167" s="68" t="s">
        <v>1048</v>
      </c>
      <c r="B167" s="59" t="s">
        <v>1049</v>
      </c>
      <c r="C167" s="59" t="s">
        <v>1050</v>
      </c>
      <c r="D167" s="73" t="s">
        <v>138</v>
      </c>
      <c r="E167" s="68" t="s">
        <v>1051</v>
      </c>
      <c r="F167" s="68" t="s">
        <v>78</v>
      </c>
      <c r="G167" s="68" t="s">
        <v>79</v>
      </c>
      <c r="H167" s="81">
        <v>43086</v>
      </c>
      <c r="I167">
        <f t="shared" si="3"/>
        <v>2017</v>
      </c>
      <c r="J167" s="99">
        <v>7.8026099999999996</v>
      </c>
      <c r="K167" s="70">
        <v>43086</v>
      </c>
      <c r="L167" s="70">
        <v>44358</v>
      </c>
      <c r="M167" s="71">
        <v>5030042.01</v>
      </c>
      <c r="N167" s="71">
        <v>360132.99</v>
      </c>
      <c r="O167" s="71">
        <v>0</v>
      </c>
      <c r="P167" s="71">
        <v>0</v>
      </c>
      <c r="Q167" s="71">
        <f>+'Actualizado al 14-04-2023'!$M167+'Actualizado al 14-04-2023'!$O167</f>
        <v>5030042.01</v>
      </c>
      <c r="R167" s="71">
        <f>Tabla3[[#This Row],[TOTAL Q SUSCRITO FUENTE COOOPERANTE]]/Tabla3[[#This Row],[TIPO DE CAMBIO 7.80261 (14-04-2023) ]]</f>
        <v>644661.46712446224</v>
      </c>
      <c r="S167" s="71">
        <f>+'Actualizado al 14-04-2023'!$N167+'Actualizado al 14-04-2023'!$P167</f>
        <v>360132.99</v>
      </c>
      <c r="T167" s="71">
        <v>4415561.76</v>
      </c>
      <c r="U167" s="71">
        <f>Tabla3[[#This Row],[Q - EJECUTADO FUENTE COOPERANTE]]/Tabla3[[#This Row],[TIPO DE CAMBIO 7.80261 (14-04-2023) ]]</f>
        <v>565908.29991502839</v>
      </c>
      <c r="V167" s="71">
        <f>Tabla3[[#This Row],[SUSCRITO FUENTE COOPERANTE Q. ]]-Tabla3[[#This Row],[Q - EJECUTADO FUENTE COOPERANTE]]</f>
        <v>614480.25</v>
      </c>
      <c r="W167" s="71">
        <f>Tabla3[[#This Row],[USD - TOTAL SUSCRITO FUENTE COOPERANTE ]]-Tabla3[[#This Row],[USD - EJECUTADO FUENTE COOPERANTE]]</f>
        <v>78753.167209433857</v>
      </c>
      <c r="X167" s="71">
        <v>324000</v>
      </c>
      <c r="Y167" s="71">
        <v>76.260000000000005</v>
      </c>
      <c r="Z167" s="71">
        <v>87.92</v>
      </c>
      <c r="AA167" s="68" t="s">
        <v>1052</v>
      </c>
      <c r="AB167" s="68" t="s">
        <v>82</v>
      </c>
      <c r="AC167" s="68" t="s">
        <v>234</v>
      </c>
      <c r="AD167" s="68" t="s">
        <v>95</v>
      </c>
      <c r="AE167" s="68" t="s">
        <v>95</v>
      </c>
      <c r="AF167" s="59" t="s">
        <v>12</v>
      </c>
      <c r="AG167" s="68">
        <v>12</v>
      </c>
      <c r="AH167" s="68" t="s">
        <v>236</v>
      </c>
      <c r="AI167" s="68"/>
      <c r="AJ167" s="68"/>
      <c r="AK167" s="68"/>
      <c r="AL167" s="68"/>
      <c r="AM167" s="68"/>
      <c r="AN167" s="68" t="s">
        <v>1053</v>
      </c>
      <c r="AO167" s="68" t="s">
        <v>1054</v>
      </c>
      <c r="AP167" s="68"/>
      <c r="AQ167" s="72"/>
    </row>
    <row r="168" spans="1:43" customFormat="1" ht="15.75" hidden="1" customHeight="1">
      <c r="A168" s="68" t="s">
        <v>1055</v>
      </c>
      <c r="B168" s="59" t="s">
        <v>1056</v>
      </c>
      <c r="C168" s="59" t="s">
        <v>1057</v>
      </c>
      <c r="D168" s="73" t="s">
        <v>76</v>
      </c>
      <c r="E168" s="68" t="s">
        <v>430</v>
      </c>
      <c r="F168" s="68" t="s">
        <v>1058</v>
      </c>
      <c r="G168" s="68" t="s">
        <v>1059</v>
      </c>
      <c r="H168" s="80">
        <v>43788</v>
      </c>
      <c r="I168">
        <f t="shared" si="3"/>
        <v>2019</v>
      </c>
      <c r="J168" s="99">
        <v>7.8026099999999996</v>
      </c>
      <c r="K168" s="70">
        <v>43788</v>
      </c>
      <c r="L168" s="70">
        <v>44500</v>
      </c>
      <c r="M168" s="71">
        <v>790000</v>
      </c>
      <c r="N168" s="71">
        <v>0</v>
      </c>
      <c r="O168" s="71">
        <v>0</v>
      </c>
      <c r="P168" s="71">
        <v>0</v>
      </c>
      <c r="Q168" s="71">
        <f>+'Actualizado al 14-04-2023'!$M168+'Actualizado al 14-04-2023'!$O168</f>
        <v>790000</v>
      </c>
      <c r="R168" s="71">
        <f>Tabla3[[#This Row],[TOTAL Q SUSCRITO FUENTE COOOPERANTE]]/Tabla3[[#This Row],[TIPO DE CAMBIO 7.80261 (14-04-2023) ]]</f>
        <v>101248.17208600712</v>
      </c>
      <c r="S168" s="71">
        <f>+'Actualizado al 14-04-2023'!$N168+'Actualizado al 14-04-2023'!$P168</f>
        <v>0</v>
      </c>
      <c r="T168" s="71">
        <v>0</v>
      </c>
      <c r="U168" s="71">
        <f>Tabla3[[#This Row],[Q - EJECUTADO FUENTE COOPERANTE]]/Tabla3[[#This Row],[TIPO DE CAMBIO 7.80261 (14-04-2023) ]]</f>
        <v>0</v>
      </c>
      <c r="V168" s="71">
        <f>Tabla3[[#This Row],[SUSCRITO FUENTE COOPERANTE Q. ]]-Tabla3[[#This Row],[Q - EJECUTADO FUENTE COOPERANTE]]</f>
        <v>790000</v>
      </c>
      <c r="W168" s="71">
        <f>Tabla3[[#This Row],[USD - TOTAL SUSCRITO FUENTE COOPERANTE ]]-Tabla3[[#This Row],[USD - EJECUTADO FUENTE COOPERANTE]]</f>
        <v>101248.17208600712</v>
      </c>
      <c r="X168" s="71">
        <v>0</v>
      </c>
      <c r="Y168" s="71">
        <v>0</v>
      </c>
      <c r="Z168" s="71">
        <v>0</v>
      </c>
      <c r="AA168" s="68" t="s">
        <v>796</v>
      </c>
      <c r="AB168" s="68" t="s">
        <v>233</v>
      </c>
      <c r="AC168" s="68" t="s">
        <v>83</v>
      </c>
      <c r="AD168" s="68" t="s">
        <v>95</v>
      </c>
      <c r="AE168" s="68" t="s">
        <v>95</v>
      </c>
      <c r="AF168" s="59" t="s">
        <v>12</v>
      </c>
      <c r="AG168" s="68">
        <v>12</v>
      </c>
      <c r="AH168" s="68" t="s">
        <v>122</v>
      </c>
      <c r="AI168" s="68"/>
      <c r="AJ168" s="68"/>
      <c r="AK168" s="68"/>
      <c r="AL168" s="68"/>
      <c r="AM168" s="68"/>
      <c r="AN168" s="68" t="s">
        <v>1060</v>
      </c>
      <c r="AO168" s="68" t="s">
        <v>1061</v>
      </c>
      <c r="AP168" s="68"/>
      <c r="AQ168" s="72"/>
    </row>
    <row r="169" spans="1:43" customFormat="1" ht="15.75" hidden="1" customHeight="1">
      <c r="A169" s="68" t="s">
        <v>1062</v>
      </c>
      <c r="B169" s="59" t="s">
        <v>1063</v>
      </c>
      <c r="C169" s="59" t="s">
        <v>1064</v>
      </c>
      <c r="D169" s="73" t="s">
        <v>76</v>
      </c>
      <c r="E169" s="68" t="s">
        <v>1065</v>
      </c>
      <c r="F169" s="68" t="s">
        <v>119</v>
      </c>
      <c r="G169" s="68" t="s">
        <v>120</v>
      </c>
      <c r="H169" s="81">
        <v>43794</v>
      </c>
      <c r="I169">
        <f t="shared" si="3"/>
        <v>2019</v>
      </c>
      <c r="J169" s="99">
        <v>7.8026099999999996</v>
      </c>
      <c r="K169" s="70">
        <v>43808</v>
      </c>
      <c r="L169" s="70">
        <v>43909</v>
      </c>
      <c r="M169" s="71">
        <v>160520</v>
      </c>
      <c r="N169" s="71">
        <v>0</v>
      </c>
      <c r="O169" s="71">
        <v>0</v>
      </c>
      <c r="P169" s="71">
        <v>0</v>
      </c>
      <c r="Q169" s="71">
        <f>+'Actualizado al 14-04-2023'!$M169+'Actualizado al 14-04-2023'!$O169</f>
        <v>160520</v>
      </c>
      <c r="R169" s="71">
        <f>Tabla3[[#This Row],[TOTAL Q SUSCRITO FUENTE COOOPERANTE]]/Tabla3[[#This Row],[TIPO DE CAMBIO 7.80261 (14-04-2023) ]]</f>
        <v>20572.603269931471</v>
      </c>
      <c r="S169" s="71">
        <f>+'Actualizado al 14-04-2023'!$N169+'Actualizado al 14-04-2023'!$P169</f>
        <v>0</v>
      </c>
      <c r="T169" s="71">
        <v>160520</v>
      </c>
      <c r="U169" s="71">
        <f>Tabla3[[#This Row],[Q - EJECUTADO FUENTE COOPERANTE]]/Tabla3[[#This Row],[TIPO DE CAMBIO 7.80261 (14-04-2023) ]]</f>
        <v>20572.603269931471</v>
      </c>
      <c r="V169" s="71">
        <f>Tabla3[[#This Row],[SUSCRITO FUENTE COOPERANTE Q. ]]-Tabla3[[#This Row],[Q - EJECUTADO FUENTE COOPERANTE]]</f>
        <v>0</v>
      </c>
      <c r="W169" s="71">
        <f>Tabla3[[#This Row],[USD - TOTAL SUSCRITO FUENTE COOPERANTE ]]-Tabla3[[#This Row],[USD - EJECUTADO FUENTE COOPERANTE]]</f>
        <v>0</v>
      </c>
      <c r="X169" s="71">
        <v>0</v>
      </c>
      <c r="Y169" s="71">
        <v>100</v>
      </c>
      <c r="Z169" s="71">
        <v>99.99</v>
      </c>
      <c r="AA169" s="68" t="s">
        <v>831</v>
      </c>
      <c r="AB169" s="68" t="s">
        <v>82</v>
      </c>
      <c r="AC169" s="68" t="s">
        <v>217</v>
      </c>
      <c r="AD169" s="68" t="s">
        <v>95</v>
      </c>
      <c r="AE169" s="68" t="s">
        <v>95</v>
      </c>
      <c r="AF169" s="77" t="s">
        <v>13</v>
      </c>
      <c r="AG169" s="68">
        <v>13</v>
      </c>
      <c r="AH169" s="68"/>
      <c r="AI169" s="68"/>
      <c r="AJ169" s="68"/>
      <c r="AK169" s="68"/>
      <c r="AL169" s="68"/>
      <c r="AM169" s="68"/>
      <c r="AN169" s="68" t="s">
        <v>1066</v>
      </c>
      <c r="AO169" s="68" t="s">
        <v>1067</v>
      </c>
      <c r="AP169" s="68"/>
      <c r="AQ169" s="72"/>
    </row>
    <row r="170" spans="1:43" customFormat="1" ht="15.75" hidden="1" customHeight="1">
      <c r="A170" s="68" t="s">
        <v>1068</v>
      </c>
      <c r="B170" s="59" t="s">
        <v>1069</v>
      </c>
      <c r="C170" s="59" t="s">
        <v>1070</v>
      </c>
      <c r="D170" s="73" t="s">
        <v>138</v>
      </c>
      <c r="E170" s="68" t="s">
        <v>243</v>
      </c>
      <c r="F170" s="68" t="s">
        <v>102</v>
      </c>
      <c r="G170" s="68" t="s">
        <v>103</v>
      </c>
      <c r="H170" s="80">
        <v>43811</v>
      </c>
      <c r="I170">
        <f t="shared" si="3"/>
        <v>2019</v>
      </c>
      <c r="J170" s="99">
        <v>7.8026099999999996</v>
      </c>
      <c r="K170" s="70">
        <v>43811</v>
      </c>
      <c r="L170" s="70">
        <v>46153</v>
      </c>
      <c r="M170" s="71">
        <v>143504400</v>
      </c>
      <c r="N170" s="71">
        <v>16024658</v>
      </c>
      <c r="O170" s="71">
        <v>0</v>
      </c>
      <c r="P170" s="71">
        <v>0</v>
      </c>
      <c r="Q170" s="71">
        <f>+'Actualizado al 14-04-2023'!$M170+'Actualizado al 14-04-2023'!$O170</f>
        <v>143504400</v>
      </c>
      <c r="R170" s="71">
        <f>Tabla3[[#This Row],[TOTAL Q SUSCRITO FUENTE COOOPERANTE]]/Tabla3[[#This Row],[TIPO DE CAMBIO 7.80261 (14-04-2023) ]]</f>
        <v>18391845.805442028</v>
      </c>
      <c r="S170" s="71">
        <f>+'Actualizado al 14-04-2023'!$N170+'Actualizado al 14-04-2023'!$P170</f>
        <v>16024658</v>
      </c>
      <c r="T170" s="71">
        <v>25336585.02</v>
      </c>
      <c r="U170" s="71">
        <f>Tabla3[[#This Row],[Q - EJECUTADO FUENTE COOPERANTE]]/Tabla3[[#This Row],[TIPO DE CAMBIO 7.80261 (14-04-2023) ]]</f>
        <v>3247193.5698439372</v>
      </c>
      <c r="V170" s="71">
        <f>Tabla3[[#This Row],[SUSCRITO FUENTE COOPERANTE Q. ]]-Tabla3[[#This Row],[Q - EJECUTADO FUENTE COOPERANTE]]</f>
        <v>118167814.98</v>
      </c>
      <c r="W170" s="71">
        <f>Tabla3[[#This Row],[USD - TOTAL SUSCRITO FUENTE COOPERANTE ]]-Tabla3[[#This Row],[USD - EJECUTADO FUENTE COOPERANTE]]</f>
        <v>15144652.235598091</v>
      </c>
      <c r="X170" s="71">
        <v>2072207.24</v>
      </c>
      <c r="Y170" s="71">
        <v>11.81</v>
      </c>
      <c r="Z170" s="71">
        <v>17.18</v>
      </c>
      <c r="AA170" s="68" t="s">
        <v>105</v>
      </c>
      <c r="AB170" s="68" t="s">
        <v>233</v>
      </c>
      <c r="AC170" s="68" t="s">
        <v>348</v>
      </c>
      <c r="AD170" s="68" t="s">
        <v>95</v>
      </c>
      <c r="AE170" s="68" t="s">
        <v>95</v>
      </c>
      <c r="AF170" s="59" t="s">
        <v>1762</v>
      </c>
      <c r="AG170" s="68">
        <v>7</v>
      </c>
      <c r="AH170" s="68" t="s">
        <v>245</v>
      </c>
      <c r="AI170" s="68"/>
      <c r="AJ170" s="68"/>
      <c r="AK170" s="68"/>
      <c r="AL170" s="68"/>
      <c r="AM170" s="68"/>
      <c r="AN170" s="68" t="s">
        <v>1071</v>
      </c>
      <c r="AO170" s="68" t="s">
        <v>1072</v>
      </c>
      <c r="AP170" s="68"/>
      <c r="AQ170" s="72"/>
    </row>
    <row r="171" spans="1:43" customFormat="1" ht="15.75" hidden="1" customHeight="1">
      <c r="A171" s="68" t="s">
        <v>1073</v>
      </c>
      <c r="B171" s="59" t="s">
        <v>1074</v>
      </c>
      <c r="C171" s="59" t="s">
        <v>1075</v>
      </c>
      <c r="D171" s="73" t="s">
        <v>138</v>
      </c>
      <c r="E171" s="68" t="s">
        <v>263</v>
      </c>
      <c r="F171" s="68" t="s">
        <v>733</v>
      </c>
      <c r="G171" s="68" t="s">
        <v>734</v>
      </c>
      <c r="H171" s="81">
        <v>43775</v>
      </c>
      <c r="I171">
        <f t="shared" si="3"/>
        <v>2019</v>
      </c>
      <c r="J171" s="99">
        <v>7.8026099999999996</v>
      </c>
      <c r="K171" s="70">
        <v>43563</v>
      </c>
      <c r="L171" s="70">
        <v>44352</v>
      </c>
      <c r="M171" s="71">
        <v>90255.360000000001</v>
      </c>
      <c r="N171" s="71">
        <v>0</v>
      </c>
      <c r="O171" s="71">
        <v>0</v>
      </c>
      <c r="P171" s="71">
        <v>0</v>
      </c>
      <c r="Q171" s="71">
        <f>+'Actualizado al 14-04-2023'!$M171+'Actualizado al 14-04-2023'!$O171</f>
        <v>90255.360000000001</v>
      </c>
      <c r="R171" s="71">
        <f>Tabla3[[#This Row],[TOTAL Q SUSCRITO FUENTE COOOPERANTE]]/Tabla3[[#This Row],[TIPO DE CAMBIO 7.80261 (14-04-2023) ]]</f>
        <v>11567.32939362598</v>
      </c>
      <c r="S171" s="71">
        <f>+'Actualizado al 14-04-2023'!$N171+'Actualizado al 14-04-2023'!$P171</f>
        <v>0</v>
      </c>
      <c r="T171" s="71">
        <v>0</v>
      </c>
      <c r="U171" s="71">
        <f>Tabla3[[#This Row],[Q - EJECUTADO FUENTE COOPERANTE]]/Tabla3[[#This Row],[TIPO DE CAMBIO 7.80261 (14-04-2023) ]]</f>
        <v>0</v>
      </c>
      <c r="V171" s="71">
        <f>Tabla3[[#This Row],[SUSCRITO FUENTE COOPERANTE Q. ]]-Tabla3[[#This Row],[Q - EJECUTADO FUENTE COOPERANTE]]</f>
        <v>90255.360000000001</v>
      </c>
      <c r="W171" s="71">
        <f>Tabla3[[#This Row],[USD - TOTAL SUSCRITO FUENTE COOPERANTE ]]-Tabla3[[#This Row],[USD - EJECUTADO FUENTE COOPERANTE]]</f>
        <v>11567.32939362598</v>
      </c>
      <c r="X171" s="71">
        <v>0</v>
      </c>
      <c r="Y171" s="71">
        <v>85</v>
      </c>
      <c r="Z171" s="71">
        <v>0</v>
      </c>
      <c r="AA171" s="68" t="s">
        <v>796</v>
      </c>
      <c r="AB171" s="68" t="s">
        <v>82</v>
      </c>
      <c r="AC171" s="68" t="s">
        <v>267</v>
      </c>
      <c r="AD171" s="68" t="s">
        <v>95</v>
      </c>
      <c r="AE171" s="68" t="s">
        <v>95</v>
      </c>
      <c r="AF171" s="59" t="s">
        <v>11</v>
      </c>
      <c r="AG171" s="68">
        <v>10</v>
      </c>
      <c r="AH171" s="68"/>
      <c r="AI171" s="68"/>
      <c r="AJ171" s="68"/>
      <c r="AK171" s="68"/>
      <c r="AL171" s="68"/>
      <c r="AM171" s="68"/>
      <c r="AN171" s="68" t="s">
        <v>1076</v>
      </c>
      <c r="AO171" s="68"/>
      <c r="AP171" s="68"/>
      <c r="AQ171" s="72"/>
    </row>
    <row r="172" spans="1:43" customFormat="1" ht="15.75" hidden="1" customHeight="1">
      <c r="A172" s="68" t="s">
        <v>1077</v>
      </c>
      <c r="B172" s="59" t="s">
        <v>1078</v>
      </c>
      <c r="C172" s="59" t="s">
        <v>1079</v>
      </c>
      <c r="D172" s="73" t="s">
        <v>138</v>
      </c>
      <c r="E172" s="68" t="s">
        <v>243</v>
      </c>
      <c r="F172" s="68" t="s">
        <v>264</v>
      </c>
      <c r="G172" s="68" t="s">
        <v>265</v>
      </c>
      <c r="H172" s="80">
        <v>43822</v>
      </c>
      <c r="I172">
        <f t="shared" si="3"/>
        <v>2019</v>
      </c>
      <c r="J172" s="99">
        <v>7.8026099999999996</v>
      </c>
      <c r="K172" s="70">
        <v>43822</v>
      </c>
      <c r="L172" s="70">
        <v>44918</v>
      </c>
      <c r="M172" s="71">
        <v>2293553.98</v>
      </c>
      <c r="N172" s="71">
        <v>444122.5</v>
      </c>
      <c r="O172" s="71">
        <v>0</v>
      </c>
      <c r="P172" s="71">
        <v>0</v>
      </c>
      <c r="Q172" s="71">
        <f>+'Actualizado al 14-04-2023'!$M172+'Actualizado al 14-04-2023'!$O172</f>
        <v>2293553.98</v>
      </c>
      <c r="R172" s="71">
        <f>Tabla3[[#This Row],[TOTAL Q SUSCRITO FUENTE COOOPERANTE]]/Tabla3[[#This Row],[TIPO DE CAMBIO 7.80261 (14-04-2023) ]]</f>
        <v>293947.02285517281</v>
      </c>
      <c r="S172" s="71">
        <f>+'Actualizado al 14-04-2023'!$N172+'Actualizado al 14-04-2023'!$P172</f>
        <v>444122.5</v>
      </c>
      <c r="T172" s="71">
        <v>1322490.22</v>
      </c>
      <c r="U172" s="71">
        <f>Tabla3[[#This Row],[Q - EJECUTADO FUENTE COOPERANTE]]/Tabla3[[#This Row],[TIPO DE CAMBIO 7.80261 (14-04-2023) ]]</f>
        <v>169493.31313496383</v>
      </c>
      <c r="V172" s="71">
        <f>Tabla3[[#This Row],[SUSCRITO FUENTE COOPERANTE Q. ]]-Tabla3[[#This Row],[Q - EJECUTADO FUENTE COOPERANTE]]</f>
        <v>971063.76</v>
      </c>
      <c r="W172" s="71">
        <f>Tabla3[[#This Row],[USD - TOTAL SUSCRITO FUENTE COOPERANTE ]]-Tabla3[[#This Row],[USD - EJECUTADO FUENTE COOPERANTE]]</f>
        <v>124453.70972020898</v>
      </c>
      <c r="X172" s="71">
        <v>222061.24</v>
      </c>
      <c r="Y172" s="71">
        <v>44.75</v>
      </c>
      <c r="Z172" s="71">
        <v>56.41</v>
      </c>
      <c r="AA172" s="68" t="s">
        <v>796</v>
      </c>
      <c r="AB172" s="68" t="s">
        <v>82</v>
      </c>
      <c r="AC172" s="68" t="s">
        <v>348</v>
      </c>
      <c r="AD172" s="68" t="s">
        <v>95</v>
      </c>
      <c r="AE172" s="68" t="s">
        <v>95</v>
      </c>
      <c r="AF172" s="59" t="s">
        <v>1762</v>
      </c>
      <c r="AG172" s="68">
        <v>7</v>
      </c>
      <c r="AH172" s="68" t="s">
        <v>245</v>
      </c>
      <c r="AI172" s="68"/>
      <c r="AJ172" s="68"/>
      <c r="AK172" s="68"/>
      <c r="AL172" s="68"/>
      <c r="AM172" s="68"/>
      <c r="AN172" s="68" t="s">
        <v>1080</v>
      </c>
      <c r="AO172" s="68" t="s">
        <v>1081</v>
      </c>
      <c r="AP172" s="68"/>
      <c r="AQ172" s="72"/>
    </row>
    <row r="173" spans="1:43" customFormat="1" ht="15.75" hidden="1" customHeight="1">
      <c r="A173" s="68" t="s">
        <v>1082</v>
      </c>
      <c r="B173" s="59" t="s">
        <v>1083</v>
      </c>
      <c r="C173" s="59" t="s">
        <v>1084</v>
      </c>
      <c r="D173" s="73" t="s">
        <v>76</v>
      </c>
      <c r="E173" s="68" t="s">
        <v>868</v>
      </c>
      <c r="F173" s="68" t="s">
        <v>119</v>
      </c>
      <c r="G173" s="68" t="s">
        <v>120</v>
      </c>
      <c r="H173" s="81">
        <v>43817</v>
      </c>
      <c r="I173">
        <f t="shared" si="3"/>
        <v>2019</v>
      </c>
      <c r="J173" s="99">
        <v>7.8026099999999996</v>
      </c>
      <c r="K173" s="70">
        <v>43819</v>
      </c>
      <c r="L173" s="70">
        <v>43858</v>
      </c>
      <c r="M173" s="71">
        <v>810000</v>
      </c>
      <c r="N173" s="71">
        <v>0</v>
      </c>
      <c r="O173" s="71">
        <v>0</v>
      </c>
      <c r="P173" s="71">
        <v>0</v>
      </c>
      <c r="Q173" s="71">
        <f>+'Actualizado al 14-04-2023'!$M173+'Actualizado al 14-04-2023'!$O173</f>
        <v>810000</v>
      </c>
      <c r="R173" s="71">
        <f>Tabla3[[#This Row],[TOTAL Q SUSCRITO FUENTE COOOPERANTE]]/Tabla3[[#This Row],[TIPO DE CAMBIO 7.80261 (14-04-2023) ]]</f>
        <v>103811.41694894401</v>
      </c>
      <c r="S173" s="71">
        <f>+'Actualizado al 14-04-2023'!$N173+'Actualizado al 14-04-2023'!$P173</f>
        <v>0</v>
      </c>
      <c r="T173" s="71">
        <v>809999.9</v>
      </c>
      <c r="U173" s="71">
        <f>Tabla3[[#This Row],[Q - EJECUTADO FUENTE COOPERANTE]]/Tabla3[[#This Row],[TIPO DE CAMBIO 7.80261 (14-04-2023) ]]</f>
        <v>103811.4041327197</v>
      </c>
      <c r="V173" s="71">
        <f>Tabla3[[#This Row],[SUSCRITO FUENTE COOPERANTE Q. ]]-Tabla3[[#This Row],[Q - EJECUTADO FUENTE COOPERANTE]]</f>
        <v>9.9999999976716936E-2</v>
      </c>
      <c r="W173" s="71">
        <f>Tabla3[[#This Row],[USD - TOTAL SUSCRITO FUENTE COOPERANTE ]]-Tabla3[[#This Row],[USD - EJECUTADO FUENTE COOPERANTE]]</f>
        <v>1.2816224305424839E-2</v>
      </c>
      <c r="X173" s="71">
        <v>0</v>
      </c>
      <c r="Y173" s="71">
        <v>100</v>
      </c>
      <c r="Z173" s="71">
        <v>99.99</v>
      </c>
      <c r="AA173" s="68" t="s">
        <v>831</v>
      </c>
      <c r="AB173" s="68" t="s">
        <v>133</v>
      </c>
      <c r="AC173" s="68" t="s">
        <v>142</v>
      </c>
      <c r="AD173" s="68" t="s">
        <v>143</v>
      </c>
      <c r="AE173" s="68" t="s">
        <v>143</v>
      </c>
      <c r="AF173" s="79" t="s">
        <v>13</v>
      </c>
      <c r="AG173" s="68">
        <v>13</v>
      </c>
      <c r="AH173" s="68" t="s">
        <v>144</v>
      </c>
      <c r="AI173" s="68"/>
      <c r="AJ173" s="68"/>
      <c r="AK173" s="68"/>
      <c r="AL173" s="68"/>
      <c r="AM173" s="68"/>
      <c r="AN173" s="68" t="s">
        <v>1085</v>
      </c>
      <c r="AO173" s="68" t="s">
        <v>1086</v>
      </c>
      <c r="AP173" s="68" t="s">
        <v>1087</v>
      </c>
      <c r="AQ173" s="72" t="s">
        <v>1088</v>
      </c>
    </row>
    <row r="174" spans="1:43" customFormat="1" ht="15.75" hidden="1" customHeight="1">
      <c r="A174" s="68" t="s">
        <v>1089</v>
      </c>
      <c r="B174" s="59" t="s">
        <v>1090</v>
      </c>
      <c r="C174" s="59" t="s">
        <v>1091</v>
      </c>
      <c r="D174" s="73" t="s">
        <v>138</v>
      </c>
      <c r="E174" s="68" t="s">
        <v>1092</v>
      </c>
      <c r="F174" s="68" t="s">
        <v>488</v>
      </c>
      <c r="G174" s="68" t="s">
        <v>1093</v>
      </c>
      <c r="H174" s="80">
        <v>43444</v>
      </c>
      <c r="I174">
        <f t="shared" si="3"/>
        <v>2018</v>
      </c>
      <c r="J174" s="99">
        <v>7.8026099999999996</v>
      </c>
      <c r="K174" s="70">
        <v>43444</v>
      </c>
      <c r="L174" s="70">
        <v>44926</v>
      </c>
      <c r="M174" s="71">
        <v>20862306</v>
      </c>
      <c r="N174" s="71">
        <v>0</v>
      </c>
      <c r="O174" s="71">
        <v>0</v>
      </c>
      <c r="P174" s="71">
        <v>0</v>
      </c>
      <c r="Q174" s="71">
        <f>+'Actualizado al 14-04-2023'!$M174+'Actualizado al 14-04-2023'!$O174</f>
        <v>20862306</v>
      </c>
      <c r="R174" s="71">
        <f>Tabla3[[#This Row],[TOTAL Q SUSCRITO FUENTE COOOPERANTE]]/Tabla3[[#This Row],[TIPO DE CAMBIO 7.80261 (14-04-2023) ]]</f>
        <v>2673759.9341758722</v>
      </c>
      <c r="S174" s="71">
        <f>+'Actualizado al 14-04-2023'!$N174+'Actualizado al 14-04-2023'!$P174</f>
        <v>0</v>
      </c>
      <c r="T174" s="71">
        <v>6215651.1299999999</v>
      </c>
      <c r="U174" s="71">
        <f>Tabla3[[#This Row],[Q - EJECUTADO FUENTE COOPERANTE]]/Tabla3[[#This Row],[TIPO DE CAMBIO 7.80261 (14-04-2023) ]]</f>
        <v>796611.79143901856</v>
      </c>
      <c r="V174" s="71">
        <f>Tabla3[[#This Row],[SUSCRITO FUENTE COOPERANTE Q. ]]-Tabla3[[#This Row],[Q - EJECUTADO FUENTE COOPERANTE]]</f>
        <v>14646654.870000001</v>
      </c>
      <c r="W174" s="71">
        <f>Tabla3[[#This Row],[USD - TOTAL SUSCRITO FUENTE COOPERANTE ]]-Tabla3[[#This Row],[USD - EJECUTADO FUENTE COOPERANTE]]</f>
        <v>1877148.1427368536</v>
      </c>
      <c r="X174" s="71">
        <v>0</v>
      </c>
      <c r="Y174" s="71">
        <v>45.8</v>
      </c>
      <c r="Z174" s="71">
        <v>29.79</v>
      </c>
      <c r="AA174" s="68" t="s">
        <v>831</v>
      </c>
      <c r="AB174" s="68" t="s">
        <v>233</v>
      </c>
      <c r="AC174" s="68" t="s">
        <v>401</v>
      </c>
      <c r="AD174" s="68" t="s">
        <v>95</v>
      </c>
      <c r="AE174" s="68" t="s">
        <v>95</v>
      </c>
      <c r="AF174" s="59" t="s">
        <v>12</v>
      </c>
      <c r="AG174" s="68">
        <v>12</v>
      </c>
      <c r="AH174" s="68" t="s">
        <v>122</v>
      </c>
      <c r="AI174" s="68"/>
      <c r="AJ174" s="68"/>
      <c r="AK174" s="68"/>
      <c r="AL174" s="68"/>
      <c r="AM174" s="68"/>
      <c r="AN174" s="68" t="s">
        <v>1094</v>
      </c>
      <c r="AO174" s="68" t="s">
        <v>1095</v>
      </c>
      <c r="AP174" s="68"/>
      <c r="AQ174" s="72"/>
    </row>
    <row r="175" spans="1:43" customFormat="1" ht="15.75" hidden="1" customHeight="1">
      <c r="A175" s="68" t="s">
        <v>1096</v>
      </c>
      <c r="B175" s="59" t="s">
        <v>1097</v>
      </c>
      <c r="C175" s="59" t="s">
        <v>1098</v>
      </c>
      <c r="D175" s="73" t="s">
        <v>76</v>
      </c>
      <c r="E175" s="68" t="s">
        <v>205</v>
      </c>
      <c r="F175" s="68" t="s">
        <v>733</v>
      </c>
      <c r="G175" s="68" t="s">
        <v>734</v>
      </c>
      <c r="H175" s="81">
        <v>43482</v>
      </c>
      <c r="I175">
        <f t="shared" si="3"/>
        <v>2019</v>
      </c>
      <c r="J175" s="99">
        <v>7.8026099999999996</v>
      </c>
      <c r="K175" s="70">
        <v>43782</v>
      </c>
      <c r="L175" s="70">
        <v>44393</v>
      </c>
      <c r="M175" s="71">
        <v>5771758.2999999998</v>
      </c>
      <c r="N175" s="71">
        <v>0</v>
      </c>
      <c r="O175" s="71">
        <v>0</v>
      </c>
      <c r="P175" s="71">
        <v>0</v>
      </c>
      <c r="Q175" s="71">
        <f>+'Actualizado al 14-04-2023'!$M175+'Actualizado al 14-04-2023'!$O175</f>
        <v>5771758.2999999998</v>
      </c>
      <c r="R175" s="71">
        <f>Tabla3[[#This Row],[TOTAL Q SUSCRITO FUENTE COOOPERANTE]]/Tabla3[[#This Row],[TIPO DE CAMBIO 7.80261 (14-04-2023) ]]</f>
        <v>739721.49062941759</v>
      </c>
      <c r="S175" s="71">
        <f>+'Actualizado al 14-04-2023'!$N175+'Actualizado al 14-04-2023'!$P175</f>
        <v>0</v>
      </c>
      <c r="T175" s="71">
        <v>5599548.2699999996</v>
      </c>
      <c r="U175" s="71">
        <f>Tabla3[[#This Row],[Q - EJECUTADO FUENTE COOPERANTE]]/Tabla3[[#This Row],[TIPO DE CAMBIO 7.80261 (14-04-2023) ]]</f>
        <v>717650.66689223214</v>
      </c>
      <c r="V175" s="71">
        <f>Tabla3[[#This Row],[SUSCRITO FUENTE COOPERANTE Q. ]]-Tabla3[[#This Row],[Q - EJECUTADO FUENTE COOPERANTE]]</f>
        <v>172210.03000000026</v>
      </c>
      <c r="W175" s="71">
        <f>Tabla3[[#This Row],[USD - TOTAL SUSCRITO FUENTE COOPERANTE ]]-Tabla3[[#This Row],[USD - EJECUTADO FUENTE COOPERANTE]]</f>
        <v>22070.823737185448</v>
      </c>
      <c r="X175" s="71">
        <v>0</v>
      </c>
      <c r="Y175" s="71">
        <v>96</v>
      </c>
      <c r="Z175" s="71">
        <v>97.01</v>
      </c>
      <c r="AA175" s="68" t="s">
        <v>787</v>
      </c>
      <c r="AB175" s="68" t="s">
        <v>82</v>
      </c>
      <c r="AC175" s="68" t="s">
        <v>134</v>
      </c>
      <c r="AD175" s="68" t="s">
        <v>235</v>
      </c>
      <c r="AE175" s="68" t="s">
        <v>235</v>
      </c>
      <c r="AF175" s="59" t="s">
        <v>12</v>
      </c>
      <c r="AG175" s="68">
        <v>12</v>
      </c>
      <c r="AH175" s="68"/>
      <c r="AI175" s="68"/>
      <c r="AJ175" s="68"/>
      <c r="AK175" s="68"/>
      <c r="AL175" s="68"/>
      <c r="AM175" s="68"/>
      <c r="AN175" s="68" t="s">
        <v>1099</v>
      </c>
      <c r="AO175" s="68" t="s">
        <v>1100</v>
      </c>
      <c r="AP175" s="68"/>
      <c r="AQ175" s="72"/>
    </row>
    <row r="176" spans="1:43" customFormat="1" ht="15.75" hidden="1" customHeight="1">
      <c r="A176" s="68" t="s">
        <v>1108</v>
      </c>
      <c r="B176" s="59" t="s">
        <v>68</v>
      </c>
      <c r="C176" s="59" t="s">
        <v>1109</v>
      </c>
      <c r="D176" s="68" t="s">
        <v>138</v>
      </c>
      <c r="E176" s="68" t="s">
        <v>1110</v>
      </c>
      <c r="F176" s="68" t="s">
        <v>140</v>
      </c>
      <c r="G176" s="68" t="s">
        <v>717</v>
      </c>
      <c r="H176" s="81">
        <v>43424</v>
      </c>
      <c r="I176">
        <f t="shared" si="3"/>
        <v>2018</v>
      </c>
      <c r="J176" s="99">
        <v>7.8026099999999996</v>
      </c>
      <c r="K176" s="70">
        <v>43424</v>
      </c>
      <c r="L176" s="70">
        <v>45138</v>
      </c>
      <c r="M176" s="71">
        <v>1790331.42</v>
      </c>
      <c r="N176" s="71">
        <v>0</v>
      </c>
      <c r="O176" s="71">
        <v>0</v>
      </c>
      <c r="P176" s="71">
        <v>0</v>
      </c>
      <c r="Q176" s="71">
        <f>+'Actualizado al 14-04-2023'!$M176+'Actualizado al 14-04-2023'!$O176</f>
        <v>1790331.42</v>
      </c>
      <c r="R176" s="71">
        <f>Tabla3[[#This Row],[TOTAL Q SUSCRITO FUENTE COOOPERANTE]]/Tabla3[[#This Row],[TIPO DE CAMBIO 7.80261 (14-04-2023) ]]</f>
        <v>229452.8907634753</v>
      </c>
      <c r="S176" s="71">
        <f>+'Actualizado al 14-04-2023'!$N176+'Actualizado al 14-04-2023'!$P176</f>
        <v>0</v>
      </c>
      <c r="T176" s="71">
        <v>1029556.57</v>
      </c>
      <c r="U176" s="71">
        <f>Tabla3[[#This Row],[Q - EJECUTADO FUENTE COOPERANTE]]/Tabla3[[#This Row],[TIPO DE CAMBIO 7.80261 (14-04-2023) ]]</f>
        <v>131950.27945777119</v>
      </c>
      <c r="V176" s="71">
        <f>Tabla3[[#This Row],[SUSCRITO FUENTE COOPERANTE Q. ]]-Tabla3[[#This Row],[Q - EJECUTADO FUENTE COOPERANTE]]</f>
        <v>760774.85</v>
      </c>
      <c r="W176" s="71">
        <f>Tabla3[[#This Row],[USD - TOTAL SUSCRITO FUENTE COOPERANTE ]]-Tabla3[[#This Row],[USD - EJECUTADO FUENTE COOPERANTE]]</f>
        <v>97502.611305704108</v>
      </c>
      <c r="X176" s="71">
        <v>0</v>
      </c>
      <c r="Y176" s="71">
        <v>31.77</v>
      </c>
      <c r="Z176" s="71">
        <v>57.5</v>
      </c>
      <c r="AA176" s="68" t="s">
        <v>81</v>
      </c>
      <c r="AB176" s="68" t="s">
        <v>82</v>
      </c>
      <c r="AC176" s="68" t="s">
        <v>94</v>
      </c>
      <c r="AD176" s="68" t="s">
        <v>95</v>
      </c>
      <c r="AE176" s="68" t="s">
        <v>95</v>
      </c>
      <c r="AF176" s="59" t="s">
        <v>12</v>
      </c>
      <c r="AG176" s="68">
        <v>12</v>
      </c>
      <c r="AH176" s="68" t="s">
        <v>122</v>
      </c>
      <c r="AI176" s="68"/>
      <c r="AJ176" s="68"/>
      <c r="AK176" s="68"/>
      <c r="AL176" s="68"/>
      <c r="AM176" s="68"/>
      <c r="AN176" s="68" t="s">
        <v>1111</v>
      </c>
      <c r="AO176" s="68" t="s">
        <v>1112</v>
      </c>
      <c r="AP176" s="68" t="s">
        <v>1113</v>
      </c>
      <c r="AQ176" s="72" t="s">
        <v>1114</v>
      </c>
    </row>
    <row r="177" spans="1:43" customFormat="1" ht="15.75" hidden="1" customHeight="1">
      <c r="A177" s="68" t="s">
        <v>1115</v>
      </c>
      <c r="B177" s="59" t="s">
        <v>68</v>
      </c>
      <c r="C177" s="59" t="s">
        <v>1116</v>
      </c>
      <c r="D177" s="68" t="s">
        <v>138</v>
      </c>
      <c r="E177" s="68" t="s">
        <v>131</v>
      </c>
      <c r="F177" s="68" t="s">
        <v>140</v>
      </c>
      <c r="G177" s="68" t="s">
        <v>721</v>
      </c>
      <c r="H177" s="80">
        <v>43787</v>
      </c>
      <c r="I177">
        <f t="shared" si="3"/>
        <v>2019</v>
      </c>
      <c r="J177" s="99">
        <v>7.8026099999999996</v>
      </c>
      <c r="K177" s="70">
        <v>43787</v>
      </c>
      <c r="L177" s="70">
        <v>44926</v>
      </c>
      <c r="M177" s="71">
        <v>9374223.0899999999</v>
      </c>
      <c r="N177" s="71">
        <v>0</v>
      </c>
      <c r="O177" s="71">
        <v>9391556.5199999996</v>
      </c>
      <c r="P177" s="71">
        <v>0</v>
      </c>
      <c r="Q177" s="71">
        <f>+'Actualizado al 14-04-2023'!$M177+'Actualizado al 14-04-2023'!$O177</f>
        <v>18765779.609999999</v>
      </c>
      <c r="R177" s="71">
        <f>Tabla3[[#This Row],[TOTAL Q SUSCRITO FUENTE COOOPERANTE]]/Tabla3[[#This Row],[TIPO DE CAMBIO 7.80261 (14-04-2023) ]]</f>
        <v>2405064.4092169157</v>
      </c>
      <c r="S177" s="71">
        <f>+'Actualizado al 14-04-2023'!$N177+'Actualizado al 14-04-2023'!$P177</f>
        <v>0</v>
      </c>
      <c r="T177" s="71">
        <v>15679540.67</v>
      </c>
      <c r="U177" s="71">
        <f>Tabla3[[#This Row],[Q - EJECUTADO FUENTE COOPERANTE]]/Tabla3[[#This Row],[TIPO DE CAMBIO 7.80261 (14-04-2023) ]]</f>
        <v>2009525.1037793765</v>
      </c>
      <c r="V177" s="71">
        <f>Tabla3[[#This Row],[SUSCRITO FUENTE COOPERANTE Q. ]]-Tabla3[[#This Row],[Q - EJECUTADO FUENTE COOPERANTE]]</f>
        <v>-6305317.5800000001</v>
      </c>
      <c r="W177" s="71">
        <f>Tabla3[[#This Row],[USD - TOTAL SUSCRITO FUENTE COOPERANTE ]]-Tabla3[[#This Row],[USD - EJECUTADO FUENTE COOPERANTE]]</f>
        <v>395539.30543753924</v>
      </c>
      <c r="X177" s="71">
        <v>0</v>
      </c>
      <c r="Y177" s="71">
        <v>75</v>
      </c>
      <c r="Z177" s="71">
        <v>83.55</v>
      </c>
      <c r="AA177" s="68" t="s">
        <v>754</v>
      </c>
      <c r="AB177" s="68" t="s">
        <v>233</v>
      </c>
      <c r="AC177" s="68" t="s">
        <v>83</v>
      </c>
      <c r="AD177" s="68" t="s">
        <v>95</v>
      </c>
      <c r="AE177" s="68" t="s">
        <v>95</v>
      </c>
      <c r="AF177" s="59" t="s">
        <v>12</v>
      </c>
      <c r="AG177" s="68">
        <v>12</v>
      </c>
      <c r="AH177" s="68"/>
      <c r="AI177" s="68"/>
      <c r="AJ177" s="68"/>
      <c r="AK177" s="68"/>
      <c r="AL177" s="68"/>
      <c r="AM177" s="68"/>
      <c r="AN177" s="68" t="s">
        <v>1117</v>
      </c>
      <c r="AO177" s="68" t="s">
        <v>1118</v>
      </c>
      <c r="AP177" s="68" t="s">
        <v>1119</v>
      </c>
      <c r="AQ177" s="72" t="s">
        <v>1120</v>
      </c>
    </row>
    <row r="178" spans="1:43" customFormat="1" ht="15.75" hidden="1" customHeight="1">
      <c r="A178" s="68" t="s">
        <v>1121</v>
      </c>
      <c r="B178" s="59" t="s">
        <v>68</v>
      </c>
      <c r="C178" s="59" t="s">
        <v>1122</v>
      </c>
      <c r="D178" s="68" t="s">
        <v>76</v>
      </c>
      <c r="E178" s="68" t="s">
        <v>131</v>
      </c>
      <c r="F178" s="68" t="s">
        <v>119</v>
      </c>
      <c r="G178" s="68" t="s">
        <v>120</v>
      </c>
      <c r="H178" s="81">
        <v>43703</v>
      </c>
      <c r="I178">
        <f t="shared" si="3"/>
        <v>2019</v>
      </c>
      <c r="J178" s="99">
        <v>7.8026099999999996</v>
      </c>
      <c r="K178" s="70">
        <v>43703</v>
      </c>
      <c r="L178" s="70">
        <v>43951</v>
      </c>
      <c r="M178" s="71">
        <v>155578</v>
      </c>
      <c r="N178" s="71">
        <v>0</v>
      </c>
      <c r="O178" s="71">
        <v>0</v>
      </c>
      <c r="P178" s="71">
        <v>0</v>
      </c>
      <c r="Q178" s="71">
        <f>+'Actualizado al 14-04-2023'!$M178+'Actualizado al 14-04-2023'!$O178</f>
        <v>155578</v>
      </c>
      <c r="R178" s="71">
        <f>Tabla3[[#This Row],[TOTAL Q SUSCRITO FUENTE COOOPERANTE]]/Tabla3[[#This Row],[TIPO DE CAMBIO 7.80261 (14-04-2023) ]]</f>
        <v>19939.225464299769</v>
      </c>
      <c r="S178" s="71">
        <f>+'Actualizado al 14-04-2023'!$N178+'Actualizado al 14-04-2023'!$P178</f>
        <v>0</v>
      </c>
      <c r="T178" s="71">
        <v>151257.39000000001</v>
      </c>
      <c r="U178" s="71">
        <f>Tabla3[[#This Row],[Q - EJECUTADO FUENTE COOPERANTE]]/Tabla3[[#This Row],[TIPO DE CAMBIO 7.80261 (14-04-2023) ]]</f>
        <v>19385.486394937081</v>
      </c>
      <c r="V178" s="71">
        <f>Tabla3[[#This Row],[SUSCRITO FUENTE COOPERANTE Q. ]]-Tabla3[[#This Row],[Q - EJECUTADO FUENTE COOPERANTE]]</f>
        <v>4320.609999999986</v>
      </c>
      <c r="W178" s="71">
        <f>Tabla3[[#This Row],[USD - TOTAL SUSCRITO FUENTE COOPERANTE ]]-Tabla3[[#This Row],[USD - EJECUTADO FUENTE COOPERANTE]]</f>
        <v>553.73906936268759</v>
      </c>
      <c r="X178" s="71">
        <v>0</v>
      </c>
      <c r="Y178" s="71">
        <v>100</v>
      </c>
      <c r="Z178" s="71">
        <v>97.22</v>
      </c>
      <c r="AA178" s="68" t="s">
        <v>754</v>
      </c>
      <c r="AB178" s="68" t="s">
        <v>82</v>
      </c>
      <c r="AC178" s="68" t="s">
        <v>83</v>
      </c>
      <c r="AD178" s="68" t="s">
        <v>95</v>
      </c>
      <c r="AE178" s="68" t="s">
        <v>95</v>
      </c>
      <c r="AF178" s="59" t="s">
        <v>12</v>
      </c>
      <c r="AG178" s="68">
        <v>12</v>
      </c>
      <c r="AH178" s="68"/>
      <c r="AI178" s="68"/>
      <c r="AJ178" s="68"/>
      <c r="AK178" s="68"/>
      <c r="AL178" s="68"/>
      <c r="AM178" s="68"/>
      <c r="AN178" s="68" t="s">
        <v>1124</v>
      </c>
      <c r="AO178" s="68"/>
      <c r="AP178" s="68"/>
      <c r="AQ178" s="72"/>
    </row>
    <row r="179" spans="1:43" s="120" customFormat="1" ht="15.75" customHeight="1">
      <c r="A179" s="98" t="s">
        <v>1741</v>
      </c>
      <c r="B179" s="59" t="s">
        <v>1742</v>
      </c>
      <c r="C179" s="59" t="s">
        <v>1743</v>
      </c>
      <c r="D179" s="59" t="s">
        <v>281</v>
      </c>
      <c r="E179" s="59" t="s">
        <v>2620</v>
      </c>
      <c r="F179" s="161" t="s">
        <v>2621</v>
      </c>
      <c r="G179" s="59"/>
      <c r="H179" s="83">
        <v>44784</v>
      </c>
      <c r="I179">
        <f t="shared" si="3"/>
        <v>2022</v>
      </c>
      <c r="J179" s="99">
        <v>7.8026099999999996</v>
      </c>
      <c r="K179" s="60">
        <v>44774</v>
      </c>
      <c r="L179" s="60">
        <v>45504</v>
      </c>
      <c r="M179" s="213">
        <v>4704031.7300000004</v>
      </c>
      <c r="N179" s="61"/>
      <c r="O179" s="61">
        <v>0</v>
      </c>
      <c r="P179" s="61">
        <v>0</v>
      </c>
      <c r="Q179" s="206">
        <f>Tabla3[[#This Row],[SUSCRITO FUENTE COOPERANTE Q. ]]+Tabla3[[#This Row],[ENMIENDA FUENTE COOPERANTE]]</f>
        <v>4704031.7300000004</v>
      </c>
      <c r="R179" s="220">
        <f>Tabla3[[#This Row],[TOTAL Q SUSCRITO FUENTE COOOPERANTE]]/Tabla3[[#This Row],[TIPO DE CAMBIO 7.80261 (14-04-2023) ]]</f>
        <v>602879.25835073146</v>
      </c>
      <c r="S179" s="61"/>
      <c r="T179" s="206">
        <v>0</v>
      </c>
      <c r="U179" s="224">
        <f>Tabla3[[#This Row],[Q - EJECUTADO FUENTE COOPERANTE]]/Tabla3[[#This Row],[TIPO DE CAMBIO 7.80261 (14-04-2023) ]]</f>
        <v>0</v>
      </c>
      <c r="V179" s="211">
        <f>Tabla3[[#This Row],[TOTAL Q SUSCRITO FUENTE COOOPERANTE]]-Tabla3[[#This Row],[Q - EJECUTADO FUENTE COOPERANTE]]</f>
        <v>4704031.7300000004</v>
      </c>
      <c r="W179" s="228">
        <f>Tabla3[[#This Row],[USD - TOTAL SUSCRITO FUENTE COOPERANTE ]]-Tabla3[[#This Row],[USD - EJECUTADO FUENTE COOPERANTE]]</f>
        <v>602879.25835073146</v>
      </c>
      <c r="X179" s="61">
        <v>0</v>
      </c>
      <c r="Y179" s="61">
        <v>0</v>
      </c>
      <c r="Z179" s="61">
        <v>0</v>
      </c>
      <c r="AA179" s="59" t="s">
        <v>105</v>
      </c>
      <c r="AB179" s="59" t="s">
        <v>82</v>
      </c>
      <c r="AC179" s="59" t="s">
        <v>355</v>
      </c>
      <c r="AD179" s="59" t="s">
        <v>364</v>
      </c>
      <c r="AE179" s="59" t="s">
        <v>364</v>
      </c>
      <c r="AF179" s="59" t="s">
        <v>12</v>
      </c>
      <c r="AG179" s="59">
        <v>12</v>
      </c>
      <c r="AH179" s="59"/>
      <c r="AI179" s="119" t="s">
        <v>218</v>
      </c>
      <c r="AJ179" s="59"/>
      <c r="AK179" s="59"/>
      <c r="AL179" s="59"/>
      <c r="AM179" s="59"/>
      <c r="AN179" s="59"/>
      <c r="AO179" s="59"/>
      <c r="AP179" s="59"/>
      <c r="AQ179" s="62"/>
    </row>
    <row r="180" spans="1:43" s="120" customFormat="1" ht="15.75" customHeight="1">
      <c r="A180" s="59" t="s">
        <v>2481</v>
      </c>
      <c r="B180" s="59"/>
      <c r="C180" s="59" t="s">
        <v>2503</v>
      </c>
      <c r="D180" s="59" t="s">
        <v>281</v>
      </c>
      <c r="E180" s="59" t="s">
        <v>263</v>
      </c>
      <c r="F180" s="59" t="s">
        <v>733</v>
      </c>
      <c r="G180" s="59"/>
      <c r="H180" s="83">
        <v>44994</v>
      </c>
      <c r="I180">
        <f t="shared" si="3"/>
        <v>2023</v>
      </c>
      <c r="J180" s="99">
        <v>7.8026099999999996</v>
      </c>
      <c r="K180" s="64">
        <v>45019</v>
      </c>
      <c r="L180" s="64" t="s">
        <v>68</v>
      </c>
      <c r="M180" s="193">
        <f>[1]Hoja3!F5*[1]Hoja3!$G$5</f>
        <v>232807793.21109</v>
      </c>
      <c r="N180" s="61">
        <v>0</v>
      </c>
      <c r="O180" s="61"/>
      <c r="P180" s="61"/>
      <c r="Q180" s="206">
        <f>Tabla3[[#This Row],[SUSCRITO FUENTE COOPERANTE Q. ]]+Tabla3[[#This Row],[ENMIENDA FUENTE COOPERANTE]]</f>
        <v>232807793.21109</v>
      </c>
      <c r="R180" s="220">
        <f>Tabla3[[#This Row],[TOTAL Q SUSCRITO FUENTE COOOPERANTE]]/Tabla3[[#This Row],[TIPO DE CAMBIO 7.80261 (14-04-2023) ]]</f>
        <v>29837169</v>
      </c>
      <c r="S180" s="61"/>
      <c r="T180" s="206">
        <v>0</v>
      </c>
      <c r="U180" s="224">
        <f>Tabla3[[#This Row],[Q - EJECUTADO FUENTE COOPERANTE]]/Tabla3[[#This Row],[TIPO DE CAMBIO 7.80261 (14-04-2023) ]]</f>
        <v>0</v>
      </c>
      <c r="V180" s="211">
        <f>Tabla3[[#This Row],[TOTAL Q SUSCRITO FUENTE COOOPERANTE]]-Tabla3[[#This Row],[Q - EJECUTADO FUENTE COOPERANTE]]</f>
        <v>232807793.21109</v>
      </c>
      <c r="W180" s="228">
        <f>Tabla3[[#This Row],[USD - TOTAL SUSCRITO FUENTE COOPERANTE ]]-Tabla3[[#This Row],[USD - EJECUTADO FUENTE COOPERANTE]]</f>
        <v>29837169</v>
      </c>
      <c r="X180" s="61"/>
      <c r="Y180" s="59"/>
      <c r="Z180" s="59"/>
      <c r="AA180" s="59" t="s">
        <v>1614</v>
      </c>
      <c r="AB180" s="59" t="s">
        <v>82</v>
      </c>
      <c r="AC180" s="59" t="s">
        <v>267</v>
      </c>
      <c r="AD180" s="59" t="s">
        <v>212</v>
      </c>
      <c r="AE180" s="59" t="s">
        <v>2499</v>
      </c>
      <c r="AF180" s="59" t="s">
        <v>5</v>
      </c>
      <c r="AG180" s="59">
        <v>1</v>
      </c>
      <c r="AH180" s="59"/>
      <c r="AI180" s="59" t="s">
        <v>246</v>
      </c>
      <c r="AJ180" s="59"/>
      <c r="AK180" s="59"/>
      <c r="AL180" s="59"/>
      <c r="AM180" s="59"/>
      <c r="AN180" s="59"/>
      <c r="AO180" s="59"/>
      <c r="AP180" s="59"/>
      <c r="AQ180" s="62"/>
    </row>
    <row r="181" spans="1:43" customFormat="1" ht="15.75" hidden="1" customHeight="1">
      <c r="A181" s="68" t="s">
        <v>1139</v>
      </c>
      <c r="B181" s="58" t="s">
        <v>68</v>
      </c>
      <c r="C181" s="68" t="s">
        <v>1140</v>
      </c>
      <c r="D181" s="68" t="s">
        <v>138</v>
      </c>
      <c r="E181" s="68" t="s">
        <v>662</v>
      </c>
      <c r="F181" s="68" t="s">
        <v>488</v>
      </c>
      <c r="G181" s="68" t="s">
        <v>1141</v>
      </c>
      <c r="H181" s="80">
        <v>43360</v>
      </c>
      <c r="I181">
        <f t="shared" si="3"/>
        <v>2018</v>
      </c>
      <c r="J181" s="99">
        <v>7.8026099999999996</v>
      </c>
      <c r="K181" s="70">
        <v>43646</v>
      </c>
      <c r="L181" s="70">
        <v>43644</v>
      </c>
      <c r="M181" s="71">
        <v>20748942.75</v>
      </c>
      <c r="N181" s="71">
        <v>0</v>
      </c>
      <c r="O181" s="71">
        <v>0</v>
      </c>
      <c r="P181" s="71">
        <v>0</v>
      </c>
      <c r="Q181" s="71">
        <f>+'Actualizado al 14-04-2023'!$M181+'Actualizado al 14-04-2023'!$O181</f>
        <v>20748942.75</v>
      </c>
      <c r="R181" s="71">
        <f>Tabla3[[#This Row],[TOTAL Q SUSCRITO FUENTE COOOPERANTE]]/Tabla3[[#This Row],[TIPO DE CAMBIO 7.80261 (14-04-2023) ]]</f>
        <v>2659231.0457654553</v>
      </c>
      <c r="S181" s="71">
        <f>+'Actualizado al 14-04-2023'!$N181+'Actualizado al 14-04-2023'!$P181</f>
        <v>0</v>
      </c>
      <c r="T181" s="71">
        <v>20748942.739999998</v>
      </c>
      <c r="U181" s="71">
        <f>Tabla3[[#This Row],[Q - EJECUTADO FUENTE COOPERANTE]]/Tabla3[[#This Row],[TIPO DE CAMBIO 7.80261 (14-04-2023) ]]</f>
        <v>2659231.044483833</v>
      </c>
      <c r="V181" s="71">
        <f>Tabla3[[#This Row],[SUSCRITO FUENTE COOPERANTE Q. ]]-Tabla3[[#This Row],[Q - EJECUTADO FUENTE COOPERANTE]]</f>
        <v>1.0000001639127731E-2</v>
      </c>
      <c r="W181" s="71">
        <f>Tabla3[[#This Row],[USD - TOTAL SUSCRITO FUENTE COOPERANTE ]]-Tabla3[[#This Row],[USD - EJECUTADO FUENTE COOPERANTE]]</f>
        <v>1.2816223315894604E-3</v>
      </c>
      <c r="X181" s="71">
        <v>0</v>
      </c>
      <c r="Y181" s="71">
        <v>100</v>
      </c>
      <c r="Z181" s="71">
        <v>99.99</v>
      </c>
      <c r="AA181" s="68" t="s">
        <v>664</v>
      </c>
      <c r="AB181" s="68" t="s">
        <v>233</v>
      </c>
      <c r="AC181" s="68" t="s">
        <v>176</v>
      </c>
      <c r="AD181" s="68" t="s">
        <v>95</v>
      </c>
      <c r="AE181" s="68" t="s">
        <v>95</v>
      </c>
      <c r="AF181" s="59" t="s">
        <v>12</v>
      </c>
      <c r="AG181" s="68">
        <v>12</v>
      </c>
      <c r="AH181" s="68" t="s">
        <v>122</v>
      </c>
      <c r="AI181" s="68"/>
      <c r="AJ181" s="68"/>
      <c r="AK181" s="68"/>
      <c r="AL181" s="68"/>
      <c r="AM181" s="68"/>
      <c r="AN181" s="68" t="s">
        <v>1142</v>
      </c>
      <c r="AO181" s="68"/>
      <c r="AP181" s="68"/>
      <c r="AQ181" s="72"/>
    </row>
    <row r="182" spans="1:43" customFormat="1" ht="15.75" hidden="1" customHeight="1">
      <c r="A182" s="68" t="s">
        <v>1143</v>
      </c>
      <c r="B182" s="58" t="s">
        <v>68</v>
      </c>
      <c r="C182" s="68" t="s">
        <v>1144</v>
      </c>
      <c r="D182" s="68" t="s">
        <v>138</v>
      </c>
      <c r="E182" s="68" t="s">
        <v>662</v>
      </c>
      <c r="F182" s="68" t="s">
        <v>488</v>
      </c>
      <c r="G182" s="68" t="s">
        <v>747</v>
      </c>
      <c r="H182" s="81">
        <v>43017</v>
      </c>
      <c r="I182">
        <f t="shared" si="3"/>
        <v>2017</v>
      </c>
      <c r="J182" s="99">
        <v>7.8026099999999996</v>
      </c>
      <c r="K182" s="70">
        <v>43017</v>
      </c>
      <c r="L182" s="70">
        <v>43585</v>
      </c>
      <c r="M182" s="71">
        <v>20537384.850000001</v>
      </c>
      <c r="N182" s="71">
        <v>0</v>
      </c>
      <c r="O182" s="71">
        <v>0</v>
      </c>
      <c r="P182" s="71">
        <v>0</v>
      </c>
      <c r="Q182" s="71">
        <f>+'Actualizado al 14-04-2023'!$M182+'Actualizado al 14-04-2023'!$O182</f>
        <v>20537384.850000001</v>
      </c>
      <c r="R182" s="71">
        <f>Tabla3[[#This Row],[TOTAL Q SUSCRITO FUENTE COOOPERANTE]]/Tabla3[[#This Row],[TIPO DE CAMBIO 7.80261 (14-04-2023) ]]</f>
        <v>2632117.3107460197</v>
      </c>
      <c r="S182" s="71">
        <f>+'Actualizado al 14-04-2023'!$N182+'Actualizado al 14-04-2023'!$P182</f>
        <v>0</v>
      </c>
      <c r="T182" s="71">
        <v>20537384.84</v>
      </c>
      <c r="U182" s="71">
        <f>Tabla3[[#This Row],[Q - EJECUTADO FUENTE COOPERANTE]]/Tabla3[[#This Row],[TIPO DE CAMBIO 7.80261 (14-04-2023) ]]</f>
        <v>2632117.3094643974</v>
      </c>
      <c r="V182" s="71">
        <f>Tabla3[[#This Row],[SUSCRITO FUENTE COOPERANTE Q. ]]-Tabla3[[#This Row],[Q - EJECUTADO FUENTE COOPERANTE]]</f>
        <v>1.0000001639127731E-2</v>
      </c>
      <c r="W182" s="71">
        <f>Tabla3[[#This Row],[USD - TOTAL SUSCRITO FUENTE COOPERANTE ]]-Tabla3[[#This Row],[USD - EJECUTADO FUENTE COOPERANTE]]</f>
        <v>1.2816223315894604E-3</v>
      </c>
      <c r="X182" s="71">
        <v>0</v>
      </c>
      <c r="Y182" s="71">
        <v>0</v>
      </c>
      <c r="Z182" s="71">
        <v>99.99</v>
      </c>
      <c r="AA182" s="68" t="s">
        <v>664</v>
      </c>
      <c r="AB182" s="68" t="s">
        <v>233</v>
      </c>
      <c r="AC182" s="68" t="s">
        <v>151</v>
      </c>
      <c r="AD182" s="68" t="s">
        <v>95</v>
      </c>
      <c r="AE182" s="68" t="s">
        <v>95</v>
      </c>
      <c r="AF182" s="59" t="s">
        <v>12</v>
      </c>
      <c r="AG182" s="68">
        <v>12</v>
      </c>
      <c r="AH182" s="68" t="s">
        <v>122</v>
      </c>
      <c r="AI182" s="68"/>
      <c r="AJ182" s="68"/>
      <c r="AK182" s="68"/>
      <c r="AL182" s="68"/>
      <c r="AM182" s="68"/>
      <c r="AN182" s="68" t="s">
        <v>1145</v>
      </c>
      <c r="AO182" s="68" t="s">
        <v>1146</v>
      </c>
      <c r="AP182" s="68" t="s">
        <v>1147</v>
      </c>
      <c r="AQ182" s="72"/>
    </row>
    <row r="183" spans="1:43" s="120" customFormat="1" ht="15.75" customHeight="1">
      <c r="A183" s="59" t="s">
        <v>1188</v>
      </c>
      <c r="B183" s="59" t="s">
        <v>1189</v>
      </c>
      <c r="C183" s="59" t="s">
        <v>1190</v>
      </c>
      <c r="D183" s="73" t="s">
        <v>281</v>
      </c>
      <c r="E183" s="59" t="s">
        <v>155</v>
      </c>
      <c r="F183" s="59" t="s">
        <v>488</v>
      </c>
      <c r="G183" s="59" t="s">
        <v>1191</v>
      </c>
      <c r="H183" s="83">
        <v>44081</v>
      </c>
      <c r="I183">
        <f t="shared" si="3"/>
        <v>2020</v>
      </c>
      <c r="J183" s="104">
        <v>7.8026099999999996</v>
      </c>
      <c r="K183" s="60">
        <v>44081</v>
      </c>
      <c r="L183" s="60" t="s">
        <v>68</v>
      </c>
      <c r="M183" s="193">
        <v>12626189.73</v>
      </c>
      <c r="N183" s="61">
        <v>12626189.73</v>
      </c>
      <c r="O183" s="61">
        <v>0</v>
      </c>
      <c r="P183" s="61">
        <v>0</v>
      </c>
      <c r="Q183" s="206">
        <f>Tabla3[[#This Row],[SUSCRITO FUENTE COOPERANTE Q. ]]+Tabla3[[#This Row],[ENMIENDA FUENTE COOPERANTE]]</f>
        <v>12626189.73</v>
      </c>
      <c r="R183" s="220">
        <f>Tabla3[[#This Row],[TOTAL Q SUSCRITO FUENTE COOOPERANTE]]/Tabla3[[#This Row],[TIPO DE CAMBIO 7.80261 (14-04-2023) ]]</f>
        <v>1618200.7981944506</v>
      </c>
      <c r="S183" s="61">
        <f>+'Actualizado al 14-04-2023'!$N190+'Actualizado al 14-04-2023'!$P190</f>
        <v>0</v>
      </c>
      <c r="T183" s="206">
        <v>0</v>
      </c>
      <c r="U183" s="224">
        <f>Tabla3[[#This Row],[Q - EJECUTADO FUENTE COOPERANTE]]/Tabla3[[#This Row],[TIPO DE CAMBIO 7.80261 (14-04-2023) ]]</f>
        <v>0</v>
      </c>
      <c r="V183" s="211">
        <f>Tabla3[[#This Row],[TOTAL Q SUSCRITO FUENTE COOOPERANTE]]-Tabla3[[#This Row],[Q - EJECUTADO FUENTE COOPERANTE]]</f>
        <v>12626189.73</v>
      </c>
      <c r="W183" s="228">
        <f>Tabla3[[#This Row],[USD - TOTAL SUSCRITO FUENTE COOPERANTE ]]-Tabla3[[#This Row],[USD - EJECUTADO FUENTE COOPERANTE]]</f>
        <v>1618200.7981944506</v>
      </c>
      <c r="X183" s="61">
        <v>0</v>
      </c>
      <c r="Y183" s="61">
        <v>0</v>
      </c>
      <c r="Z183" s="61">
        <v>0</v>
      </c>
      <c r="AA183" s="59" t="s">
        <v>831</v>
      </c>
      <c r="AB183" s="59" t="s">
        <v>82</v>
      </c>
      <c r="AC183" s="59" t="s">
        <v>157</v>
      </c>
      <c r="AD183" s="59" t="s">
        <v>95</v>
      </c>
      <c r="AE183" s="59" t="s">
        <v>95</v>
      </c>
      <c r="AF183" s="59" t="s">
        <v>7</v>
      </c>
      <c r="AG183" s="59">
        <v>3</v>
      </c>
      <c r="AH183" s="59" t="s">
        <v>182</v>
      </c>
      <c r="AI183" s="73" t="s">
        <v>123</v>
      </c>
      <c r="AJ183" s="59"/>
      <c r="AK183" s="59"/>
      <c r="AL183" s="59"/>
      <c r="AM183" s="59"/>
      <c r="AN183" s="59" t="s">
        <v>1192</v>
      </c>
      <c r="AO183" s="59" t="s">
        <v>1193</v>
      </c>
      <c r="AP183" s="59"/>
      <c r="AQ183" s="62"/>
    </row>
    <row r="184" spans="1:43" s="120" customFormat="1" ht="15.75" customHeight="1">
      <c r="A184" s="59" t="s">
        <v>1226</v>
      </c>
      <c r="B184" s="59" t="s">
        <v>1227</v>
      </c>
      <c r="C184" s="59" t="s">
        <v>1228</v>
      </c>
      <c r="D184" s="73" t="s">
        <v>281</v>
      </c>
      <c r="E184" s="59" t="s">
        <v>155</v>
      </c>
      <c r="F184" s="59" t="s">
        <v>488</v>
      </c>
      <c r="G184" s="59" t="s">
        <v>1229</v>
      </c>
      <c r="H184" s="83">
        <v>44092</v>
      </c>
      <c r="I184">
        <f t="shared" si="3"/>
        <v>2020</v>
      </c>
      <c r="J184" s="104">
        <v>7.8026099999999996</v>
      </c>
      <c r="K184" s="60">
        <v>44109</v>
      </c>
      <c r="L184" s="60">
        <v>44113</v>
      </c>
      <c r="M184" s="193">
        <f>'[1]2020'!E5*'[1]2020'!$F$6</f>
        <v>6523635.4285875</v>
      </c>
      <c r="N184" s="61">
        <v>0</v>
      </c>
      <c r="O184" s="61">
        <v>0</v>
      </c>
      <c r="P184" s="61">
        <v>0</v>
      </c>
      <c r="Q184" s="206">
        <f>Tabla3[[#This Row],[SUSCRITO FUENTE COOPERANTE Q. ]]+Tabla3[[#This Row],[ENMIENDA FUENTE COOPERANTE]]</f>
        <v>6523635.4285875</v>
      </c>
      <c r="R184" s="220">
        <f>Tabla3[[#This Row],[TOTAL Q SUSCRITO FUENTE COOOPERANTE]]/Tabla3[[#This Row],[TIPO DE CAMBIO 7.80261 (14-04-2023) ]]</f>
        <v>836083.75</v>
      </c>
      <c r="S184" s="61">
        <f>+'Actualizado al 14-04-2023'!$N196+'Actualizado al 14-04-2023'!$P196</f>
        <v>0</v>
      </c>
      <c r="T184" s="206">
        <v>0</v>
      </c>
      <c r="U184" s="224">
        <f>Tabla3[[#This Row],[Q - EJECUTADO FUENTE COOPERANTE]]/Tabla3[[#This Row],[TIPO DE CAMBIO 7.80261 (14-04-2023) ]]</f>
        <v>0</v>
      </c>
      <c r="V184" s="211">
        <f>Tabla3[[#This Row],[TOTAL Q SUSCRITO FUENTE COOOPERANTE]]-Tabla3[[#This Row],[Q - EJECUTADO FUENTE COOPERANTE]]</f>
        <v>6523635.4285875</v>
      </c>
      <c r="W184" s="228">
        <f>Tabla3[[#This Row],[USD - TOTAL SUSCRITO FUENTE COOPERANTE ]]-Tabla3[[#This Row],[USD - EJECUTADO FUENTE COOPERANTE]]</f>
        <v>836083.75</v>
      </c>
      <c r="X184" s="61">
        <v>0</v>
      </c>
      <c r="Y184" s="61">
        <v>0</v>
      </c>
      <c r="Z184" s="61">
        <v>0</v>
      </c>
      <c r="AA184" s="59" t="s">
        <v>831</v>
      </c>
      <c r="AB184" s="59" t="s">
        <v>82</v>
      </c>
      <c r="AC184" s="59" t="s">
        <v>157</v>
      </c>
      <c r="AD184" s="59" t="s">
        <v>95</v>
      </c>
      <c r="AE184" s="59" t="s">
        <v>95</v>
      </c>
      <c r="AF184" s="59" t="s">
        <v>7</v>
      </c>
      <c r="AG184" s="59">
        <v>3</v>
      </c>
      <c r="AH184" s="59" t="s">
        <v>182</v>
      </c>
      <c r="AI184" s="73" t="s">
        <v>123</v>
      </c>
      <c r="AJ184" s="59"/>
      <c r="AK184" s="59"/>
      <c r="AL184" s="59"/>
      <c r="AM184" s="59"/>
      <c r="AN184" s="59" t="s">
        <v>1230</v>
      </c>
      <c r="AO184" s="59" t="s">
        <v>1231</v>
      </c>
      <c r="AP184" s="59"/>
      <c r="AQ184" s="62"/>
    </row>
    <row r="185" spans="1:43" s="256" customFormat="1" ht="15.75" customHeight="1">
      <c r="A185" s="244" t="s">
        <v>1282</v>
      </c>
      <c r="B185" s="244" t="s">
        <v>1283</v>
      </c>
      <c r="C185" s="244" t="s">
        <v>1284</v>
      </c>
      <c r="D185" s="244" t="s">
        <v>281</v>
      </c>
      <c r="E185" s="244" t="s">
        <v>165</v>
      </c>
      <c r="F185" s="244" t="s">
        <v>140</v>
      </c>
      <c r="G185" s="244" t="s">
        <v>141</v>
      </c>
      <c r="H185" s="245">
        <v>44168</v>
      </c>
      <c r="I185" s="246">
        <f t="shared" si="3"/>
        <v>2020</v>
      </c>
      <c r="J185" s="247">
        <v>7.8026099999999996</v>
      </c>
      <c r="K185" s="248">
        <v>44348</v>
      </c>
      <c r="L185" s="248">
        <v>47118</v>
      </c>
      <c r="M185" s="249">
        <v>85000000</v>
      </c>
      <c r="N185" s="250">
        <v>1671500</v>
      </c>
      <c r="O185" s="250">
        <v>0</v>
      </c>
      <c r="P185" s="250">
        <v>0</v>
      </c>
      <c r="Q185" s="251">
        <f>Tabla3[[#This Row],[SUSCRITO FUENTE COOPERANTE Q. ]]+Tabla3[[#This Row],[ENMIENDA FUENTE COOPERANTE]]</f>
        <v>85000000</v>
      </c>
      <c r="R185" s="252">
        <f>Tabla3[[#This Row],[TOTAL Q SUSCRITO FUENTE COOOPERANTE]]/Tabla3[[#This Row],[TIPO DE CAMBIO 7.80261 (14-04-2023) ]]</f>
        <v>10893790.667481778</v>
      </c>
      <c r="S185" s="250">
        <f>+'Actualizado al 14-04-2023'!$N205+'Actualizado al 14-04-2023'!$P205</f>
        <v>0</v>
      </c>
      <c r="T185" s="253">
        <v>3248582.23</v>
      </c>
      <c r="U185" s="254">
        <f>Tabla3[[#This Row],[Q - EJECUTADO FUENTE COOPERANTE]]/Tabla3[[#This Row],[TIPO DE CAMBIO 7.80261 (14-04-2023) ]]</f>
        <v>416345.58564377821</v>
      </c>
      <c r="V185" s="211">
        <f>Tabla3[[#This Row],[TOTAL Q SUSCRITO FUENTE COOOPERANTE]]-Tabla3[[#This Row],[Q - EJECUTADO FUENTE COOPERANTE]]</f>
        <v>81751417.769999996</v>
      </c>
      <c r="W185" s="254">
        <f>Tabla3[[#This Row],[USD - TOTAL SUSCRITO FUENTE COOPERANTE ]]-Tabla3[[#This Row],[USD - EJECUTADO FUENTE COOPERANTE]]</f>
        <v>10477445.081838001</v>
      </c>
      <c r="X185" s="250">
        <v>0</v>
      </c>
      <c r="Y185" s="250">
        <v>0</v>
      </c>
      <c r="Z185" s="250">
        <v>0</v>
      </c>
      <c r="AA185" s="244" t="s">
        <v>105</v>
      </c>
      <c r="AB185" s="244" t="s">
        <v>233</v>
      </c>
      <c r="AC185" s="244" t="s">
        <v>134</v>
      </c>
      <c r="AD185" s="244" t="s">
        <v>294</v>
      </c>
      <c r="AE185" s="244" t="s">
        <v>1285</v>
      </c>
      <c r="AF185" s="244" t="s">
        <v>11</v>
      </c>
      <c r="AG185" s="244">
        <v>10</v>
      </c>
      <c r="AH185" s="244" t="s">
        <v>1286</v>
      </c>
      <c r="AI185" s="244" t="s">
        <v>631</v>
      </c>
      <c r="AJ185" s="244"/>
      <c r="AK185" s="244"/>
      <c r="AL185" s="244"/>
      <c r="AM185" s="244"/>
      <c r="AN185" s="244" t="s">
        <v>1287</v>
      </c>
      <c r="AO185" s="244"/>
      <c r="AP185" s="244"/>
      <c r="AQ185" s="255"/>
    </row>
    <row r="186" spans="1:43" ht="15.75" customHeight="1">
      <c r="A186" s="59" t="s">
        <v>1319</v>
      </c>
      <c r="B186" s="59" t="s">
        <v>1320</v>
      </c>
      <c r="C186" s="59" t="s">
        <v>1321</v>
      </c>
      <c r="D186" s="73" t="s">
        <v>281</v>
      </c>
      <c r="E186" s="59" t="s">
        <v>662</v>
      </c>
      <c r="F186" s="59" t="s">
        <v>488</v>
      </c>
      <c r="G186" s="59" t="s">
        <v>747</v>
      </c>
      <c r="H186" s="82">
        <v>44133</v>
      </c>
      <c r="I186">
        <f t="shared" ref="I186:I217" si="4">YEAR(H186)</f>
        <v>2020</v>
      </c>
      <c r="J186" s="104">
        <v>7.8026099999999996</v>
      </c>
      <c r="K186" s="60">
        <v>43511</v>
      </c>
      <c r="L186" s="60">
        <v>44194</v>
      </c>
      <c r="M186" s="193">
        <f>'[1]2020'!E7*'[1]2020'!$F$6</f>
        <v>4653991.5762599995</v>
      </c>
      <c r="N186" s="61">
        <v>0</v>
      </c>
      <c r="O186" s="61">
        <v>0</v>
      </c>
      <c r="P186" s="61">
        <v>0</v>
      </c>
      <c r="Q186" s="206">
        <f>Tabla3[[#This Row],[SUSCRITO FUENTE COOPERANTE Q. ]]+Tabla3[[#This Row],[ENMIENDA FUENTE COOPERANTE]]</f>
        <v>4653991.5762599995</v>
      </c>
      <c r="R186" s="220">
        <f>Tabla3[[#This Row],[TOTAL Q SUSCRITO FUENTE COOOPERANTE]]/Tabla3[[#This Row],[TIPO DE CAMBIO 7.80261 (14-04-2023) ]]</f>
        <v>596466</v>
      </c>
      <c r="S186" s="61">
        <f>+'Actualizado al 14-04-2023'!$N211+'Actualizado al 14-04-2023'!$P211</f>
        <v>0</v>
      </c>
      <c r="T186" s="206">
        <v>0</v>
      </c>
      <c r="U186" s="224">
        <f>Tabla3[[#This Row],[Q - EJECUTADO FUENTE COOPERANTE]]/Tabla3[[#This Row],[TIPO DE CAMBIO 7.80261 (14-04-2023) ]]</f>
        <v>0</v>
      </c>
      <c r="V186" s="211">
        <f>Tabla3[[#This Row],[TOTAL Q SUSCRITO FUENTE COOOPERANTE]]-Tabla3[[#This Row],[Q - EJECUTADO FUENTE COOPERANTE]]</f>
        <v>4653991.5762599995</v>
      </c>
      <c r="W186" s="228">
        <f>Tabla3[[#This Row],[USD - TOTAL SUSCRITO FUENTE COOPERANTE ]]-Tabla3[[#This Row],[USD - EJECUTADO FUENTE COOPERANTE]]</f>
        <v>596466</v>
      </c>
      <c r="X186" s="61">
        <v>0</v>
      </c>
      <c r="Y186" s="61">
        <v>0</v>
      </c>
      <c r="Z186" s="61">
        <v>0</v>
      </c>
      <c r="AA186" s="59" t="s">
        <v>831</v>
      </c>
      <c r="AB186" s="59" t="s">
        <v>82</v>
      </c>
      <c r="AC186" s="59" t="s">
        <v>151</v>
      </c>
      <c r="AD186" s="59" t="s">
        <v>95</v>
      </c>
      <c r="AE186" s="59" t="s">
        <v>95</v>
      </c>
      <c r="AF186" s="59" t="s">
        <v>12</v>
      </c>
      <c r="AG186" s="59">
        <v>12</v>
      </c>
      <c r="AH186" s="59" t="s">
        <v>122</v>
      </c>
      <c r="AI186" s="73" t="s">
        <v>218</v>
      </c>
      <c r="AJ186" s="59"/>
      <c r="AK186" s="59"/>
      <c r="AL186" s="59"/>
      <c r="AM186" s="59"/>
      <c r="AN186" s="59" t="s">
        <v>1322</v>
      </c>
      <c r="AO186" s="59" t="s">
        <v>1323</v>
      </c>
      <c r="AP186" s="59"/>
      <c r="AQ186" s="62"/>
    </row>
    <row r="187" spans="1:43" ht="15.75" customHeight="1">
      <c r="A187" s="59" t="s">
        <v>1324</v>
      </c>
      <c r="B187" s="59" t="s">
        <v>1325</v>
      </c>
      <c r="C187" s="59" t="s">
        <v>1326</v>
      </c>
      <c r="D187" s="73" t="s">
        <v>281</v>
      </c>
      <c r="E187" s="59" t="s">
        <v>662</v>
      </c>
      <c r="F187" s="59" t="s">
        <v>488</v>
      </c>
      <c r="G187" s="59" t="s">
        <v>747</v>
      </c>
      <c r="H187" s="83">
        <v>44133</v>
      </c>
      <c r="I187">
        <f t="shared" si="4"/>
        <v>2020</v>
      </c>
      <c r="J187" s="104">
        <v>7.8026099999999996</v>
      </c>
      <c r="K187" s="60">
        <v>44133</v>
      </c>
      <c r="L187" s="60">
        <v>44225</v>
      </c>
      <c r="M187" s="193">
        <f>'[1]2020'!E8*'[1]2020'!$F$6</f>
        <v>3511174.5</v>
      </c>
      <c r="N187" s="61">
        <v>450000</v>
      </c>
      <c r="O187" s="61">
        <v>0</v>
      </c>
      <c r="P187" s="61">
        <v>0</v>
      </c>
      <c r="Q187" s="206">
        <f>Tabla3[[#This Row],[SUSCRITO FUENTE COOPERANTE Q. ]]+Tabla3[[#This Row],[ENMIENDA FUENTE COOPERANTE]]</f>
        <v>3511174.5</v>
      </c>
      <c r="R187" s="220">
        <f>Tabla3[[#This Row],[TOTAL Q SUSCRITO FUENTE COOOPERANTE]]/Tabla3[[#This Row],[TIPO DE CAMBIO 7.80261 (14-04-2023) ]]</f>
        <v>450000</v>
      </c>
      <c r="S187" s="61">
        <f>+'Actualizado al 14-04-2023'!$N212+'Actualizado al 14-04-2023'!$P212</f>
        <v>0</v>
      </c>
      <c r="T187" s="206">
        <v>0</v>
      </c>
      <c r="U187" s="224">
        <f>Tabla3[[#This Row],[Q - EJECUTADO FUENTE COOPERANTE]]/Tabla3[[#This Row],[TIPO DE CAMBIO 7.80261 (14-04-2023) ]]</f>
        <v>0</v>
      </c>
      <c r="V187" s="211">
        <f>Tabla3[[#This Row],[TOTAL Q SUSCRITO FUENTE COOOPERANTE]]-Tabla3[[#This Row],[Q - EJECUTADO FUENTE COOPERANTE]]</f>
        <v>3511174.5</v>
      </c>
      <c r="W187" s="228">
        <f>Tabla3[[#This Row],[USD - TOTAL SUSCRITO FUENTE COOPERANTE ]]-Tabla3[[#This Row],[USD - EJECUTADO FUENTE COOPERANTE]]</f>
        <v>450000</v>
      </c>
      <c r="X187" s="61">
        <v>0</v>
      </c>
      <c r="Y187" s="61">
        <v>0</v>
      </c>
      <c r="Z187" s="61">
        <v>0</v>
      </c>
      <c r="AA187" s="59" t="s">
        <v>831</v>
      </c>
      <c r="AB187" s="59" t="s">
        <v>82</v>
      </c>
      <c r="AC187" s="59" t="s">
        <v>151</v>
      </c>
      <c r="AD187" s="59" t="s">
        <v>95</v>
      </c>
      <c r="AE187" s="59" t="s">
        <v>95</v>
      </c>
      <c r="AF187" s="59" t="s">
        <v>7</v>
      </c>
      <c r="AG187" s="59">
        <v>3</v>
      </c>
      <c r="AH187" s="59" t="s">
        <v>122</v>
      </c>
      <c r="AI187" s="73" t="s">
        <v>218</v>
      </c>
      <c r="AJ187" s="59"/>
      <c r="AK187" s="59"/>
      <c r="AL187" s="59"/>
      <c r="AM187" s="59"/>
      <c r="AN187" s="59" t="s">
        <v>1327</v>
      </c>
      <c r="AO187" s="59" t="s">
        <v>1328</v>
      </c>
      <c r="AP187" s="59"/>
      <c r="AQ187" s="62"/>
    </row>
    <row r="188" spans="1:43" ht="17.25" customHeight="1">
      <c r="A188" s="59" t="s">
        <v>1329</v>
      </c>
      <c r="B188" s="59" t="s">
        <v>1330</v>
      </c>
      <c r="C188" s="59" t="s">
        <v>1331</v>
      </c>
      <c r="D188" s="73" t="s">
        <v>281</v>
      </c>
      <c r="E188" s="59" t="s">
        <v>662</v>
      </c>
      <c r="F188" s="59" t="s">
        <v>488</v>
      </c>
      <c r="G188" s="59" t="s">
        <v>747</v>
      </c>
      <c r="H188" s="82">
        <v>44124</v>
      </c>
      <c r="I188">
        <f t="shared" si="4"/>
        <v>2020</v>
      </c>
      <c r="J188" s="104">
        <v>7.8026099999999996</v>
      </c>
      <c r="K188" s="60">
        <v>44124</v>
      </c>
      <c r="L188" s="60">
        <v>44195</v>
      </c>
      <c r="M188" s="193">
        <f>'[1]2020'!E9*'[1]2020'!$F$6</f>
        <v>20959193.550648596</v>
      </c>
      <c r="N188" s="61">
        <v>2686177.26</v>
      </c>
      <c r="O188" s="61">
        <v>0</v>
      </c>
      <c r="P188" s="61">
        <v>0</v>
      </c>
      <c r="Q188" s="206">
        <f>Tabla3[[#This Row],[SUSCRITO FUENTE COOPERANTE Q. ]]+Tabla3[[#This Row],[ENMIENDA FUENTE COOPERANTE]]</f>
        <v>20959193.550648596</v>
      </c>
      <c r="R188" s="220">
        <f>Tabla3[[#This Row],[TOTAL Q SUSCRITO FUENTE COOOPERANTE]]/Tabla3[[#This Row],[TIPO DE CAMBIO 7.80261 (14-04-2023) ]]</f>
        <v>2686177.26</v>
      </c>
      <c r="S188" s="61">
        <f>+'Actualizado al 14-04-2023'!$N213+'Actualizado al 14-04-2023'!$P213</f>
        <v>0</v>
      </c>
      <c r="T188" s="206">
        <v>0</v>
      </c>
      <c r="U188" s="224">
        <f>Tabla3[[#This Row],[Q - EJECUTADO FUENTE COOPERANTE]]/Tabla3[[#This Row],[TIPO DE CAMBIO 7.80261 (14-04-2023) ]]</f>
        <v>0</v>
      </c>
      <c r="V188" s="211">
        <f>Tabla3[[#This Row],[TOTAL Q SUSCRITO FUENTE COOOPERANTE]]-Tabla3[[#This Row],[Q - EJECUTADO FUENTE COOPERANTE]]</f>
        <v>20959193.550648596</v>
      </c>
      <c r="W188" s="228">
        <f>Tabla3[[#This Row],[USD - TOTAL SUSCRITO FUENTE COOPERANTE ]]-Tabla3[[#This Row],[USD - EJECUTADO FUENTE COOPERANTE]]</f>
        <v>2686177.26</v>
      </c>
      <c r="X188" s="61">
        <v>0</v>
      </c>
      <c r="Y188" s="61">
        <v>0</v>
      </c>
      <c r="Z188" s="61">
        <v>0</v>
      </c>
      <c r="AA188" s="59" t="s">
        <v>831</v>
      </c>
      <c r="AB188" s="59" t="s">
        <v>82</v>
      </c>
      <c r="AC188" s="59" t="s">
        <v>151</v>
      </c>
      <c r="AD188" s="59" t="s">
        <v>95</v>
      </c>
      <c r="AE188" s="59" t="s">
        <v>95</v>
      </c>
      <c r="AF188" s="59" t="s">
        <v>12</v>
      </c>
      <c r="AG188" s="59">
        <v>12</v>
      </c>
      <c r="AH188" s="59" t="s">
        <v>122</v>
      </c>
      <c r="AI188" s="73" t="s">
        <v>218</v>
      </c>
      <c r="AJ188" s="59"/>
      <c r="AK188" s="59"/>
      <c r="AL188" s="59"/>
      <c r="AM188" s="59"/>
      <c r="AN188" s="59" t="s">
        <v>1332</v>
      </c>
      <c r="AO188" s="59" t="s">
        <v>1323</v>
      </c>
      <c r="AP188" s="59"/>
      <c r="AQ188" s="62"/>
    </row>
    <row r="189" spans="1:43" ht="15.75" customHeight="1">
      <c r="A189" s="59" t="s">
        <v>1333</v>
      </c>
      <c r="B189" s="59" t="s">
        <v>1334</v>
      </c>
      <c r="C189" s="59" t="s">
        <v>1335</v>
      </c>
      <c r="D189" s="73" t="s">
        <v>281</v>
      </c>
      <c r="E189" s="59" t="s">
        <v>205</v>
      </c>
      <c r="F189" s="59" t="s">
        <v>78</v>
      </c>
      <c r="G189" s="59" t="s">
        <v>288</v>
      </c>
      <c r="H189" s="83">
        <v>43966</v>
      </c>
      <c r="I189">
        <f t="shared" si="4"/>
        <v>2020</v>
      </c>
      <c r="J189" s="104">
        <v>7.8026099999999996</v>
      </c>
      <c r="K189" s="60">
        <v>43951</v>
      </c>
      <c r="L189" s="60">
        <v>44253</v>
      </c>
      <c r="M189" s="193">
        <f>'[1]2020'!E10*'[1]2020'!$F$6</f>
        <v>3005261.07021</v>
      </c>
      <c r="N189" s="61">
        <v>0</v>
      </c>
      <c r="O189" s="61">
        <v>0</v>
      </c>
      <c r="P189" s="61">
        <v>0</v>
      </c>
      <c r="Q189" s="206">
        <f>Tabla3[[#This Row],[SUSCRITO FUENTE COOPERANTE Q. ]]+Tabla3[[#This Row],[ENMIENDA FUENTE COOPERANTE]]</f>
        <v>3005261.07021</v>
      </c>
      <c r="R189" s="220">
        <f>Tabla3[[#This Row],[TOTAL Q SUSCRITO FUENTE COOOPERANTE]]/Tabla3[[#This Row],[TIPO DE CAMBIO 7.80261 (14-04-2023) ]]</f>
        <v>385161</v>
      </c>
      <c r="S189" s="61">
        <f>+'Actualizado al 14-04-2023'!$N214+'Actualizado al 14-04-2023'!$P214</f>
        <v>0</v>
      </c>
      <c r="T189" s="206">
        <v>0</v>
      </c>
      <c r="U189" s="224">
        <f>Tabla3[[#This Row],[Q - EJECUTADO FUENTE COOPERANTE]]/Tabla3[[#This Row],[TIPO DE CAMBIO 7.80261 (14-04-2023) ]]</f>
        <v>0</v>
      </c>
      <c r="V189" s="211">
        <f>Tabla3[[#This Row],[TOTAL Q SUSCRITO FUENTE COOOPERANTE]]-Tabla3[[#This Row],[Q - EJECUTADO FUENTE COOPERANTE]]</f>
        <v>3005261.07021</v>
      </c>
      <c r="W189" s="228">
        <f>Tabla3[[#This Row],[USD - TOTAL SUSCRITO FUENTE COOPERANTE ]]-Tabla3[[#This Row],[USD - EJECUTADO FUENTE COOPERANTE]]</f>
        <v>385161</v>
      </c>
      <c r="X189" s="61">
        <v>0</v>
      </c>
      <c r="Y189" s="61">
        <v>0</v>
      </c>
      <c r="Z189" s="61">
        <v>0</v>
      </c>
      <c r="AA189" s="59" t="s">
        <v>796</v>
      </c>
      <c r="AB189" s="59" t="s">
        <v>82</v>
      </c>
      <c r="AC189" s="59" t="s">
        <v>134</v>
      </c>
      <c r="AD189" s="59" t="s">
        <v>95</v>
      </c>
      <c r="AE189" s="59" t="s">
        <v>95</v>
      </c>
      <c r="AF189" s="59" t="s">
        <v>2502</v>
      </c>
      <c r="AG189" s="59">
        <v>4</v>
      </c>
      <c r="AH189" s="59" t="s">
        <v>603</v>
      </c>
      <c r="AI189" s="73" t="s">
        <v>631</v>
      </c>
      <c r="AJ189" s="59"/>
      <c r="AK189" s="59"/>
      <c r="AL189" s="59"/>
      <c r="AM189" s="59"/>
      <c r="AN189" s="59" t="s">
        <v>1336</v>
      </c>
      <c r="AO189" s="59"/>
      <c r="AP189" s="59"/>
      <c r="AQ189" s="62"/>
    </row>
    <row r="190" spans="1:43" ht="18" customHeight="1">
      <c r="A190" s="181" t="s">
        <v>1427</v>
      </c>
      <c r="B190" s="59" t="s">
        <v>1428</v>
      </c>
      <c r="C190" s="59" t="s">
        <v>1429</v>
      </c>
      <c r="D190" s="73" t="s">
        <v>281</v>
      </c>
      <c r="E190" s="59" t="s">
        <v>150</v>
      </c>
      <c r="F190" s="59" t="s">
        <v>488</v>
      </c>
      <c r="G190" s="59" t="s">
        <v>902</v>
      </c>
      <c r="H190" s="82">
        <v>44330</v>
      </c>
      <c r="I190">
        <f t="shared" si="4"/>
        <v>2021</v>
      </c>
      <c r="J190" s="104">
        <v>7.8026099999999996</v>
      </c>
      <c r="K190" s="60">
        <v>44330</v>
      </c>
      <c r="L190" s="60">
        <v>44344</v>
      </c>
      <c r="M190" s="214">
        <v>111341.83</v>
      </c>
      <c r="N190" s="61">
        <v>0</v>
      </c>
      <c r="O190" s="61">
        <v>0</v>
      </c>
      <c r="P190" s="61">
        <v>0</v>
      </c>
      <c r="Q190" s="206">
        <f>Tabla3[[#This Row],[SUSCRITO FUENTE COOPERANTE Q. ]]+Tabla3[[#This Row],[ENMIENDA FUENTE COOPERANTE]]</f>
        <v>111341.83</v>
      </c>
      <c r="R190" s="220">
        <f>Tabla3[[#This Row],[TOTAL Q SUSCRITO FUENTE COOOPERANTE]]/Tabla3[[#This Row],[TIPO DE CAMBIO 7.80261 (14-04-2023) ]]</f>
        <v>14269.81868887462</v>
      </c>
      <c r="S190" s="61">
        <f>+'Actualizado al 14-04-2023'!$N231+'Actualizado al 14-04-2023'!$P231</f>
        <v>0</v>
      </c>
      <c r="T190" s="207">
        <v>111341.82</v>
      </c>
      <c r="U190" s="224">
        <f>Tabla3[[#This Row],[Q - EJECUTADO FUENTE COOPERANTE]]/Tabla3[[#This Row],[TIPO DE CAMBIO 7.80261 (14-04-2023) ]]</f>
        <v>14269.817407252191</v>
      </c>
      <c r="V190" s="211">
        <f>Tabla3[[#This Row],[TOTAL Q SUSCRITO FUENTE COOOPERANTE]]-Tabla3[[#This Row],[Q - EJECUTADO FUENTE COOPERANTE]]</f>
        <v>9.9999999947613105E-3</v>
      </c>
      <c r="W190" s="228">
        <f>Tabla3[[#This Row],[USD - TOTAL SUSCRITO FUENTE COOPERANTE ]]-Tabla3[[#This Row],[USD - EJECUTADO FUENTE COOPERANTE]]</f>
        <v>1.2816224298148882E-3</v>
      </c>
      <c r="X190" s="61">
        <v>0</v>
      </c>
      <c r="Y190" s="61">
        <v>0</v>
      </c>
      <c r="Z190" s="61">
        <v>0</v>
      </c>
      <c r="AA190" s="59" t="s">
        <v>831</v>
      </c>
      <c r="AB190" s="59" t="s">
        <v>82</v>
      </c>
      <c r="AC190" s="59" t="s">
        <v>217</v>
      </c>
      <c r="AD190" s="59" t="s">
        <v>95</v>
      </c>
      <c r="AE190" s="59" t="s">
        <v>95</v>
      </c>
      <c r="AF190" s="59" t="s">
        <v>12</v>
      </c>
      <c r="AG190" s="59">
        <v>12</v>
      </c>
      <c r="AH190" s="59" t="s">
        <v>122</v>
      </c>
      <c r="AI190" s="73" t="s">
        <v>218</v>
      </c>
      <c r="AJ190" s="59"/>
      <c r="AK190" s="59"/>
      <c r="AL190" s="59"/>
      <c r="AM190" s="59"/>
      <c r="AN190" s="59" t="s">
        <v>1410</v>
      </c>
      <c r="AO190" s="59"/>
      <c r="AP190" s="59"/>
      <c r="AQ190" s="62"/>
    </row>
    <row r="191" spans="1:43" customFormat="1" ht="15.75" hidden="1" customHeight="1">
      <c r="A191" s="68" t="s">
        <v>1194</v>
      </c>
      <c r="B191" s="58" t="s">
        <v>68</v>
      </c>
      <c r="C191" s="68" t="s">
        <v>1195</v>
      </c>
      <c r="D191" s="68" t="s">
        <v>138</v>
      </c>
      <c r="E191" s="68" t="s">
        <v>155</v>
      </c>
      <c r="F191" s="68" t="s">
        <v>180</v>
      </c>
      <c r="G191" s="68" t="s">
        <v>181</v>
      </c>
      <c r="H191" s="80">
        <v>43655</v>
      </c>
      <c r="I191">
        <f t="shared" si="4"/>
        <v>2019</v>
      </c>
      <c r="J191" s="99">
        <v>7.8026099999999996</v>
      </c>
      <c r="K191" s="70">
        <v>43647</v>
      </c>
      <c r="L191" s="70">
        <v>44742</v>
      </c>
      <c r="M191" s="71">
        <v>42906449.159999996</v>
      </c>
      <c r="N191" s="71">
        <v>0</v>
      </c>
      <c r="O191" s="71">
        <v>0</v>
      </c>
      <c r="P191" s="71">
        <v>0</v>
      </c>
      <c r="Q191" s="71">
        <f>+'Actualizado al 14-04-2023'!$M191+'Actualizado al 14-04-2023'!$O191</f>
        <v>42906449.159999996</v>
      </c>
      <c r="R191" s="71">
        <f>Tabla3[[#This Row],[TOTAL Q SUSCRITO FUENTE COOOPERANTE]]/Tabla3[[#This Row],[TIPO DE CAMBIO 7.80261 (14-04-2023) ]]</f>
        <v>5498986.7698116396</v>
      </c>
      <c r="S191" s="71">
        <f>+'Actualizado al 14-04-2023'!$N191+'Actualizado al 14-04-2023'!$P191</f>
        <v>0</v>
      </c>
      <c r="T191" s="71">
        <v>33535943.760000002</v>
      </c>
      <c r="U191" s="71">
        <f>Tabla3[[#This Row],[Q - EJECUTADO FUENTE COOPERANTE]]/Tabla3[[#This Row],[TIPO DE CAMBIO 7.80261 (14-04-2023) ]]</f>
        <v>4298041.7783280211</v>
      </c>
      <c r="V191" s="71">
        <f>Tabla3[[#This Row],[SUSCRITO FUENTE COOPERANTE Q. ]]-Tabla3[[#This Row],[Q - EJECUTADO FUENTE COOPERANTE]]</f>
        <v>9370505.3999999948</v>
      </c>
      <c r="W191" s="71">
        <f>Tabla3[[#This Row],[USD - TOTAL SUSCRITO FUENTE COOPERANTE ]]-Tabla3[[#This Row],[USD - EJECUTADO FUENTE COOPERANTE]]</f>
        <v>1200944.9914836185</v>
      </c>
      <c r="X191" s="71">
        <v>0</v>
      </c>
      <c r="Y191" s="71">
        <v>74.64</v>
      </c>
      <c r="Z191" s="71">
        <v>78.16</v>
      </c>
      <c r="AA191" s="68" t="s">
        <v>105</v>
      </c>
      <c r="AB191" s="68" t="s">
        <v>233</v>
      </c>
      <c r="AC191" s="68" t="s">
        <v>157</v>
      </c>
      <c r="AD191" s="68" t="s">
        <v>95</v>
      </c>
      <c r="AE191" s="68" t="s">
        <v>95</v>
      </c>
      <c r="AF191" s="59" t="s">
        <v>7</v>
      </c>
      <c r="AG191" s="68">
        <v>3</v>
      </c>
      <c r="AH191" s="68" t="s">
        <v>182</v>
      </c>
      <c r="AI191" s="68"/>
      <c r="AJ191" s="68"/>
      <c r="AK191" s="68"/>
      <c r="AL191" s="68"/>
      <c r="AM191" s="68"/>
      <c r="AN191" s="68" t="s">
        <v>862</v>
      </c>
      <c r="AO191" s="68" t="s">
        <v>1196</v>
      </c>
      <c r="AP191" s="68" t="s">
        <v>1197</v>
      </c>
      <c r="AQ191" s="72" t="s">
        <v>1198</v>
      </c>
    </row>
    <row r="192" spans="1:43" ht="15.75" customHeight="1">
      <c r="A192" s="181" t="s">
        <v>1438</v>
      </c>
      <c r="B192" s="59" t="s">
        <v>1439</v>
      </c>
      <c r="C192" s="59" t="s">
        <v>1440</v>
      </c>
      <c r="D192" s="73" t="s">
        <v>281</v>
      </c>
      <c r="E192" s="59" t="s">
        <v>155</v>
      </c>
      <c r="F192" s="59" t="s">
        <v>119</v>
      </c>
      <c r="G192" s="59" t="s">
        <v>120</v>
      </c>
      <c r="H192" s="82">
        <v>44348</v>
      </c>
      <c r="I192">
        <f t="shared" si="4"/>
        <v>2021</v>
      </c>
      <c r="J192" s="104">
        <v>7.8026099999999996</v>
      </c>
      <c r="K192" s="60">
        <v>44348</v>
      </c>
      <c r="L192" s="60">
        <v>44530</v>
      </c>
      <c r="M192" s="214">
        <v>175500000</v>
      </c>
      <c r="N192" s="61">
        <v>268648414.87</v>
      </c>
      <c r="O192" s="61">
        <v>0</v>
      </c>
      <c r="P192" s="61">
        <v>0</v>
      </c>
      <c r="Q192" s="206">
        <f>Tabla3[[#This Row],[SUSCRITO FUENTE COOPERANTE Q. ]]+Tabla3[[#This Row],[ENMIENDA FUENTE COOPERANTE]]</f>
        <v>175500000</v>
      </c>
      <c r="R192" s="220">
        <f>Tabla3[[#This Row],[TOTAL Q SUSCRITO FUENTE COOOPERANTE]]/Tabla3[[#This Row],[TIPO DE CAMBIO 7.80261 (14-04-2023) ]]</f>
        <v>22492473.672271203</v>
      </c>
      <c r="S192" s="61">
        <f>+'Actualizado al 14-04-2023'!$N233+'Actualizado al 14-04-2023'!$P233</f>
        <v>21143987.010000002</v>
      </c>
      <c r="T192" s="207">
        <v>0</v>
      </c>
      <c r="U192" s="224">
        <f>Tabla3[[#This Row],[Q - EJECUTADO FUENTE COOPERANTE]]/Tabla3[[#This Row],[TIPO DE CAMBIO 7.80261 (14-04-2023) ]]</f>
        <v>0</v>
      </c>
      <c r="V192" s="211">
        <f>Tabla3[[#This Row],[TOTAL Q SUSCRITO FUENTE COOOPERANTE]]-Tabla3[[#This Row],[Q - EJECUTADO FUENTE COOPERANTE]]</f>
        <v>175500000</v>
      </c>
      <c r="W192" s="228">
        <f>Tabla3[[#This Row],[USD - TOTAL SUSCRITO FUENTE COOPERANTE ]]-Tabla3[[#This Row],[USD - EJECUTADO FUENTE COOPERANTE]]</f>
        <v>22492473.672271203</v>
      </c>
      <c r="X192" s="61">
        <v>0</v>
      </c>
      <c r="Y192" s="61">
        <v>0</v>
      </c>
      <c r="Z192" s="61">
        <v>0</v>
      </c>
      <c r="AA192" s="59" t="s">
        <v>787</v>
      </c>
      <c r="AB192" s="59" t="s">
        <v>82</v>
      </c>
      <c r="AC192" s="59" t="s">
        <v>157</v>
      </c>
      <c r="AD192" s="59" t="s">
        <v>294</v>
      </c>
      <c r="AE192" s="59" t="s">
        <v>1441</v>
      </c>
      <c r="AF192" s="59" t="s">
        <v>7</v>
      </c>
      <c r="AG192" s="59">
        <v>3</v>
      </c>
      <c r="AH192" s="59"/>
      <c r="AI192" s="73" t="s">
        <v>123</v>
      </c>
      <c r="AJ192" s="59"/>
      <c r="AK192" s="59"/>
      <c r="AL192" s="59"/>
      <c r="AM192" s="59"/>
      <c r="AN192" s="59" t="s">
        <v>1410</v>
      </c>
      <c r="AO192" s="59"/>
      <c r="AP192" s="59"/>
      <c r="AQ192" s="62"/>
    </row>
    <row r="193" spans="1:43" customFormat="1" ht="15.75" hidden="1" customHeight="1">
      <c r="A193" s="68" t="s">
        <v>1206</v>
      </c>
      <c r="B193" s="58" t="s">
        <v>1207</v>
      </c>
      <c r="C193" s="68" t="s">
        <v>1208</v>
      </c>
      <c r="D193" s="68" t="s">
        <v>281</v>
      </c>
      <c r="E193" s="68" t="s">
        <v>483</v>
      </c>
      <c r="F193" s="68" t="s">
        <v>488</v>
      </c>
      <c r="G193" s="68" t="s">
        <v>902</v>
      </c>
      <c r="H193" s="80"/>
      <c r="I193">
        <f t="shared" si="4"/>
        <v>1900</v>
      </c>
      <c r="J193" s="99">
        <v>7.8026099999999996</v>
      </c>
      <c r="K193" s="70">
        <v>43984</v>
      </c>
      <c r="L193" s="70">
        <v>44629</v>
      </c>
      <c r="M193" s="71">
        <v>34560000</v>
      </c>
      <c r="N193" s="71">
        <v>34560000</v>
      </c>
      <c r="O193" s="71">
        <v>0</v>
      </c>
      <c r="P193" s="71">
        <v>0</v>
      </c>
      <c r="Q193" s="71">
        <f>+'Actualizado al 14-04-2023'!$M193+'Actualizado al 14-04-2023'!$O193</f>
        <v>34560000</v>
      </c>
      <c r="R193" s="71">
        <f>Tabla3[[#This Row],[TOTAL Q SUSCRITO FUENTE COOOPERANTE]]/Tabla3[[#This Row],[TIPO DE CAMBIO 7.80261 (14-04-2023) ]]</f>
        <v>4429287.1231549447</v>
      </c>
      <c r="S193" s="71">
        <f>+'Actualizado al 14-04-2023'!$N193+'Actualizado al 14-04-2023'!$P193</f>
        <v>34560000</v>
      </c>
      <c r="T193" s="186">
        <v>0</v>
      </c>
      <c r="U193" s="71">
        <f>Tabla3[[#This Row],[Q - EJECUTADO FUENTE COOPERANTE]]/Tabla3[[#This Row],[TIPO DE CAMBIO 7.80261 (14-04-2023) ]]</f>
        <v>0</v>
      </c>
      <c r="V193" s="71">
        <f>Tabla3[[#This Row],[SUSCRITO FUENTE COOPERANTE Q. ]]-Tabla3[[#This Row],[Q - EJECUTADO FUENTE COOPERANTE]]</f>
        <v>34560000</v>
      </c>
      <c r="W193" s="71">
        <f>Tabla3[[#This Row],[USD - TOTAL SUSCRITO FUENTE COOPERANTE ]]-Tabla3[[#This Row],[USD - EJECUTADO FUENTE COOPERANTE]]</f>
        <v>4429287.1231549447</v>
      </c>
      <c r="X193" s="71">
        <v>0</v>
      </c>
      <c r="Y193" s="71">
        <v>0</v>
      </c>
      <c r="Z193" s="71">
        <v>0</v>
      </c>
      <c r="AA193" s="68" t="s">
        <v>831</v>
      </c>
      <c r="AB193" s="68" t="s">
        <v>82</v>
      </c>
      <c r="AC193" s="68" t="s">
        <v>94</v>
      </c>
      <c r="AD193" s="68" t="s">
        <v>95</v>
      </c>
      <c r="AE193" s="68" t="s">
        <v>95</v>
      </c>
      <c r="AF193" s="59" t="s">
        <v>12</v>
      </c>
      <c r="AG193" s="68">
        <v>12</v>
      </c>
      <c r="AH193" s="68" t="s">
        <v>122</v>
      </c>
      <c r="AI193" s="68" t="s">
        <v>218</v>
      </c>
      <c r="AJ193" s="68"/>
      <c r="AK193" s="68"/>
      <c r="AL193" s="68"/>
      <c r="AM193" s="68"/>
      <c r="AN193" s="68" t="s">
        <v>1209</v>
      </c>
      <c r="AO193" s="68" t="s">
        <v>1210</v>
      </c>
      <c r="AP193" s="68" t="s">
        <v>1211</v>
      </c>
      <c r="AQ193" s="72" t="s">
        <v>1212</v>
      </c>
    </row>
    <row r="194" spans="1:43" ht="15.75" customHeight="1">
      <c r="A194" s="181" t="s">
        <v>1480</v>
      </c>
      <c r="B194" s="59" t="s">
        <v>1481</v>
      </c>
      <c r="C194" s="59" t="s">
        <v>1482</v>
      </c>
      <c r="D194" s="73" t="s">
        <v>281</v>
      </c>
      <c r="E194" s="59" t="s">
        <v>662</v>
      </c>
      <c r="F194" s="59" t="s">
        <v>1483</v>
      </c>
      <c r="G194" s="59" t="s">
        <v>1484</v>
      </c>
      <c r="H194" s="83">
        <v>44376</v>
      </c>
      <c r="I194">
        <f t="shared" si="4"/>
        <v>2021</v>
      </c>
      <c r="J194" s="104">
        <v>7.8026099999999996</v>
      </c>
      <c r="K194" s="60">
        <v>44218</v>
      </c>
      <c r="L194" s="60">
        <v>44405</v>
      </c>
      <c r="M194" s="214">
        <v>6845</v>
      </c>
      <c r="N194" s="61">
        <v>0</v>
      </c>
      <c r="O194" s="61">
        <v>0</v>
      </c>
      <c r="P194" s="61">
        <v>0</v>
      </c>
      <c r="Q194" s="206">
        <f>Tabla3[[#This Row],[SUSCRITO FUENTE COOPERANTE Q. ]]+Tabla3[[#This Row],[ENMIENDA FUENTE COOPERANTE]]</f>
        <v>6845</v>
      </c>
      <c r="R194" s="220">
        <f>Tabla3[[#This Row],[TOTAL Q SUSCRITO FUENTE COOOPERANTE]]/Tabla3[[#This Row],[TIPO DE CAMBIO 7.80261 (14-04-2023) ]]</f>
        <v>877.27055434015028</v>
      </c>
      <c r="S194" s="61">
        <f>+'Actualizado al 14-04-2023'!$N240+'Actualizado al 14-04-2023'!$P240</f>
        <v>0</v>
      </c>
      <c r="T194" s="207">
        <v>0</v>
      </c>
      <c r="U194" s="224">
        <f>Tabla3[[#This Row],[Q - EJECUTADO FUENTE COOPERANTE]]/Tabla3[[#This Row],[TIPO DE CAMBIO 7.80261 (14-04-2023) ]]</f>
        <v>0</v>
      </c>
      <c r="V194" s="211">
        <f>Tabla3[[#This Row],[TOTAL Q SUSCRITO FUENTE COOOPERANTE]]-Tabla3[[#This Row],[Q - EJECUTADO FUENTE COOPERANTE]]</f>
        <v>6845</v>
      </c>
      <c r="W194" s="228">
        <f>Tabla3[[#This Row],[USD - TOTAL SUSCRITO FUENTE COOPERANTE ]]-Tabla3[[#This Row],[USD - EJECUTADO FUENTE COOPERANTE]]</f>
        <v>877.27055434015028</v>
      </c>
      <c r="X194" s="61">
        <v>0</v>
      </c>
      <c r="Y194" s="61">
        <v>0</v>
      </c>
      <c r="Z194" s="61">
        <v>0</v>
      </c>
      <c r="AA194" s="59" t="s">
        <v>831</v>
      </c>
      <c r="AB194" s="59" t="s">
        <v>82</v>
      </c>
      <c r="AC194" s="59" t="s">
        <v>151</v>
      </c>
      <c r="AD194" s="59" t="s">
        <v>95</v>
      </c>
      <c r="AE194" s="59" t="s">
        <v>95</v>
      </c>
      <c r="AF194" s="59" t="s">
        <v>12</v>
      </c>
      <c r="AG194" s="59">
        <v>12</v>
      </c>
      <c r="AH194" s="59" t="s">
        <v>122</v>
      </c>
      <c r="AI194" s="73" t="s">
        <v>218</v>
      </c>
      <c r="AJ194" s="59"/>
      <c r="AK194" s="59"/>
      <c r="AL194" s="59"/>
      <c r="AM194" s="59"/>
      <c r="AN194" s="59" t="s">
        <v>1410</v>
      </c>
      <c r="AO194" s="59"/>
      <c r="AP194" s="59"/>
      <c r="AQ194" s="62"/>
    </row>
    <row r="195" spans="1:43" ht="15.75" customHeight="1">
      <c r="A195" s="181" t="s">
        <v>1504</v>
      </c>
      <c r="B195" s="59" t="s">
        <v>1505</v>
      </c>
      <c r="C195" s="59" t="s">
        <v>1506</v>
      </c>
      <c r="D195" s="73" t="s">
        <v>281</v>
      </c>
      <c r="E195" s="59" t="s">
        <v>155</v>
      </c>
      <c r="F195" s="59" t="s">
        <v>1507</v>
      </c>
      <c r="G195" s="59" t="s">
        <v>1508</v>
      </c>
      <c r="H195" s="83">
        <v>44433</v>
      </c>
      <c r="I195">
        <f t="shared" si="4"/>
        <v>2021</v>
      </c>
      <c r="J195" s="104">
        <v>7.8026099999999996</v>
      </c>
      <c r="K195" s="60">
        <v>44433</v>
      </c>
      <c r="L195" s="60">
        <v>44469</v>
      </c>
      <c r="M195" s="214">
        <v>4637760</v>
      </c>
      <c r="N195" s="61">
        <v>0</v>
      </c>
      <c r="O195" s="61">
        <v>0</v>
      </c>
      <c r="P195" s="61">
        <v>0</v>
      </c>
      <c r="Q195" s="206">
        <f>Tabla3[[#This Row],[SUSCRITO FUENTE COOPERANTE Q. ]]+Tabla3[[#This Row],[ENMIENDA FUENTE COOPERANTE]]</f>
        <v>4637760</v>
      </c>
      <c r="R195" s="220">
        <f>Tabla3[[#This Row],[TOTAL Q SUSCRITO FUENTE COOOPERANTE]]/Tabla3[[#This Row],[TIPO DE CAMBIO 7.80261 (14-04-2023) ]]</f>
        <v>594385.72477670934</v>
      </c>
      <c r="S195" s="61">
        <f>+'Actualizado al 14-04-2023'!$N244+'Actualizado al 14-04-2023'!$P244</f>
        <v>38385.86</v>
      </c>
      <c r="T195" s="207">
        <v>0</v>
      </c>
      <c r="U195" s="224">
        <f>Tabla3[[#This Row],[Q - EJECUTADO FUENTE COOPERANTE]]/Tabla3[[#This Row],[TIPO DE CAMBIO 7.80261 (14-04-2023) ]]</f>
        <v>0</v>
      </c>
      <c r="V195" s="211">
        <f>Tabla3[[#This Row],[TOTAL Q SUSCRITO FUENTE COOOPERANTE]]-Tabla3[[#This Row],[Q - EJECUTADO FUENTE COOPERANTE]]</f>
        <v>4637760</v>
      </c>
      <c r="W195" s="228">
        <f>Tabla3[[#This Row],[USD - TOTAL SUSCRITO FUENTE COOPERANTE ]]-Tabla3[[#This Row],[USD - EJECUTADO FUENTE COOPERANTE]]</f>
        <v>594385.72477670934</v>
      </c>
      <c r="X195" s="61">
        <v>0</v>
      </c>
      <c r="Y195" s="61">
        <v>0</v>
      </c>
      <c r="Z195" s="61">
        <v>0</v>
      </c>
      <c r="AA195" s="59" t="s">
        <v>831</v>
      </c>
      <c r="AB195" s="59" t="s">
        <v>233</v>
      </c>
      <c r="AC195" s="59" t="s">
        <v>157</v>
      </c>
      <c r="AD195" s="59" t="s">
        <v>95</v>
      </c>
      <c r="AE195" s="59" t="s">
        <v>95</v>
      </c>
      <c r="AF195" s="59" t="s">
        <v>7</v>
      </c>
      <c r="AG195" s="59">
        <v>3</v>
      </c>
      <c r="AH195" s="59"/>
      <c r="AI195" s="73" t="s">
        <v>123</v>
      </c>
      <c r="AJ195" s="59"/>
      <c r="AK195" s="59"/>
      <c r="AL195" s="59"/>
      <c r="AM195" s="59"/>
      <c r="AN195" s="59" t="s">
        <v>1410</v>
      </c>
      <c r="AO195" s="59"/>
      <c r="AP195" s="59"/>
      <c r="AQ195" s="62"/>
    </row>
    <row r="196" spans="1:43" ht="15.75" customHeight="1">
      <c r="A196" s="181" t="s">
        <v>1509</v>
      </c>
      <c r="B196" s="59" t="s">
        <v>1510</v>
      </c>
      <c r="C196" s="59" t="s">
        <v>1511</v>
      </c>
      <c r="D196" s="73" t="s">
        <v>281</v>
      </c>
      <c r="E196" s="59" t="s">
        <v>1092</v>
      </c>
      <c r="F196" s="59" t="s">
        <v>488</v>
      </c>
      <c r="G196" s="59" t="s">
        <v>902</v>
      </c>
      <c r="H196" s="82">
        <v>44285</v>
      </c>
      <c r="I196">
        <f t="shared" si="4"/>
        <v>2021</v>
      </c>
      <c r="J196" s="104">
        <v>7.8026099999999996</v>
      </c>
      <c r="K196" s="60">
        <v>44256</v>
      </c>
      <c r="L196" s="60">
        <v>44407</v>
      </c>
      <c r="M196" s="214">
        <v>462000</v>
      </c>
      <c r="N196" s="61">
        <v>0</v>
      </c>
      <c r="O196" s="61">
        <v>0</v>
      </c>
      <c r="P196" s="61">
        <v>0</v>
      </c>
      <c r="Q196" s="206">
        <f>Tabla3[[#This Row],[SUSCRITO FUENTE COOPERANTE Q. ]]+Tabla3[[#This Row],[ENMIENDA FUENTE COOPERANTE]]</f>
        <v>462000</v>
      </c>
      <c r="R196" s="220">
        <f>Tabla3[[#This Row],[TOTAL Q SUSCRITO FUENTE COOOPERANTE]]/Tabla3[[#This Row],[TIPO DE CAMBIO 7.80261 (14-04-2023) ]]</f>
        <v>59210.956333842143</v>
      </c>
      <c r="S196" s="61">
        <f>+'Actualizado al 14-04-2023'!$N245+'Actualizado al 14-04-2023'!$P245</f>
        <v>0</v>
      </c>
      <c r="T196" s="207">
        <v>461999.97</v>
      </c>
      <c r="U196" s="224">
        <f>Tabla3[[#This Row],[Q - EJECUTADO FUENTE COOPERANTE]]/Tabla3[[#This Row],[TIPO DE CAMBIO 7.80261 (14-04-2023) ]]</f>
        <v>59210.952488974843</v>
      </c>
      <c r="V196" s="211">
        <f>Tabla3[[#This Row],[TOTAL Q SUSCRITO FUENTE COOOPERANTE]]-Tabla3[[#This Row],[Q - EJECUTADO FUENTE COOPERANTE]]</f>
        <v>3.0000000027939677E-2</v>
      </c>
      <c r="W196" s="228">
        <f>Tabla3[[#This Row],[USD - TOTAL SUSCRITO FUENTE COOPERANTE ]]-Tabla3[[#This Row],[USD - EJECUTADO FUENTE COOPERANTE]]</f>
        <v>3.8448673003586009E-3</v>
      </c>
      <c r="X196" s="61">
        <v>0</v>
      </c>
      <c r="Y196" s="61">
        <v>0</v>
      </c>
      <c r="Z196" s="61">
        <v>0</v>
      </c>
      <c r="AA196" s="59" t="s">
        <v>796</v>
      </c>
      <c r="AB196" s="59" t="s">
        <v>82</v>
      </c>
      <c r="AC196" s="59" t="s">
        <v>401</v>
      </c>
      <c r="AD196" s="59" t="s">
        <v>95</v>
      </c>
      <c r="AE196" s="59" t="s">
        <v>95</v>
      </c>
      <c r="AF196" s="59" t="s">
        <v>12</v>
      </c>
      <c r="AG196" s="59">
        <v>12</v>
      </c>
      <c r="AH196" s="59"/>
      <c r="AI196" s="73" t="s">
        <v>123</v>
      </c>
      <c r="AJ196" s="59"/>
      <c r="AK196" s="59"/>
      <c r="AL196" s="59"/>
      <c r="AM196" s="59"/>
      <c r="AN196" s="59" t="s">
        <v>1410</v>
      </c>
      <c r="AO196" s="59"/>
      <c r="AP196" s="59"/>
      <c r="AQ196" s="62"/>
    </row>
    <row r="197" spans="1:43" ht="15.75" customHeight="1">
      <c r="A197" s="181" t="s">
        <v>1512</v>
      </c>
      <c r="B197" s="59" t="s">
        <v>1513</v>
      </c>
      <c r="C197" s="59" t="s">
        <v>1514</v>
      </c>
      <c r="D197" s="73" t="s">
        <v>281</v>
      </c>
      <c r="E197" s="59" t="s">
        <v>232</v>
      </c>
      <c r="F197" s="59" t="s">
        <v>119</v>
      </c>
      <c r="G197" s="59" t="s">
        <v>120</v>
      </c>
      <c r="H197" s="83">
        <v>44433</v>
      </c>
      <c r="I197">
        <f t="shared" si="4"/>
        <v>2021</v>
      </c>
      <c r="J197" s="104">
        <v>7.8026099999999996</v>
      </c>
      <c r="K197" s="60">
        <v>44433</v>
      </c>
      <c r="L197" s="60">
        <v>44560</v>
      </c>
      <c r="M197" s="214">
        <v>2548547.6</v>
      </c>
      <c r="N197" s="61">
        <v>0</v>
      </c>
      <c r="O197" s="61">
        <v>0</v>
      </c>
      <c r="P197" s="61">
        <v>0</v>
      </c>
      <c r="Q197" s="206">
        <f>Tabla3[[#This Row],[SUSCRITO FUENTE COOPERANTE Q. ]]+Tabla3[[#This Row],[ENMIENDA FUENTE COOPERANTE]]</f>
        <v>2548547.6</v>
      </c>
      <c r="R197" s="220">
        <f>Tabla3[[#This Row],[TOTAL Q SUSCRITO FUENTE COOOPERANTE]]/Tabla3[[#This Row],[TIPO DE CAMBIO 7.80261 (14-04-2023) ]]</f>
        <v>326627.57718250691</v>
      </c>
      <c r="S197" s="61">
        <f>+'Actualizado al 14-04-2023'!$N246+'Actualizado al 14-04-2023'!$P246</f>
        <v>241596.14</v>
      </c>
      <c r="T197" s="207">
        <v>0</v>
      </c>
      <c r="U197" s="224">
        <f>Tabla3[[#This Row],[Q - EJECUTADO FUENTE COOPERANTE]]/Tabla3[[#This Row],[TIPO DE CAMBIO 7.80261 (14-04-2023) ]]</f>
        <v>0</v>
      </c>
      <c r="V197" s="211">
        <f>Tabla3[[#This Row],[TOTAL Q SUSCRITO FUENTE COOOPERANTE]]-Tabla3[[#This Row],[Q - EJECUTADO FUENTE COOPERANTE]]</f>
        <v>2548547.6</v>
      </c>
      <c r="W197" s="228">
        <f>Tabla3[[#This Row],[USD - TOTAL SUSCRITO FUENTE COOPERANTE ]]-Tabla3[[#This Row],[USD - EJECUTADO FUENTE COOPERANTE]]</f>
        <v>326627.57718250691</v>
      </c>
      <c r="X197" s="61">
        <v>0</v>
      </c>
      <c r="Y197" s="61">
        <v>0</v>
      </c>
      <c r="Z197" s="61">
        <v>0</v>
      </c>
      <c r="AA197" s="59" t="s">
        <v>831</v>
      </c>
      <c r="AB197" s="59" t="s">
        <v>233</v>
      </c>
      <c r="AC197" s="59" t="s">
        <v>355</v>
      </c>
      <c r="AD197" s="59" t="s">
        <v>95</v>
      </c>
      <c r="AE197" s="59" t="s">
        <v>95</v>
      </c>
      <c r="AF197" s="77" t="s">
        <v>1763</v>
      </c>
      <c r="AG197" s="59">
        <v>9</v>
      </c>
      <c r="AH197" s="59" t="s">
        <v>225</v>
      </c>
      <c r="AI197" s="73" t="s">
        <v>123</v>
      </c>
      <c r="AJ197" s="59"/>
      <c r="AK197" s="59"/>
      <c r="AL197" s="59"/>
      <c r="AM197" s="59"/>
      <c r="AN197" s="59" t="s">
        <v>1410</v>
      </c>
      <c r="AO197" s="59"/>
      <c r="AP197" s="59"/>
      <c r="AQ197" s="62"/>
    </row>
    <row r="198" spans="1:43" ht="15.75" customHeight="1">
      <c r="A198" s="181" t="s">
        <v>1531</v>
      </c>
      <c r="B198" s="59" t="s">
        <v>1532</v>
      </c>
      <c r="C198" s="59" t="s">
        <v>1533</v>
      </c>
      <c r="D198" s="73" t="s">
        <v>281</v>
      </c>
      <c r="E198" s="59" t="s">
        <v>155</v>
      </c>
      <c r="F198" s="59" t="s">
        <v>488</v>
      </c>
      <c r="G198" s="59" t="s">
        <v>1523</v>
      </c>
      <c r="H198" s="83">
        <v>44384</v>
      </c>
      <c r="I198">
        <f t="shared" si="4"/>
        <v>2021</v>
      </c>
      <c r="J198" s="104">
        <v>7.8026099999999996</v>
      </c>
      <c r="K198" s="60">
        <v>44385</v>
      </c>
      <c r="L198" s="60">
        <v>44470</v>
      </c>
      <c r="M198" s="214">
        <v>46440000</v>
      </c>
      <c r="N198" s="61">
        <v>46440000</v>
      </c>
      <c r="O198" s="61">
        <v>0</v>
      </c>
      <c r="P198" s="61">
        <v>0</v>
      </c>
      <c r="Q198" s="206">
        <f>Tabla3[[#This Row],[SUSCRITO FUENTE COOPERANTE Q. ]]+Tabla3[[#This Row],[ENMIENDA FUENTE COOPERANTE]]</f>
        <v>46440000</v>
      </c>
      <c r="R198" s="220">
        <f>Tabla3[[#This Row],[TOTAL Q SUSCRITO FUENTE COOOPERANTE]]/Tabla3[[#This Row],[TIPO DE CAMBIO 7.80261 (14-04-2023) ]]</f>
        <v>5951854.5717394566</v>
      </c>
      <c r="S198" s="61">
        <f>+'Actualizado al 14-04-2023'!$N250+'Actualizado al 14-04-2023'!$P250</f>
        <v>0</v>
      </c>
      <c r="T198" s="207">
        <v>0</v>
      </c>
      <c r="U198" s="224">
        <f>Tabla3[[#This Row],[Q - EJECUTADO FUENTE COOPERANTE]]/Tabla3[[#This Row],[TIPO DE CAMBIO 7.80261 (14-04-2023) ]]</f>
        <v>0</v>
      </c>
      <c r="V198" s="211">
        <f>Tabla3[[#This Row],[TOTAL Q SUSCRITO FUENTE COOOPERANTE]]-Tabla3[[#This Row],[Q - EJECUTADO FUENTE COOPERANTE]]</f>
        <v>46440000</v>
      </c>
      <c r="W198" s="228">
        <f>Tabla3[[#This Row],[USD - TOTAL SUSCRITO FUENTE COOPERANTE ]]-Tabla3[[#This Row],[USD - EJECUTADO FUENTE COOPERANTE]]</f>
        <v>5951854.5717394566</v>
      </c>
      <c r="X198" s="61">
        <v>0</v>
      </c>
      <c r="Y198" s="61">
        <v>0</v>
      </c>
      <c r="Z198" s="61">
        <v>0</v>
      </c>
      <c r="AA198" s="59" t="s">
        <v>831</v>
      </c>
      <c r="AB198" s="59" t="s">
        <v>233</v>
      </c>
      <c r="AC198" s="59" t="s">
        <v>157</v>
      </c>
      <c r="AD198" s="59" t="s">
        <v>95</v>
      </c>
      <c r="AE198" s="59" t="s">
        <v>95</v>
      </c>
      <c r="AF198" s="59" t="s">
        <v>7</v>
      </c>
      <c r="AG198" s="59">
        <v>3</v>
      </c>
      <c r="AH198" s="59"/>
      <c r="AI198" s="73" t="s">
        <v>123</v>
      </c>
      <c r="AJ198" s="59"/>
      <c r="AK198" s="59"/>
      <c r="AL198" s="59"/>
      <c r="AM198" s="59"/>
      <c r="AN198" s="59" t="s">
        <v>1410</v>
      </c>
      <c r="AO198" s="59"/>
      <c r="AP198" s="59"/>
      <c r="AQ198" s="62"/>
    </row>
    <row r="199" spans="1:43" ht="15.75" customHeight="1">
      <c r="A199" s="181" t="s">
        <v>1558</v>
      </c>
      <c r="B199" s="59" t="s">
        <v>1559</v>
      </c>
      <c r="C199" s="59" t="s">
        <v>1560</v>
      </c>
      <c r="D199" s="73" t="s">
        <v>281</v>
      </c>
      <c r="E199" s="59" t="s">
        <v>232</v>
      </c>
      <c r="F199" s="59" t="s">
        <v>78</v>
      </c>
      <c r="G199" s="59" t="s">
        <v>79</v>
      </c>
      <c r="H199" s="82">
        <v>44475</v>
      </c>
      <c r="I199">
        <f t="shared" si="4"/>
        <v>2021</v>
      </c>
      <c r="J199" s="104">
        <v>7.8026099999999996</v>
      </c>
      <c r="K199" s="60">
        <v>44452</v>
      </c>
      <c r="L199" s="60">
        <v>44840</v>
      </c>
      <c r="M199" s="214">
        <v>1546864</v>
      </c>
      <c r="N199" s="61">
        <v>1546864</v>
      </c>
      <c r="O199" s="61">
        <v>0</v>
      </c>
      <c r="P199" s="61">
        <v>0</v>
      </c>
      <c r="Q199" s="206">
        <f>Tabla3[[#This Row],[SUSCRITO FUENTE COOPERANTE Q. ]]+Tabla3[[#This Row],[ENMIENDA FUENTE COOPERANTE]]</f>
        <v>1546864</v>
      </c>
      <c r="R199" s="220">
        <f>Tabla3[[#This Row],[TOTAL Q SUSCRITO FUENTE COOOPERANTE]]/Tabla3[[#This Row],[TIPO DE CAMBIO 7.80261 (14-04-2023) ]]</f>
        <v>198249.5600831004</v>
      </c>
      <c r="S199" s="61">
        <f>+'Actualizado al 14-04-2023'!$N255+'Actualizado al 14-04-2023'!$P255</f>
        <v>54054.7</v>
      </c>
      <c r="T199" s="207">
        <v>1546864</v>
      </c>
      <c r="U199" s="224">
        <f>Tabla3[[#This Row],[Q - EJECUTADO FUENTE COOPERANTE]]/Tabla3[[#This Row],[TIPO DE CAMBIO 7.80261 (14-04-2023) ]]</f>
        <v>198249.5600831004</v>
      </c>
      <c r="V199" s="211">
        <f>Tabla3[[#This Row],[TOTAL Q SUSCRITO FUENTE COOOPERANTE]]-Tabla3[[#This Row],[Q - EJECUTADO FUENTE COOPERANTE]]</f>
        <v>0</v>
      </c>
      <c r="W199" s="228">
        <f>Tabla3[[#This Row],[USD - TOTAL SUSCRITO FUENTE COOPERANTE ]]-Tabla3[[#This Row],[USD - EJECUTADO FUENTE COOPERANTE]]</f>
        <v>0</v>
      </c>
      <c r="X199" s="61">
        <v>0</v>
      </c>
      <c r="Y199" s="61">
        <v>0</v>
      </c>
      <c r="Z199" s="61">
        <v>0</v>
      </c>
      <c r="AA199" s="59" t="s">
        <v>796</v>
      </c>
      <c r="AB199" s="59" t="s">
        <v>82</v>
      </c>
      <c r="AC199" s="59" t="s">
        <v>401</v>
      </c>
      <c r="AD199" s="59" t="s">
        <v>95</v>
      </c>
      <c r="AE199" s="59" t="s">
        <v>95</v>
      </c>
      <c r="AF199" s="59" t="s">
        <v>7</v>
      </c>
      <c r="AG199" s="59">
        <v>3</v>
      </c>
      <c r="AH199" s="59"/>
      <c r="AI199" s="73" t="s">
        <v>123</v>
      </c>
      <c r="AJ199" s="59"/>
      <c r="AK199" s="59"/>
      <c r="AL199" s="59"/>
      <c r="AM199" s="59"/>
      <c r="AN199" s="59" t="s">
        <v>1561</v>
      </c>
      <c r="AO199" s="59" t="s">
        <v>1562</v>
      </c>
      <c r="AP199" s="59" t="s">
        <v>1563</v>
      </c>
      <c r="AQ199" s="62"/>
    </row>
    <row r="200" spans="1:43" ht="15.75" customHeight="1">
      <c r="A200" s="181" t="s">
        <v>1621</v>
      </c>
      <c r="B200" s="59" t="s">
        <v>1622</v>
      </c>
      <c r="C200" s="59" t="s">
        <v>1623</v>
      </c>
      <c r="D200" s="73" t="s">
        <v>281</v>
      </c>
      <c r="E200" s="59" t="s">
        <v>155</v>
      </c>
      <c r="F200" s="59" t="s">
        <v>264</v>
      </c>
      <c r="G200" s="59" t="s">
        <v>265</v>
      </c>
      <c r="H200" s="82">
        <v>44547</v>
      </c>
      <c r="I200">
        <f t="shared" si="4"/>
        <v>2021</v>
      </c>
      <c r="J200" s="104">
        <v>7.8026099999999996</v>
      </c>
      <c r="K200" s="60">
        <v>44512</v>
      </c>
      <c r="L200" s="60">
        <v>45973</v>
      </c>
      <c r="M200" s="214">
        <v>31050128.039999999</v>
      </c>
      <c r="N200" s="61">
        <v>31714955.030000001</v>
      </c>
      <c r="O200" s="61">
        <v>0</v>
      </c>
      <c r="P200" s="61">
        <v>0</v>
      </c>
      <c r="Q200" s="206">
        <f>Tabla3[[#This Row],[SUSCRITO FUENTE COOPERANTE Q. ]]+Tabla3[[#This Row],[ENMIENDA FUENTE COOPERANTE]]</f>
        <v>31050128.039999999</v>
      </c>
      <c r="R200" s="220">
        <f>Tabla3[[#This Row],[TOTAL Q SUSCRITO FUENTE COOOPERANTE]]/Tabla3[[#This Row],[TIPO DE CAMBIO 7.80261 (14-04-2023) ]]</f>
        <v>3979454.0596031328</v>
      </c>
      <c r="S200" s="61">
        <f>+'Actualizado al 14-04-2023'!$N265+'Actualizado al 14-04-2023'!$P265</f>
        <v>715789</v>
      </c>
      <c r="T200" s="207">
        <v>9348277</v>
      </c>
      <c r="U200" s="224">
        <f>Tabla3[[#This Row],[Q - EJECUTADO FUENTE COOPERANTE]]/Tabla3[[#This Row],[TIPO DE CAMBIO 7.80261 (14-04-2023) ]]</f>
        <v>1198096.1498780537</v>
      </c>
      <c r="V200" s="211">
        <f>Tabla3[[#This Row],[TOTAL Q SUSCRITO FUENTE COOOPERANTE]]-Tabla3[[#This Row],[Q - EJECUTADO FUENTE COOPERANTE]]</f>
        <v>21701851.039999999</v>
      </c>
      <c r="W200" s="228">
        <f>Tabla3[[#This Row],[USD - TOTAL SUSCRITO FUENTE COOPERANTE ]]-Tabla3[[#This Row],[USD - EJECUTADO FUENTE COOPERANTE]]</f>
        <v>2781357.9097250793</v>
      </c>
      <c r="X200" s="61">
        <v>0</v>
      </c>
      <c r="Y200" s="61">
        <v>0</v>
      </c>
      <c r="Z200" s="61">
        <v>0</v>
      </c>
      <c r="AA200" s="59" t="s">
        <v>796</v>
      </c>
      <c r="AB200" s="59" t="s">
        <v>82</v>
      </c>
      <c r="AC200" s="59" t="s">
        <v>157</v>
      </c>
      <c r="AD200" s="59" t="s">
        <v>655</v>
      </c>
      <c r="AE200" s="59" t="s">
        <v>655</v>
      </c>
      <c r="AF200" s="59" t="s">
        <v>7</v>
      </c>
      <c r="AG200" s="59">
        <v>3</v>
      </c>
      <c r="AH200" s="59" t="s">
        <v>225</v>
      </c>
      <c r="AI200" s="73" t="s">
        <v>123</v>
      </c>
      <c r="AJ200" s="59"/>
      <c r="AK200" s="59"/>
      <c r="AL200" s="59"/>
      <c r="AM200" s="59"/>
      <c r="AN200" s="59" t="s">
        <v>1410</v>
      </c>
      <c r="AO200" s="59"/>
      <c r="AP200" s="59"/>
      <c r="AQ200" s="62"/>
    </row>
    <row r="201" spans="1:43" ht="15.75" customHeight="1">
      <c r="A201" s="181" t="s">
        <v>1635</v>
      </c>
      <c r="B201" s="59" t="s">
        <v>68</v>
      </c>
      <c r="C201" s="59" t="s">
        <v>1636</v>
      </c>
      <c r="D201" s="73" t="s">
        <v>281</v>
      </c>
      <c r="E201" s="59" t="s">
        <v>1637</v>
      </c>
      <c r="F201" s="59" t="s">
        <v>196</v>
      </c>
      <c r="G201" s="59"/>
      <c r="H201" s="83">
        <v>44540</v>
      </c>
      <c r="I201">
        <f t="shared" si="4"/>
        <v>2021</v>
      </c>
      <c r="J201" s="104">
        <v>7.8026099999999996</v>
      </c>
      <c r="K201" s="60">
        <v>44677</v>
      </c>
      <c r="L201" s="60">
        <v>45223</v>
      </c>
      <c r="M201" s="214">
        <v>1222835.68</v>
      </c>
      <c r="N201" s="61">
        <v>0</v>
      </c>
      <c r="O201" s="61">
        <v>0</v>
      </c>
      <c r="P201" s="61">
        <v>0</v>
      </c>
      <c r="Q201" s="206">
        <f>Tabla3[[#This Row],[SUSCRITO FUENTE COOPERANTE Q. ]]+Tabla3[[#This Row],[ENMIENDA FUENTE COOPERANTE]]</f>
        <v>1222835.68</v>
      </c>
      <c r="R201" s="220">
        <f>Tabla3[[#This Row],[TOTAL Q SUSCRITO FUENTE COOOPERANTE]]/Tabla3[[#This Row],[TIPO DE CAMBIO 7.80261 (14-04-2023) ]]</f>
        <v>156721.36374879687</v>
      </c>
      <c r="S201" s="61">
        <f>+'Actualizado al 14-04-2023'!$N268+'Actualizado al 14-04-2023'!$P268</f>
        <v>0</v>
      </c>
      <c r="T201" s="207">
        <v>238765.6</v>
      </c>
      <c r="U201" s="224">
        <f>Tabla3[[#This Row],[Q - EJECUTADO FUENTE COOPERANTE]]/Tabla3[[#This Row],[TIPO DE CAMBIO 7.80261 (14-04-2023) ]]</f>
        <v>30600.734882302208</v>
      </c>
      <c r="V201" s="211">
        <f>Tabla3[[#This Row],[TOTAL Q SUSCRITO FUENTE COOOPERANTE]]-Tabla3[[#This Row],[Q - EJECUTADO FUENTE COOPERANTE]]</f>
        <v>984070.08</v>
      </c>
      <c r="W201" s="228">
        <f>Tabla3[[#This Row],[USD - TOTAL SUSCRITO FUENTE COOPERANTE ]]-Tabla3[[#This Row],[USD - EJECUTADO FUENTE COOPERANTE]]</f>
        <v>126120.62886649466</v>
      </c>
      <c r="X201" s="61">
        <v>0</v>
      </c>
      <c r="Y201" s="61">
        <v>0</v>
      </c>
      <c r="Z201" s="61">
        <v>0</v>
      </c>
      <c r="AA201" s="59" t="s">
        <v>787</v>
      </c>
      <c r="AB201" s="59" t="s">
        <v>82</v>
      </c>
      <c r="AC201" s="59" t="s">
        <v>157</v>
      </c>
      <c r="AD201" s="59" t="s">
        <v>235</v>
      </c>
      <c r="AE201" s="59" t="s">
        <v>1638</v>
      </c>
      <c r="AF201" s="59" t="s">
        <v>5</v>
      </c>
      <c r="AG201" s="59">
        <v>1</v>
      </c>
      <c r="AH201" s="59"/>
      <c r="AI201" s="73" t="s">
        <v>246</v>
      </c>
      <c r="AJ201" s="59"/>
      <c r="AK201" s="59"/>
      <c r="AL201" s="59"/>
      <c r="AM201" s="59"/>
      <c r="AN201" s="59"/>
      <c r="AO201" s="59"/>
      <c r="AP201" s="59"/>
      <c r="AQ201" s="62"/>
    </row>
    <row r="202" spans="1:43" ht="15.75" customHeight="1">
      <c r="A202" s="181" t="s">
        <v>1647</v>
      </c>
      <c r="B202" s="59" t="s">
        <v>1648</v>
      </c>
      <c r="C202" s="59" t="s">
        <v>1649</v>
      </c>
      <c r="D202" s="73" t="s">
        <v>281</v>
      </c>
      <c r="E202" s="59" t="s">
        <v>155</v>
      </c>
      <c r="F202" s="59" t="s">
        <v>264</v>
      </c>
      <c r="G202" s="59" t="s">
        <v>265</v>
      </c>
      <c r="H202" s="82">
        <v>44547</v>
      </c>
      <c r="I202">
        <f t="shared" si="4"/>
        <v>2021</v>
      </c>
      <c r="J202" s="104">
        <v>7.8026099999999996</v>
      </c>
      <c r="K202" s="60">
        <v>44515</v>
      </c>
      <c r="L202" s="60">
        <v>44712</v>
      </c>
      <c r="M202" s="214">
        <v>10404583.109999999</v>
      </c>
      <c r="N202" s="61">
        <v>10404583.109999999</v>
      </c>
      <c r="O202" s="61">
        <v>0</v>
      </c>
      <c r="P202" s="61">
        <v>0</v>
      </c>
      <c r="Q202" s="206">
        <f>Tabla3[[#This Row],[SUSCRITO FUENTE COOPERANTE Q. ]]+Tabla3[[#This Row],[ENMIENDA FUENTE COOPERANTE]]</f>
        <v>10404583.109999999</v>
      </c>
      <c r="R202" s="220">
        <f>Tabla3[[#This Row],[TOTAL Q SUSCRITO FUENTE COOOPERANTE]]/Tabla3[[#This Row],[TIPO DE CAMBIO 7.80261 (14-04-2023) ]]</f>
        <v>1333474.710385371</v>
      </c>
      <c r="S202" s="61">
        <f>+'Actualizado al 14-04-2023'!$N271+'Actualizado al 14-04-2023'!$P271</f>
        <v>18159604.129999999</v>
      </c>
      <c r="T202" s="207">
        <v>0</v>
      </c>
      <c r="U202" s="224">
        <f>Tabla3[[#This Row],[Q - EJECUTADO FUENTE COOPERANTE]]/Tabla3[[#This Row],[TIPO DE CAMBIO 7.80261 (14-04-2023) ]]</f>
        <v>0</v>
      </c>
      <c r="V202" s="211">
        <f>Tabla3[[#This Row],[TOTAL Q SUSCRITO FUENTE COOOPERANTE]]-Tabla3[[#This Row],[Q - EJECUTADO FUENTE COOPERANTE]]</f>
        <v>10404583.109999999</v>
      </c>
      <c r="W202" s="228">
        <f>Tabla3[[#This Row],[USD - TOTAL SUSCRITO FUENTE COOPERANTE ]]-Tabla3[[#This Row],[USD - EJECUTADO FUENTE COOPERANTE]]</f>
        <v>1333474.710385371</v>
      </c>
      <c r="X202" s="61">
        <v>0</v>
      </c>
      <c r="Y202" s="61">
        <v>0</v>
      </c>
      <c r="Z202" s="61">
        <v>0</v>
      </c>
      <c r="AA202" s="59" t="s">
        <v>796</v>
      </c>
      <c r="AB202" s="59" t="s">
        <v>82</v>
      </c>
      <c r="AC202" s="59" t="s">
        <v>157</v>
      </c>
      <c r="AD202" s="59" t="s">
        <v>95</v>
      </c>
      <c r="AE202" s="59" t="s">
        <v>95</v>
      </c>
      <c r="AF202" s="59" t="s">
        <v>7</v>
      </c>
      <c r="AG202" s="59">
        <v>3</v>
      </c>
      <c r="AH202" s="59" t="s">
        <v>182</v>
      </c>
      <c r="AI202" s="73" t="s">
        <v>123</v>
      </c>
      <c r="AJ202" s="59"/>
      <c r="AK202" s="59"/>
      <c r="AL202" s="59"/>
      <c r="AM202" s="59"/>
      <c r="AN202" s="59"/>
      <c r="AO202" s="59"/>
      <c r="AP202" s="59"/>
      <c r="AQ202" s="62"/>
    </row>
    <row r="203" spans="1:43" ht="15.75" customHeight="1">
      <c r="A203" s="181" t="s">
        <v>1654</v>
      </c>
      <c r="B203" s="59" t="s">
        <v>1655</v>
      </c>
      <c r="C203" s="59" t="s">
        <v>1656</v>
      </c>
      <c r="D203" s="73" t="s">
        <v>281</v>
      </c>
      <c r="E203" s="59" t="s">
        <v>223</v>
      </c>
      <c r="F203" s="59" t="s">
        <v>102</v>
      </c>
      <c r="G203" s="59" t="s">
        <v>103</v>
      </c>
      <c r="H203" s="82">
        <v>44561</v>
      </c>
      <c r="I203">
        <f t="shared" si="4"/>
        <v>2021</v>
      </c>
      <c r="J203" s="104">
        <v>7.8026099999999996</v>
      </c>
      <c r="K203" s="60">
        <v>44564</v>
      </c>
      <c r="L203" s="60">
        <v>46234</v>
      </c>
      <c r="M203" s="214">
        <v>14000000</v>
      </c>
      <c r="N203" s="61">
        <v>0</v>
      </c>
      <c r="O203" s="61">
        <v>0</v>
      </c>
      <c r="P203" s="61">
        <v>0</v>
      </c>
      <c r="Q203" s="206">
        <f>Tabla3[[#This Row],[SUSCRITO FUENTE COOPERANTE Q. ]]+Tabla3[[#This Row],[ENMIENDA FUENTE COOPERANTE]]</f>
        <v>14000000</v>
      </c>
      <c r="R203" s="220">
        <f>Tabla3[[#This Row],[TOTAL Q SUSCRITO FUENTE COOOPERANTE]]/Tabla3[[#This Row],[TIPO DE CAMBIO 7.80261 (14-04-2023) ]]</f>
        <v>1794271.4040558224</v>
      </c>
      <c r="S203" s="61">
        <f>+'Actualizado al 14-04-2023'!$N273+'Actualizado al 14-04-2023'!$P273</f>
        <v>0</v>
      </c>
      <c r="T203" s="207">
        <v>0</v>
      </c>
      <c r="U203" s="224">
        <f>Tabla3[[#This Row],[Q - EJECUTADO FUENTE COOPERANTE]]/Tabla3[[#This Row],[TIPO DE CAMBIO 7.80261 (14-04-2023) ]]</f>
        <v>0</v>
      </c>
      <c r="V203" s="211">
        <f>Tabla3[[#This Row],[TOTAL Q SUSCRITO FUENTE COOOPERANTE]]-Tabla3[[#This Row],[Q - EJECUTADO FUENTE COOPERANTE]]</f>
        <v>14000000</v>
      </c>
      <c r="W203" s="228">
        <f>Tabla3[[#This Row],[USD - TOTAL SUSCRITO FUENTE COOPERANTE ]]-Tabla3[[#This Row],[USD - EJECUTADO FUENTE COOPERANTE]]</f>
        <v>1794271.4040558224</v>
      </c>
      <c r="X203" s="61">
        <v>0</v>
      </c>
      <c r="Y203" s="61">
        <v>0</v>
      </c>
      <c r="Z203" s="61">
        <v>0</v>
      </c>
      <c r="AA203" s="59" t="s">
        <v>105</v>
      </c>
      <c r="AB203" s="59" t="s">
        <v>82</v>
      </c>
      <c r="AC203" s="59" t="s">
        <v>1766</v>
      </c>
      <c r="AD203" s="59" t="s">
        <v>95</v>
      </c>
      <c r="AE203" s="59" t="s">
        <v>95</v>
      </c>
      <c r="AF203" s="77" t="s">
        <v>1763</v>
      </c>
      <c r="AG203" s="59">
        <v>9</v>
      </c>
      <c r="AH203" s="59" t="s">
        <v>225</v>
      </c>
      <c r="AI203" s="73" t="s">
        <v>123</v>
      </c>
      <c r="AJ203" s="59"/>
      <c r="AK203" s="59"/>
      <c r="AL203" s="59"/>
      <c r="AM203" s="59"/>
      <c r="AN203" s="59"/>
      <c r="AO203" s="59"/>
      <c r="AP203" s="59"/>
      <c r="AQ203" s="62"/>
    </row>
    <row r="204" spans="1:43" ht="15.75" customHeight="1">
      <c r="A204" s="59" t="s">
        <v>1657</v>
      </c>
      <c r="B204" s="59" t="s">
        <v>1658</v>
      </c>
      <c r="C204" s="59" t="s">
        <v>1659</v>
      </c>
      <c r="D204" s="73" t="s">
        <v>281</v>
      </c>
      <c r="E204" s="59" t="s">
        <v>318</v>
      </c>
      <c r="F204" s="59" t="s">
        <v>78</v>
      </c>
      <c r="G204" s="59" t="s">
        <v>79</v>
      </c>
      <c r="H204" s="83">
        <v>44566</v>
      </c>
      <c r="I204">
        <f t="shared" si="4"/>
        <v>2022</v>
      </c>
      <c r="J204" s="104">
        <v>7.8026099999999996</v>
      </c>
      <c r="K204" s="60">
        <v>44564</v>
      </c>
      <c r="L204" s="60">
        <v>45474</v>
      </c>
      <c r="M204" s="193">
        <f>[1]Hoja1!F3*[1]Hoja1!G3</f>
        <v>3511174.5</v>
      </c>
      <c r="N204" s="61">
        <v>0</v>
      </c>
      <c r="O204" s="61">
        <v>0</v>
      </c>
      <c r="P204" s="61">
        <v>0</v>
      </c>
      <c r="Q204" s="206">
        <f>Tabla3[[#This Row],[SUSCRITO FUENTE COOPERANTE Q. ]]+Tabla3[[#This Row],[ENMIENDA FUENTE COOPERANTE]]</f>
        <v>3511174.5</v>
      </c>
      <c r="R204" s="220">
        <f>Tabla3[[#This Row],[TOTAL Q SUSCRITO FUENTE COOOPERANTE]]/Tabla3[[#This Row],[TIPO DE CAMBIO 7.80261 (14-04-2023) ]]</f>
        <v>450000</v>
      </c>
      <c r="S204" s="61">
        <f>+'Actualizado al 14-04-2023'!$N274+'Actualizado al 14-04-2023'!$P274</f>
        <v>0</v>
      </c>
      <c r="T204" s="207">
        <v>0</v>
      </c>
      <c r="U204" s="224">
        <f>Tabla3[[#This Row],[Q - EJECUTADO FUENTE COOPERANTE]]/Tabla3[[#This Row],[TIPO DE CAMBIO 7.80261 (14-04-2023) ]]</f>
        <v>0</v>
      </c>
      <c r="V204" s="211">
        <f>Tabla3[[#This Row],[TOTAL Q SUSCRITO FUENTE COOOPERANTE]]-Tabla3[[#This Row],[Q - EJECUTADO FUENTE COOPERANTE]]</f>
        <v>3511174.5</v>
      </c>
      <c r="W204" s="228">
        <f>Tabla3[[#This Row],[USD - TOTAL SUSCRITO FUENTE COOPERANTE ]]-Tabla3[[#This Row],[USD - EJECUTADO FUENTE COOPERANTE]]</f>
        <v>450000</v>
      </c>
      <c r="X204" s="61">
        <v>0</v>
      </c>
      <c r="Y204" s="61">
        <v>0</v>
      </c>
      <c r="Z204" s="61">
        <v>0</v>
      </c>
      <c r="AA204" s="59" t="s">
        <v>796</v>
      </c>
      <c r="AB204" s="59" t="s">
        <v>82</v>
      </c>
      <c r="AC204" s="59" t="s">
        <v>234</v>
      </c>
      <c r="AD204" s="59" t="s">
        <v>1660</v>
      </c>
      <c r="AE204" s="59" t="s">
        <v>1661</v>
      </c>
      <c r="AF204" s="59" t="s">
        <v>6</v>
      </c>
      <c r="AG204" s="59">
        <v>16</v>
      </c>
      <c r="AH204" s="59" t="s">
        <v>402</v>
      </c>
      <c r="AI204" s="73" t="s">
        <v>246</v>
      </c>
      <c r="AJ204" s="59"/>
      <c r="AK204" s="59"/>
      <c r="AL204" s="59"/>
      <c r="AM204" s="59"/>
      <c r="AN204" s="59"/>
      <c r="AO204" s="59"/>
      <c r="AP204" s="59"/>
      <c r="AQ204" s="62"/>
    </row>
    <row r="205" spans="1:43" ht="15.75" customHeight="1">
      <c r="A205" s="59" t="s">
        <v>1663</v>
      </c>
      <c r="B205" s="59" t="s">
        <v>1664</v>
      </c>
      <c r="C205" s="59" t="s">
        <v>1665</v>
      </c>
      <c r="D205" s="73" t="s">
        <v>281</v>
      </c>
      <c r="E205" s="59" t="s">
        <v>1340</v>
      </c>
      <c r="F205" s="59" t="s">
        <v>488</v>
      </c>
      <c r="G205" s="59" t="s">
        <v>902</v>
      </c>
      <c r="H205" s="82">
        <v>44620</v>
      </c>
      <c r="I205">
        <f t="shared" si="4"/>
        <v>2022</v>
      </c>
      <c r="J205" s="104">
        <v>7.8026099999999996</v>
      </c>
      <c r="K205" s="60">
        <v>44620</v>
      </c>
      <c r="L205" s="60">
        <v>45165</v>
      </c>
      <c r="M205" s="214">
        <v>1298640</v>
      </c>
      <c r="N205" s="61">
        <v>0</v>
      </c>
      <c r="O205" s="61">
        <v>0</v>
      </c>
      <c r="P205" s="61">
        <v>0</v>
      </c>
      <c r="Q205" s="206">
        <f>Tabla3[[#This Row],[SUSCRITO FUENTE COOPERANTE Q. ]]+Tabla3[[#This Row],[ENMIENDA FUENTE COOPERANTE]]</f>
        <v>1298640</v>
      </c>
      <c r="R205" s="220">
        <f>Tabla3[[#This Row],[TOTAL Q SUSCRITO FUENTE COOOPERANTE]]/Tabla3[[#This Row],[TIPO DE CAMBIO 7.80261 (14-04-2023) ]]</f>
        <v>166436.6154402181</v>
      </c>
      <c r="S205" s="61">
        <f>+'Actualizado al 14-04-2023'!$N275+'Actualizado al 14-04-2023'!$P275</f>
        <v>0</v>
      </c>
      <c r="T205" s="207">
        <v>0</v>
      </c>
      <c r="U205" s="224">
        <f>Tabla3[[#This Row],[Q - EJECUTADO FUENTE COOPERANTE]]/Tabla3[[#This Row],[TIPO DE CAMBIO 7.80261 (14-04-2023) ]]</f>
        <v>0</v>
      </c>
      <c r="V205" s="211">
        <f>Tabla3[[#This Row],[TOTAL Q SUSCRITO FUENTE COOOPERANTE]]-Tabla3[[#This Row],[Q - EJECUTADO FUENTE COOPERANTE]]</f>
        <v>1298640</v>
      </c>
      <c r="W205" s="228">
        <f>Tabla3[[#This Row],[USD - TOTAL SUSCRITO FUENTE COOPERANTE ]]-Tabla3[[#This Row],[USD - EJECUTADO FUENTE COOPERANTE]]</f>
        <v>166436.6154402181</v>
      </c>
      <c r="X205" s="61">
        <v>0</v>
      </c>
      <c r="Y205" s="61">
        <v>0</v>
      </c>
      <c r="Z205" s="61">
        <v>0</v>
      </c>
      <c r="AA205" s="59" t="s">
        <v>831</v>
      </c>
      <c r="AB205" s="59" t="s">
        <v>82</v>
      </c>
      <c r="AC205" s="59" t="s">
        <v>157</v>
      </c>
      <c r="AD205" s="59" t="s">
        <v>95</v>
      </c>
      <c r="AE205" s="59" t="s">
        <v>95</v>
      </c>
      <c r="AF205" s="59" t="s">
        <v>12</v>
      </c>
      <c r="AG205" s="59">
        <v>12</v>
      </c>
      <c r="AH205" s="59" t="s">
        <v>182</v>
      </c>
      <c r="AI205" s="73" t="s">
        <v>218</v>
      </c>
      <c r="AJ205" s="59"/>
      <c r="AK205" s="59"/>
      <c r="AL205" s="59"/>
      <c r="AM205" s="59"/>
      <c r="AN205" s="59"/>
      <c r="AO205" s="59"/>
      <c r="AP205" s="59"/>
      <c r="AQ205" s="62"/>
    </row>
    <row r="206" spans="1:43" ht="15.75" customHeight="1">
      <c r="A206" s="59" t="s">
        <v>1670</v>
      </c>
      <c r="B206" s="59" t="s">
        <v>1671</v>
      </c>
      <c r="C206" s="59" t="s">
        <v>1672</v>
      </c>
      <c r="D206" s="73" t="s">
        <v>281</v>
      </c>
      <c r="E206" s="59" t="s">
        <v>263</v>
      </c>
      <c r="F206" s="59" t="s">
        <v>102</v>
      </c>
      <c r="G206" s="59" t="s">
        <v>1673</v>
      </c>
      <c r="H206" s="82">
        <v>44635</v>
      </c>
      <c r="I206">
        <f t="shared" si="4"/>
        <v>2022</v>
      </c>
      <c r="J206" s="104">
        <v>7.8026099999999996</v>
      </c>
      <c r="K206" s="60">
        <v>44635</v>
      </c>
      <c r="L206" s="60">
        <v>45230</v>
      </c>
      <c r="M206" s="214">
        <v>18108477.949999999</v>
      </c>
      <c r="N206" s="61">
        <v>18108477.949999999</v>
      </c>
      <c r="O206" s="61">
        <v>0</v>
      </c>
      <c r="P206" s="61">
        <v>0</v>
      </c>
      <c r="Q206" s="206">
        <f>Tabla3[[#This Row],[SUSCRITO FUENTE COOPERANTE Q. ]]+Tabla3[[#This Row],[ENMIENDA FUENTE COOPERANTE]]</f>
        <v>18108477.949999999</v>
      </c>
      <c r="R206" s="220">
        <f>Tabla3[[#This Row],[TOTAL Q SUSCRITO FUENTE COOOPERANTE]]/Tabla3[[#This Row],[TIPO DE CAMBIO 7.80261 (14-04-2023) ]]</f>
        <v>2320823.1540471716</v>
      </c>
      <c r="S206" s="61">
        <f>+'Actualizado al 14-04-2023'!$N277+'Actualizado al 14-04-2023'!$P277</f>
        <v>271526.40000000002</v>
      </c>
      <c r="T206" s="207">
        <v>0</v>
      </c>
      <c r="U206" s="224">
        <f>Tabla3[[#This Row],[Q - EJECUTADO FUENTE COOPERANTE]]/Tabla3[[#This Row],[TIPO DE CAMBIO 7.80261 (14-04-2023) ]]</f>
        <v>0</v>
      </c>
      <c r="V206" s="211">
        <f>Tabla3[[#This Row],[TOTAL Q SUSCRITO FUENTE COOOPERANTE]]-Tabla3[[#This Row],[Q - EJECUTADO FUENTE COOPERANTE]]</f>
        <v>18108477.949999999</v>
      </c>
      <c r="W206" s="228">
        <f>Tabla3[[#This Row],[USD - TOTAL SUSCRITO FUENTE COOPERANTE ]]-Tabla3[[#This Row],[USD - EJECUTADO FUENTE COOPERANTE]]</f>
        <v>2320823.1540471716</v>
      </c>
      <c r="X206" s="61">
        <v>0</v>
      </c>
      <c r="Y206" s="61">
        <v>0</v>
      </c>
      <c r="Z206" s="61">
        <v>0</v>
      </c>
      <c r="AA206" s="59" t="s">
        <v>1614</v>
      </c>
      <c r="AB206" s="59" t="s">
        <v>82</v>
      </c>
      <c r="AC206" s="59" t="s">
        <v>267</v>
      </c>
      <c r="AD206" s="59" t="s">
        <v>259</v>
      </c>
      <c r="AE206" s="59" t="s">
        <v>1674</v>
      </c>
      <c r="AF206" s="77" t="s">
        <v>1763</v>
      </c>
      <c r="AG206" s="59">
        <v>9</v>
      </c>
      <c r="AH206" s="59" t="s">
        <v>313</v>
      </c>
      <c r="AI206" s="73" t="s">
        <v>123</v>
      </c>
      <c r="AJ206" s="59"/>
      <c r="AK206" s="59"/>
      <c r="AL206" s="59"/>
      <c r="AM206" s="59"/>
      <c r="AN206" s="59"/>
      <c r="AO206" s="59"/>
      <c r="AP206" s="59"/>
      <c r="AQ206" s="62"/>
    </row>
    <row r="207" spans="1:43" ht="15.75" customHeight="1">
      <c r="A207" s="59" t="s">
        <v>1678</v>
      </c>
      <c r="B207" s="59" t="s">
        <v>1679</v>
      </c>
      <c r="C207" s="59" t="s">
        <v>1680</v>
      </c>
      <c r="D207" s="73" t="s">
        <v>281</v>
      </c>
      <c r="E207" s="59" t="s">
        <v>662</v>
      </c>
      <c r="F207" s="59" t="s">
        <v>488</v>
      </c>
      <c r="G207" s="59" t="s">
        <v>902</v>
      </c>
      <c r="H207" s="82">
        <v>44642</v>
      </c>
      <c r="I207">
        <f t="shared" si="4"/>
        <v>2022</v>
      </c>
      <c r="J207" s="104">
        <v>7.8026099999999996</v>
      </c>
      <c r="K207" s="60">
        <v>44481</v>
      </c>
      <c r="L207" s="60">
        <v>46203</v>
      </c>
      <c r="M207" s="193">
        <f>[1]Hoja1!F6*[1]Hoja1!G6</f>
        <v>5656892.25</v>
      </c>
      <c r="N207" s="61">
        <v>725000</v>
      </c>
      <c r="O207" s="61">
        <v>0</v>
      </c>
      <c r="P207" s="61">
        <v>0</v>
      </c>
      <c r="Q207" s="206">
        <f>Tabla3[[#This Row],[SUSCRITO FUENTE COOPERANTE Q. ]]+Tabla3[[#This Row],[ENMIENDA FUENTE COOPERANTE]]</f>
        <v>5656892.25</v>
      </c>
      <c r="R207" s="220">
        <f>Tabla3[[#This Row],[TOTAL Q SUSCRITO FUENTE COOOPERANTE]]/Tabla3[[#This Row],[TIPO DE CAMBIO 7.80261 (14-04-2023) ]]</f>
        <v>725000</v>
      </c>
      <c r="S207" s="61">
        <f>+'Actualizado al 14-04-2023'!$N279+'Actualizado al 14-04-2023'!$P279</f>
        <v>0</v>
      </c>
      <c r="T207" s="207">
        <v>0</v>
      </c>
      <c r="U207" s="224">
        <f>Tabla3[[#This Row],[Q - EJECUTADO FUENTE COOPERANTE]]/Tabla3[[#This Row],[TIPO DE CAMBIO 7.80261 (14-04-2023) ]]</f>
        <v>0</v>
      </c>
      <c r="V207" s="211">
        <f>Tabla3[[#This Row],[TOTAL Q SUSCRITO FUENTE COOOPERANTE]]-Tabla3[[#This Row],[Q - EJECUTADO FUENTE COOPERANTE]]</f>
        <v>5656892.25</v>
      </c>
      <c r="W207" s="228">
        <f>Tabla3[[#This Row],[USD - TOTAL SUSCRITO FUENTE COOPERANTE ]]-Tabla3[[#This Row],[USD - EJECUTADO FUENTE COOPERANTE]]</f>
        <v>725000</v>
      </c>
      <c r="X207" s="61">
        <v>0</v>
      </c>
      <c r="Y207" s="61">
        <v>0</v>
      </c>
      <c r="Z207" s="61">
        <v>0</v>
      </c>
      <c r="AA207" s="59" t="s">
        <v>831</v>
      </c>
      <c r="AB207" s="59" t="s">
        <v>82</v>
      </c>
      <c r="AC207" s="59" t="s">
        <v>151</v>
      </c>
      <c r="AD207" s="59" t="s">
        <v>95</v>
      </c>
      <c r="AE207" s="59" t="s">
        <v>95</v>
      </c>
      <c r="AF207" s="59" t="s">
        <v>12</v>
      </c>
      <c r="AG207" s="59">
        <v>12</v>
      </c>
      <c r="AH207" s="59" t="s">
        <v>122</v>
      </c>
      <c r="AI207" s="73" t="s">
        <v>218</v>
      </c>
      <c r="AJ207" s="59"/>
      <c r="AK207" s="59"/>
      <c r="AL207" s="59"/>
      <c r="AM207" s="59"/>
      <c r="AN207" s="59"/>
      <c r="AO207" s="59"/>
      <c r="AP207" s="59"/>
      <c r="AQ207" s="62"/>
    </row>
    <row r="208" spans="1:43" customFormat="1" ht="15.75" hidden="1" customHeight="1">
      <c r="A208" s="68" t="s">
        <v>1302</v>
      </c>
      <c r="B208" s="58" t="s">
        <v>1303</v>
      </c>
      <c r="C208" s="68" t="s">
        <v>1304</v>
      </c>
      <c r="D208" s="68" t="s">
        <v>138</v>
      </c>
      <c r="E208" s="68" t="s">
        <v>205</v>
      </c>
      <c r="F208" s="68" t="s">
        <v>409</v>
      </c>
      <c r="G208" s="68" t="s">
        <v>574</v>
      </c>
      <c r="H208" s="81">
        <v>43344</v>
      </c>
      <c r="I208">
        <f t="shared" si="4"/>
        <v>2018</v>
      </c>
      <c r="J208" s="99">
        <v>7.8026099999999996</v>
      </c>
      <c r="K208" s="70">
        <v>44075</v>
      </c>
      <c r="L208" s="70">
        <v>45901</v>
      </c>
      <c r="M208" s="71">
        <v>29264520.449999999</v>
      </c>
      <c r="N208" s="71">
        <v>0</v>
      </c>
      <c r="O208" s="71">
        <v>0</v>
      </c>
      <c r="P208" s="71">
        <v>0</v>
      </c>
      <c r="Q208" s="71">
        <f>+'Actualizado al 14-04-2023'!$M208+'Actualizado al 14-04-2023'!$O208</f>
        <v>29264520.449999999</v>
      </c>
      <c r="R208" s="71">
        <f>Tabla3[[#This Row],[TOTAL Q SUSCRITO FUENTE COOOPERANTE]]/Tabla3[[#This Row],[TIPO DE CAMBIO 7.80261 (14-04-2023) ]]</f>
        <v>3750606.5854887022</v>
      </c>
      <c r="S208" s="71">
        <f>+'Actualizado al 14-04-2023'!$N208+'Actualizado al 14-04-2023'!$P208</f>
        <v>0</v>
      </c>
      <c r="T208" s="71">
        <v>4577599.7699999996</v>
      </c>
      <c r="U208" s="71">
        <f>Tabla3[[#This Row],[Q - EJECUTADO FUENTE COOPERANTE]]/Tabla3[[#This Row],[TIPO DE CAMBIO 7.80261 (14-04-2023) ]]</f>
        <v>586675.45475167921</v>
      </c>
      <c r="V208" s="71">
        <f>Tabla3[[#This Row],[SUSCRITO FUENTE COOPERANTE Q. ]]-Tabla3[[#This Row],[Q - EJECUTADO FUENTE COOPERANTE]]</f>
        <v>24686920.68</v>
      </c>
      <c r="W208" s="71">
        <f>Tabla3[[#This Row],[USD - TOTAL SUSCRITO FUENTE COOPERANTE ]]-Tabla3[[#This Row],[USD - EJECUTADO FUENTE COOPERANTE]]</f>
        <v>3163931.130737023</v>
      </c>
      <c r="X208" s="71">
        <v>0</v>
      </c>
      <c r="Y208" s="71">
        <v>22.4</v>
      </c>
      <c r="Z208" s="71">
        <v>15.64</v>
      </c>
      <c r="AA208" s="68" t="s">
        <v>105</v>
      </c>
      <c r="AB208" s="68" t="s">
        <v>82</v>
      </c>
      <c r="AC208" s="68" t="s">
        <v>382</v>
      </c>
      <c r="AD208" s="68" t="s">
        <v>235</v>
      </c>
      <c r="AE208" s="68" t="s">
        <v>1305</v>
      </c>
      <c r="AF208" s="59" t="s">
        <v>2502</v>
      </c>
      <c r="AG208" s="68">
        <v>4</v>
      </c>
      <c r="AH208" s="68"/>
      <c r="AI208" s="68"/>
      <c r="AJ208" s="68"/>
      <c r="AK208" s="68"/>
      <c r="AL208" s="68"/>
      <c r="AM208" s="68"/>
      <c r="AN208" s="68" t="s">
        <v>1306</v>
      </c>
      <c r="AO208" s="68"/>
      <c r="AP208" s="68"/>
      <c r="AQ208" s="72"/>
    </row>
    <row r="209" spans="1:43" ht="15.75" customHeight="1">
      <c r="A209" s="181" t="s">
        <v>1681</v>
      </c>
      <c r="B209" s="59" t="s">
        <v>1682</v>
      </c>
      <c r="C209" s="59" t="s">
        <v>1683</v>
      </c>
      <c r="D209" s="73" t="s">
        <v>281</v>
      </c>
      <c r="E209" s="59" t="s">
        <v>326</v>
      </c>
      <c r="F209" s="59" t="s">
        <v>488</v>
      </c>
      <c r="G209" s="59" t="s">
        <v>747</v>
      </c>
      <c r="H209" s="83">
        <v>44368</v>
      </c>
      <c r="I209">
        <f t="shared" si="4"/>
        <v>2021</v>
      </c>
      <c r="J209" s="104">
        <v>7.8026099999999996</v>
      </c>
      <c r="K209" s="60">
        <v>44523</v>
      </c>
      <c r="L209" s="60">
        <v>44512</v>
      </c>
      <c r="M209" s="214">
        <v>83937</v>
      </c>
      <c r="N209" s="61">
        <v>83937</v>
      </c>
      <c r="O209" s="61">
        <v>0</v>
      </c>
      <c r="P209" s="61">
        <v>0</v>
      </c>
      <c r="Q209" s="206">
        <f>Tabla3[[#This Row],[SUSCRITO FUENTE COOPERANTE Q. ]]+Tabla3[[#This Row],[ENMIENDA FUENTE COOPERANTE]]</f>
        <v>83937</v>
      </c>
      <c r="R209" s="220">
        <f>Tabla3[[#This Row],[TOTAL Q SUSCRITO FUENTE COOOPERANTE]]/Tabla3[[#This Row],[TIPO DE CAMBIO 7.80261 (14-04-2023) ]]</f>
        <v>10757.554203016683</v>
      </c>
      <c r="S209" s="61">
        <f>+'Actualizado al 14-04-2023'!$N280+'Actualizado al 14-04-2023'!$P280</f>
        <v>0</v>
      </c>
      <c r="T209" s="207">
        <v>83936.99</v>
      </c>
      <c r="U209" s="224">
        <f>Tabla3[[#This Row],[Q - EJECUTADO FUENTE COOPERANTE]]/Tabla3[[#This Row],[TIPO DE CAMBIO 7.80261 (14-04-2023) ]]</f>
        <v>10757.552921394252</v>
      </c>
      <c r="V209" s="211">
        <f>Tabla3[[#This Row],[TOTAL Q SUSCRITO FUENTE COOOPERANTE]]-Tabla3[[#This Row],[Q - EJECUTADO FUENTE COOPERANTE]]</f>
        <v>9.9999999947613105E-3</v>
      </c>
      <c r="W209" s="228">
        <f>Tabla3[[#This Row],[USD - TOTAL SUSCRITO FUENTE COOPERANTE ]]-Tabla3[[#This Row],[USD - EJECUTADO FUENTE COOPERANTE]]</f>
        <v>1.2816224316338776E-3</v>
      </c>
      <c r="X209" s="61">
        <v>0</v>
      </c>
      <c r="Y209" s="61">
        <v>0</v>
      </c>
      <c r="Z209" s="61">
        <v>0</v>
      </c>
      <c r="AA209" s="59" t="s">
        <v>831</v>
      </c>
      <c r="AB209" s="59" t="s">
        <v>82</v>
      </c>
      <c r="AC209" s="59" t="s">
        <v>157</v>
      </c>
      <c r="AD209" s="59" t="s">
        <v>95</v>
      </c>
      <c r="AE209" s="59" t="s">
        <v>852</v>
      </c>
      <c r="AF209" s="59" t="s">
        <v>7</v>
      </c>
      <c r="AG209" s="59">
        <v>3</v>
      </c>
      <c r="AH209" s="59" t="s">
        <v>182</v>
      </c>
      <c r="AI209" s="73" t="s">
        <v>123</v>
      </c>
      <c r="AJ209" s="59"/>
      <c r="AK209" s="59"/>
      <c r="AL209" s="59"/>
      <c r="AM209" s="59"/>
      <c r="AN209" s="59"/>
      <c r="AO209" s="59"/>
      <c r="AP209" s="59"/>
      <c r="AQ209" s="62"/>
    </row>
    <row r="210" spans="1:43" ht="16.5" customHeight="1">
      <c r="A210" s="181" t="s">
        <v>1684</v>
      </c>
      <c r="B210" s="59" t="s">
        <v>1685</v>
      </c>
      <c r="C210" s="59" t="s">
        <v>1686</v>
      </c>
      <c r="D210" s="73" t="s">
        <v>281</v>
      </c>
      <c r="E210" s="59" t="s">
        <v>326</v>
      </c>
      <c r="F210" s="59" t="s">
        <v>488</v>
      </c>
      <c r="G210" s="59"/>
      <c r="H210" s="82">
        <v>44368</v>
      </c>
      <c r="I210">
        <f t="shared" si="4"/>
        <v>2021</v>
      </c>
      <c r="J210" s="104">
        <v>7.8026099999999996</v>
      </c>
      <c r="K210" s="60">
        <v>44522</v>
      </c>
      <c r="L210" s="60">
        <v>44547</v>
      </c>
      <c r="M210" s="214">
        <v>127680</v>
      </c>
      <c r="N210" s="61">
        <v>127680</v>
      </c>
      <c r="O210" s="61">
        <v>0</v>
      </c>
      <c r="P210" s="61">
        <v>0</v>
      </c>
      <c r="Q210" s="206">
        <f>Tabla3[[#This Row],[SUSCRITO FUENTE COOPERANTE Q. ]]+Tabla3[[#This Row],[ENMIENDA FUENTE COOPERANTE]]</f>
        <v>127680</v>
      </c>
      <c r="R210" s="220">
        <f>Tabla3[[#This Row],[TOTAL Q SUSCRITO FUENTE COOOPERANTE]]/Tabla3[[#This Row],[TIPO DE CAMBIO 7.80261 (14-04-2023) ]]</f>
        <v>16363.7552049891</v>
      </c>
      <c r="S210" s="61">
        <f>+'Actualizado al 14-04-2023'!$N281+'Actualizado al 14-04-2023'!$P281</f>
        <v>0</v>
      </c>
      <c r="T210" s="207">
        <v>0</v>
      </c>
      <c r="U210" s="224">
        <f>Tabla3[[#This Row],[Q - EJECUTADO FUENTE COOPERANTE]]/Tabla3[[#This Row],[TIPO DE CAMBIO 7.80261 (14-04-2023) ]]</f>
        <v>0</v>
      </c>
      <c r="V210" s="211">
        <f>Tabla3[[#This Row],[TOTAL Q SUSCRITO FUENTE COOOPERANTE]]-Tabla3[[#This Row],[Q - EJECUTADO FUENTE COOPERANTE]]</f>
        <v>127680</v>
      </c>
      <c r="W210" s="228">
        <f>Tabla3[[#This Row],[USD - TOTAL SUSCRITO FUENTE COOPERANTE ]]-Tabla3[[#This Row],[USD - EJECUTADO FUENTE COOPERANTE]]</f>
        <v>16363.7552049891</v>
      </c>
      <c r="X210" s="61">
        <v>0</v>
      </c>
      <c r="Y210" s="61">
        <v>0</v>
      </c>
      <c r="Z210" s="61">
        <v>0</v>
      </c>
      <c r="AA210" s="59" t="s">
        <v>831</v>
      </c>
      <c r="AB210" s="59" t="s">
        <v>233</v>
      </c>
      <c r="AC210" s="59" t="s">
        <v>157</v>
      </c>
      <c r="AD210" s="59" t="s">
        <v>95</v>
      </c>
      <c r="AE210" s="59" t="s">
        <v>95</v>
      </c>
      <c r="AF210" s="59" t="s">
        <v>7</v>
      </c>
      <c r="AG210" s="59">
        <v>3</v>
      </c>
      <c r="AH210" s="59" t="s">
        <v>182</v>
      </c>
      <c r="AI210" s="73" t="s">
        <v>123</v>
      </c>
      <c r="AJ210" s="59"/>
      <c r="AK210" s="59"/>
      <c r="AL210" s="59"/>
      <c r="AM210" s="59"/>
      <c r="AN210" s="59"/>
      <c r="AO210" s="59"/>
      <c r="AP210" s="59"/>
      <c r="AQ210" s="62"/>
    </row>
    <row r="211" spans="1:43" ht="15.75" customHeight="1">
      <c r="A211" s="59" t="s">
        <v>1687</v>
      </c>
      <c r="B211" s="59" t="s">
        <v>1688</v>
      </c>
      <c r="C211" s="59" t="s">
        <v>1689</v>
      </c>
      <c r="D211" s="73" t="s">
        <v>281</v>
      </c>
      <c r="E211" s="59" t="s">
        <v>263</v>
      </c>
      <c r="F211" s="59" t="s">
        <v>90</v>
      </c>
      <c r="G211" s="59"/>
      <c r="H211" s="83">
        <v>44651</v>
      </c>
      <c r="I211">
        <f t="shared" si="4"/>
        <v>2022</v>
      </c>
      <c r="J211" s="104">
        <v>7.8026099999999996</v>
      </c>
      <c r="K211" s="60">
        <v>44651</v>
      </c>
      <c r="L211" s="60">
        <v>46021</v>
      </c>
      <c r="M211" s="193">
        <f>[1]Hoja1!F7*[1]Hoja1!G7</f>
        <v>68673239.589882299</v>
      </c>
      <c r="N211" s="61">
        <v>0</v>
      </c>
      <c r="O211" s="61">
        <v>0</v>
      </c>
      <c r="P211" s="61">
        <v>0</v>
      </c>
      <c r="Q211" s="206">
        <f>Tabla3[[#This Row],[SUSCRITO FUENTE COOPERANTE Q. ]]+Tabla3[[#This Row],[ENMIENDA FUENTE COOPERANTE]]</f>
        <v>68673239.589882299</v>
      </c>
      <c r="R211" s="220">
        <f>Tabla3[[#This Row],[TOTAL Q SUSCRITO FUENTE COOOPERANTE]]/Tabla3[[#This Row],[TIPO DE CAMBIO 7.80261 (14-04-2023) ]]</f>
        <v>8801316.4299999997</v>
      </c>
      <c r="S211" s="61">
        <f>+'Actualizado al 14-04-2023'!$N282+'Actualizado al 14-04-2023'!$P282</f>
        <v>0</v>
      </c>
      <c r="T211" s="207">
        <v>0</v>
      </c>
      <c r="U211" s="224">
        <f>Tabla3[[#This Row],[Q - EJECUTADO FUENTE COOPERANTE]]/Tabla3[[#This Row],[TIPO DE CAMBIO 7.80261 (14-04-2023) ]]</f>
        <v>0</v>
      </c>
      <c r="V211" s="211">
        <f>Tabla3[[#This Row],[TOTAL Q SUSCRITO FUENTE COOOPERANTE]]-Tabla3[[#This Row],[Q - EJECUTADO FUENTE COOPERANTE]]</f>
        <v>68673239.589882299</v>
      </c>
      <c r="W211" s="228">
        <f>Tabla3[[#This Row],[USD - TOTAL SUSCRITO FUENTE COOPERANTE ]]-Tabla3[[#This Row],[USD - EJECUTADO FUENTE COOPERANTE]]</f>
        <v>8801316.4299999997</v>
      </c>
      <c r="X211" s="61">
        <v>0</v>
      </c>
      <c r="Y211" s="61">
        <v>0</v>
      </c>
      <c r="Z211" s="61">
        <v>0</v>
      </c>
      <c r="AA211" s="59" t="s">
        <v>796</v>
      </c>
      <c r="AB211" s="59" t="s">
        <v>82</v>
      </c>
      <c r="AC211" s="59" t="s">
        <v>267</v>
      </c>
      <c r="AD211" s="59" t="s">
        <v>356</v>
      </c>
      <c r="AE211" s="59" t="s">
        <v>356</v>
      </c>
      <c r="AF211" s="77" t="s">
        <v>1763</v>
      </c>
      <c r="AG211" s="59">
        <v>9</v>
      </c>
      <c r="AH211" s="59" t="s">
        <v>313</v>
      </c>
      <c r="AI211" s="73" t="s">
        <v>246</v>
      </c>
      <c r="AJ211" s="59"/>
      <c r="AK211" s="59"/>
      <c r="AL211" s="59"/>
      <c r="AM211" s="59"/>
      <c r="AN211" s="59"/>
      <c r="AO211" s="59"/>
      <c r="AP211" s="59"/>
      <c r="AQ211" s="62"/>
    </row>
    <row r="212" spans="1:43" ht="15.75" customHeight="1">
      <c r="A212" s="59" t="s">
        <v>1690</v>
      </c>
      <c r="B212" s="59" t="s">
        <v>1691</v>
      </c>
      <c r="C212" s="59" t="s">
        <v>1692</v>
      </c>
      <c r="D212" s="73" t="s">
        <v>281</v>
      </c>
      <c r="E212" s="59" t="s">
        <v>263</v>
      </c>
      <c r="F212" s="59" t="s">
        <v>733</v>
      </c>
      <c r="G212" s="59"/>
      <c r="H212" s="82">
        <v>44606</v>
      </c>
      <c r="I212">
        <f t="shared" si="4"/>
        <v>2022</v>
      </c>
      <c r="J212" s="104">
        <v>7.8026099999999996</v>
      </c>
      <c r="K212" s="60">
        <v>44606</v>
      </c>
      <c r="L212" s="60">
        <v>44925</v>
      </c>
      <c r="M212" s="193">
        <f>[1]Hoja1!F8*[1]Hoja1!G8</f>
        <v>1404469.7999999998</v>
      </c>
      <c r="N212" s="61">
        <v>0</v>
      </c>
      <c r="O212" s="61">
        <v>0</v>
      </c>
      <c r="P212" s="61">
        <v>0</v>
      </c>
      <c r="Q212" s="206">
        <f>Tabla3[[#This Row],[SUSCRITO FUENTE COOPERANTE Q. ]]+Tabla3[[#This Row],[ENMIENDA FUENTE COOPERANTE]]</f>
        <v>1404469.7999999998</v>
      </c>
      <c r="R212" s="220">
        <f>Tabla3[[#This Row],[TOTAL Q SUSCRITO FUENTE COOOPERANTE]]/Tabla3[[#This Row],[TIPO DE CAMBIO 7.80261 (14-04-2023) ]]</f>
        <v>179999.99999999997</v>
      </c>
      <c r="S212" s="61">
        <f>+'Actualizado al 14-04-2023'!$N283+'Actualizado al 14-04-2023'!$P283</f>
        <v>0</v>
      </c>
      <c r="T212" s="207">
        <v>0</v>
      </c>
      <c r="U212" s="224">
        <f>Tabla3[[#This Row],[Q - EJECUTADO FUENTE COOPERANTE]]/Tabla3[[#This Row],[TIPO DE CAMBIO 7.80261 (14-04-2023) ]]</f>
        <v>0</v>
      </c>
      <c r="V212" s="211">
        <f>Tabla3[[#This Row],[TOTAL Q SUSCRITO FUENTE COOOPERANTE]]-Tabla3[[#This Row],[Q - EJECUTADO FUENTE COOPERANTE]]</f>
        <v>1404469.7999999998</v>
      </c>
      <c r="W212" s="228">
        <f>Tabla3[[#This Row],[USD - TOTAL SUSCRITO FUENTE COOPERANTE ]]-Tabla3[[#This Row],[USD - EJECUTADO FUENTE COOPERANTE]]</f>
        <v>179999.99999999997</v>
      </c>
      <c r="X212" s="61">
        <v>0</v>
      </c>
      <c r="Y212" s="61">
        <v>0</v>
      </c>
      <c r="Z212" s="61">
        <v>0</v>
      </c>
      <c r="AA212" s="59" t="s">
        <v>105</v>
      </c>
      <c r="AB212" s="59" t="s">
        <v>82</v>
      </c>
      <c r="AC212" s="59" t="s">
        <v>267</v>
      </c>
      <c r="AD212" s="59" t="s">
        <v>95</v>
      </c>
      <c r="AE212" s="59" t="s">
        <v>95</v>
      </c>
      <c r="AF212" s="77" t="s">
        <v>1763</v>
      </c>
      <c r="AG212" s="59">
        <v>9</v>
      </c>
      <c r="AH212" s="59" t="s">
        <v>313</v>
      </c>
      <c r="AI212" s="73" t="s">
        <v>631</v>
      </c>
      <c r="AJ212" s="59"/>
      <c r="AK212" s="59"/>
      <c r="AL212" s="59"/>
      <c r="AM212" s="59"/>
      <c r="AN212" s="59"/>
      <c r="AO212" s="59"/>
      <c r="AP212" s="59"/>
      <c r="AQ212" s="62"/>
    </row>
    <row r="213" spans="1:43" ht="15.75" customHeight="1">
      <c r="A213" s="59" t="s">
        <v>1693</v>
      </c>
      <c r="B213" s="59" t="s">
        <v>1694</v>
      </c>
      <c r="C213" s="59" t="s">
        <v>1695</v>
      </c>
      <c r="D213" s="73" t="s">
        <v>281</v>
      </c>
      <c r="E213" s="59" t="s">
        <v>263</v>
      </c>
      <c r="F213" s="59" t="s">
        <v>733</v>
      </c>
      <c r="G213" s="59"/>
      <c r="H213" s="83">
        <v>44606</v>
      </c>
      <c r="I213">
        <f t="shared" si="4"/>
        <v>2022</v>
      </c>
      <c r="J213" s="104">
        <v>7.8026099999999996</v>
      </c>
      <c r="K213" s="60">
        <v>44606</v>
      </c>
      <c r="L213" s="60">
        <v>44561</v>
      </c>
      <c r="M213" s="193">
        <f>[1]Hoja1!F9*[1]Hoja1!G9</f>
        <v>2340853.2234899998</v>
      </c>
      <c r="N213" s="61">
        <v>0</v>
      </c>
      <c r="O213" s="61">
        <v>0</v>
      </c>
      <c r="P213" s="61">
        <v>0</v>
      </c>
      <c r="Q213" s="206">
        <f>Tabla3[[#This Row],[SUSCRITO FUENTE COOPERANTE Q. ]]+Tabla3[[#This Row],[ENMIENDA FUENTE COOPERANTE]]</f>
        <v>2340853.2234899998</v>
      </c>
      <c r="R213" s="220">
        <f>Tabla3[[#This Row],[TOTAL Q SUSCRITO FUENTE COOOPERANTE]]/Tabla3[[#This Row],[TIPO DE CAMBIO 7.80261 (14-04-2023) ]]</f>
        <v>300009</v>
      </c>
      <c r="S213" s="61">
        <f>+'Actualizado al 14-04-2023'!$N284+'Actualizado al 14-04-2023'!$P284</f>
        <v>0</v>
      </c>
      <c r="T213" s="207">
        <v>0</v>
      </c>
      <c r="U213" s="224">
        <f>Tabla3[[#This Row],[Q - EJECUTADO FUENTE COOPERANTE]]/Tabla3[[#This Row],[TIPO DE CAMBIO 7.80261 (14-04-2023) ]]</f>
        <v>0</v>
      </c>
      <c r="V213" s="211">
        <f>Tabla3[[#This Row],[TOTAL Q SUSCRITO FUENTE COOOPERANTE]]-Tabla3[[#This Row],[Q - EJECUTADO FUENTE COOPERANTE]]</f>
        <v>2340853.2234899998</v>
      </c>
      <c r="W213" s="228">
        <f>Tabla3[[#This Row],[USD - TOTAL SUSCRITO FUENTE COOPERANTE ]]-Tabla3[[#This Row],[USD - EJECUTADO FUENTE COOPERANTE]]</f>
        <v>300009</v>
      </c>
      <c r="X213" s="61">
        <v>0</v>
      </c>
      <c r="Y213" s="61">
        <v>0</v>
      </c>
      <c r="Z213" s="61">
        <v>0</v>
      </c>
      <c r="AA213" s="59" t="s">
        <v>796</v>
      </c>
      <c r="AB213" s="59" t="s">
        <v>82</v>
      </c>
      <c r="AC213" s="59" t="s">
        <v>267</v>
      </c>
      <c r="AD213" s="59" t="s">
        <v>1223</v>
      </c>
      <c r="AE213" s="59" t="s">
        <v>1696</v>
      </c>
      <c r="AF213" s="59" t="s">
        <v>5</v>
      </c>
      <c r="AG213" s="59">
        <v>1</v>
      </c>
      <c r="AH213" s="59" t="s">
        <v>225</v>
      </c>
      <c r="AI213" s="73" t="s">
        <v>246</v>
      </c>
      <c r="AJ213" s="59"/>
      <c r="AK213" s="59"/>
      <c r="AL213" s="59"/>
      <c r="AM213" s="59"/>
      <c r="AN213" s="59"/>
      <c r="AO213" s="59"/>
      <c r="AP213" s="59"/>
      <c r="AQ213" s="62"/>
    </row>
    <row r="214" spans="1:43" ht="15.75" customHeight="1">
      <c r="A214" s="59" t="s">
        <v>1704</v>
      </c>
      <c r="B214" s="59" t="s">
        <v>1705</v>
      </c>
      <c r="C214" s="59" t="s">
        <v>1706</v>
      </c>
      <c r="D214" s="73" t="s">
        <v>281</v>
      </c>
      <c r="E214" s="59" t="s">
        <v>868</v>
      </c>
      <c r="F214" s="59" t="s">
        <v>119</v>
      </c>
      <c r="G214" s="59" t="s">
        <v>1700</v>
      </c>
      <c r="H214" s="82">
        <v>44669</v>
      </c>
      <c r="I214">
        <f t="shared" si="4"/>
        <v>2022</v>
      </c>
      <c r="J214" s="104">
        <v>7.8026099999999996</v>
      </c>
      <c r="K214" s="60">
        <v>44669</v>
      </c>
      <c r="L214" s="60">
        <v>44925</v>
      </c>
      <c r="M214" s="193">
        <v>263120.24</v>
      </c>
      <c r="N214" s="61">
        <v>0</v>
      </c>
      <c r="O214" s="61">
        <v>0</v>
      </c>
      <c r="P214" s="61">
        <v>0</v>
      </c>
      <c r="Q214" s="206">
        <f>Tabla3[[#This Row],[SUSCRITO FUENTE COOPERANTE Q. ]]+Tabla3[[#This Row],[ENMIENDA FUENTE COOPERANTE]]</f>
        <v>263120.24</v>
      </c>
      <c r="R214" s="220">
        <f>Tabla3[[#This Row],[TOTAL Q SUSCRITO FUENTE COOOPERANTE]]/Tabla3[[#This Row],[TIPO DE CAMBIO 7.80261 (14-04-2023) ]]</f>
        <v>33722.080175736068</v>
      </c>
      <c r="S214" s="61">
        <f>+'Actualizado al 14-04-2023'!$N287+'Actualizado al 14-04-2023'!$P287</f>
        <v>0</v>
      </c>
      <c r="T214" s="207">
        <v>115752.54</v>
      </c>
      <c r="U214" s="224">
        <f>Tabla3[[#This Row],[Q - EJECUTADO FUENTE COOPERANTE]]/Tabla3[[#This Row],[TIPO DE CAMBIO 7.80261 (14-04-2023) ]]</f>
        <v>14835.105176344838</v>
      </c>
      <c r="V214" s="211">
        <f>Tabla3[[#This Row],[TOTAL Q SUSCRITO FUENTE COOOPERANTE]]-Tabla3[[#This Row],[Q - EJECUTADO FUENTE COOPERANTE]]</f>
        <v>147367.70000000001</v>
      </c>
      <c r="W214" s="228">
        <f>Tabla3[[#This Row],[USD - TOTAL SUSCRITO FUENTE COOPERANTE ]]-Tabla3[[#This Row],[USD - EJECUTADO FUENTE COOPERANTE]]</f>
        <v>18886.97499939123</v>
      </c>
      <c r="X214" s="61">
        <v>0</v>
      </c>
      <c r="Y214" s="61">
        <v>0</v>
      </c>
      <c r="Z214" s="61">
        <v>0</v>
      </c>
      <c r="AA214" s="59" t="s">
        <v>1614</v>
      </c>
      <c r="AB214" s="59" t="s">
        <v>82</v>
      </c>
      <c r="AC214" s="59" t="s">
        <v>401</v>
      </c>
      <c r="AD214" s="59" t="s">
        <v>95</v>
      </c>
      <c r="AE214" s="59" t="s">
        <v>95</v>
      </c>
      <c r="AF214" s="59" t="s">
        <v>7</v>
      </c>
      <c r="AG214" s="59">
        <v>3</v>
      </c>
      <c r="AH214" s="59" t="s">
        <v>182</v>
      </c>
      <c r="AI214" s="73" t="s">
        <v>631</v>
      </c>
      <c r="AJ214" s="59"/>
      <c r="AK214" s="59"/>
      <c r="AL214" s="59"/>
      <c r="AM214" s="59"/>
      <c r="AN214" s="59"/>
      <c r="AO214" s="59"/>
      <c r="AP214" s="59"/>
      <c r="AQ214" s="62"/>
    </row>
    <row r="215" spans="1:43" ht="15.75" customHeight="1">
      <c r="A215" s="181" t="s">
        <v>1707</v>
      </c>
      <c r="B215" s="59" t="s">
        <v>1708</v>
      </c>
      <c r="C215" s="59" t="s">
        <v>1709</v>
      </c>
      <c r="D215" s="73" t="s">
        <v>281</v>
      </c>
      <c r="E215" s="59" t="s">
        <v>326</v>
      </c>
      <c r="F215" s="59" t="s">
        <v>264</v>
      </c>
      <c r="G215" s="59" t="s">
        <v>1710</v>
      </c>
      <c r="H215" s="83">
        <v>44285</v>
      </c>
      <c r="I215">
        <f t="shared" si="4"/>
        <v>2021</v>
      </c>
      <c r="J215" s="104">
        <v>7.8026099999999996</v>
      </c>
      <c r="K215" s="60">
        <v>44484</v>
      </c>
      <c r="L215" s="60">
        <v>44515</v>
      </c>
      <c r="M215" s="214">
        <v>38910.519999999997</v>
      </c>
      <c r="N215" s="61">
        <v>0</v>
      </c>
      <c r="O215" s="61">
        <v>0</v>
      </c>
      <c r="P215" s="61">
        <v>0</v>
      </c>
      <c r="Q215" s="206">
        <f>Tabla3[[#This Row],[SUSCRITO FUENTE COOPERANTE Q. ]]+Tabla3[[#This Row],[ENMIENDA FUENTE COOPERANTE]]</f>
        <v>38910.519999999997</v>
      </c>
      <c r="R215" s="220">
        <f>Tabla3[[#This Row],[TOTAL Q SUSCRITO FUENTE COOOPERANTE]]/Tabla3[[#This Row],[TIPO DE CAMBIO 7.80261 (14-04-2023) ]]</f>
        <v>4986.8595252101541</v>
      </c>
      <c r="S215" s="61">
        <f>+'Actualizado al 14-04-2023'!$N288+'Actualizado al 14-04-2023'!$P288</f>
        <v>0</v>
      </c>
      <c r="T215" s="207">
        <v>0</v>
      </c>
      <c r="U215" s="224">
        <f>Tabla3[[#This Row],[Q - EJECUTADO FUENTE COOPERANTE]]/Tabla3[[#This Row],[TIPO DE CAMBIO 7.80261 (14-04-2023) ]]</f>
        <v>0</v>
      </c>
      <c r="V215" s="211">
        <f>Tabla3[[#This Row],[TOTAL Q SUSCRITO FUENTE COOOPERANTE]]-Tabla3[[#This Row],[Q - EJECUTADO FUENTE COOPERANTE]]</f>
        <v>38910.519999999997</v>
      </c>
      <c r="W215" s="228">
        <f>Tabla3[[#This Row],[USD - TOTAL SUSCRITO FUENTE COOPERANTE ]]-Tabla3[[#This Row],[USD - EJECUTADO FUENTE COOPERANTE]]</f>
        <v>4986.8595252101541</v>
      </c>
      <c r="X215" s="61">
        <v>0</v>
      </c>
      <c r="Y215" s="61">
        <v>0</v>
      </c>
      <c r="Z215" s="61">
        <v>0</v>
      </c>
      <c r="AA215" s="59" t="s">
        <v>1614</v>
      </c>
      <c r="AB215" s="59" t="s">
        <v>82</v>
      </c>
      <c r="AC215" s="59" t="s">
        <v>401</v>
      </c>
      <c r="AD215" s="59" t="s">
        <v>1009</v>
      </c>
      <c r="AE215" s="59" t="s">
        <v>1009</v>
      </c>
      <c r="AF215" s="59" t="s">
        <v>12</v>
      </c>
      <c r="AG215" s="59">
        <v>12</v>
      </c>
      <c r="AH215" s="59" t="s">
        <v>122</v>
      </c>
      <c r="AI215" s="73" t="s">
        <v>631</v>
      </c>
      <c r="AJ215" s="59"/>
      <c r="AK215" s="59"/>
      <c r="AL215" s="59"/>
      <c r="AM215" s="59"/>
      <c r="AN215" s="59"/>
      <c r="AO215" s="59"/>
      <c r="AP215" s="59"/>
      <c r="AQ215" s="62"/>
    </row>
    <row r="216" spans="1:43" customFormat="1" ht="15.75" hidden="1" customHeight="1">
      <c r="A216" s="68" t="s">
        <v>1343</v>
      </c>
      <c r="B216" s="58" t="s">
        <v>68</v>
      </c>
      <c r="C216" s="68" t="s">
        <v>1344</v>
      </c>
      <c r="D216" s="68" t="s">
        <v>138</v>
      </c>
      <c r="E216" s="68" t="s">
        <v>155</v>
      </c>
      <c r="F216" s="68" t="s">
        <v>180</v>
      </c>
      <c r="G216" s="68" t="s">
        <v>181</v>
      </c>
      <c r="H216" s="81">
        <v>43594</v>
      </c>
      <c r="I216">
        <f t="shared" si="4"/>
        <v>2019</v>
      </c>
      <c r="J216" s="99">
        <v>7.8026099999999996</v>
      </c>
      <c r="K216" s="70">
        <v>43466</v>
      </c>
      <c r="L216" s="70">
        <v>44377</v>
      </c>
      <c r="M216" s="71">
        <v>40949052.659999996</v>
      </c>
      <c r="N216" s="71">
        <v>0</v>
      </c>
      <c r="O216" s="71">
        <v>869918.07</v>
      </c>
      <c r="P216" s="71">
        <v>0</v>
      </c>
      <c r="Q216" s="71">
        <f>+'Actualizado al 14-04-2023'!$M216+'Actualizado al 14-04-2023'!$O216</f>
        <v>41818970.729999997</v>
      </c>
      <c r="R216" s="71">
        <f>Tabla3[[#This Row],[TOTAL Q SUSCRITO FUENTE COOOPERANTE]]/Tabla3[[#This Row],[TIPO DE CAMBIO 7.80261 (14-04-2023) ]]</f>
        <v>5359613.0948490314</v>
      </c>
      <c r="S216" s="71">
        <f>+'Actualizado al 14-04-2023'!$N216+'Actualizado al 14-04-2023'!$P216</f>
        <v>0</v>
      </c>
      <c r="T216" s="71">
        <v>36974225.060000002</v>
      </c>
      <c r="U216" s="71">
        <f>Tabla3[[#This Row],[Q - EJECUTADO FUENTE COOPERANTE]]/Tabla3[[#This Row],[TIPO DE CAMBIO 7.80261 (14-04-2023) ]]</f>
        <v>4738699.6223058701</v>
      </c>
      <c r="V216" s="71">
        <f>Tabla3[[#This Row],[SUSCRITO FUENTE COOPERANTE Q. ]]-Tabla3[[#This Row],[Q - EJECUTADO FUENTE COOPERANTE]]</f>
        <v>3974827.599999994</v>
      </c>
      <c r="W216" s="71">
        <f>Tabla3[[#This Row],[USD - TOTAL SUSCRITO FUENTE COOPERANTE ]]-Tabla3[[#This Row],[USD - EJECUTADO FUENTE COOPERANTE]]</f>
        <v>620913.47254316136</v>
      </c>
      <c r="X216" s="71">
        <v>0</v>
      </c>
      <c r="Y216" s="71">
        <v>87.87</v>
      </c>
      <c r="Z216" s="71">
        <v>88.41</v>
      </c>
      <c r="AA216" s="68" t="s">
        <v>787</v>
      </c>
      <c r="AB216" s="68" t="s">
        <v>133</v>
      </c>
      <c r="AC216" s="68" t="s">
        <v>157</v>
      </c>
      <c r="AD216" s="68" t="s">
        <v>95</v>
      </c>
      <c r="AE216" s="68" t="s">
        <v>95</v>
      </c>
      <c r="AF216" s="59" t="s">
        <v>7</v>
      </c>
      <c r="AG216" s="68">
        <v>3</v>
      </c>
      <c r="AH216" s="68" t="s">
        <v>182</v>
      </c>
      <c r="AI216" s="68"/>
      <c r="AJ216" s="68"/>
      <c r="AK216" s="68"/>
      <c r="AL216" s="68"/>
      <c r="AM216" s="68"/>
      <c r="AN216" s="68" t="s">
        <v>1345</v>
      </c>
      <c r="AO216" s="68" t="s">
        <v>1346</v>
      </c>
      <c r="AP216" s="68" t="s">
        <v>1347</v>
      </c>
      <c r="AQ216" s="72" t="s">
        <v>1348</v>
      </c>
    </row>
    <row r="217" spans="1:43" ht="15.75" customHeight="1">
      <c r="A217" s="59" t="s">
        <v>1711</v>
      </c>
      <c r="B217" s="59" t="s">
        <v>1712</v>
      </c>
      <c r="C217" s="59" t="s">
        <v>1713</v>
      </c>
      <c r="D217" s="73" t="s">
        <v>281</v>
      </c>
      <c r="E217" s="59" t="s">
        <v>868</v>
      </c>
      <c r="F217" s="59" t="s">
        <v>119</v>
      </c>
      <c r="G217" s="59" t="s">
        <v>1700</v>
      </c>
      <c r="H217" s="82">
        <v>44680</v>
      </c>
      <c r="I217">
        <f t="shared" si="4"/>
        <v>2022</v>
      </c>
      <c r="J217" s="104">
        <v>7.8026099999999996</v>
      </c>
      <c r="K217" s="60">
        <v>44676</v>
      </c>
      <c r="L217" s="60">
        <v>44834</v>
      </c>
      <c r="M217" s="193">
        <v>253779.12</v>
      </c>
      <c r="N217" s="61">
        <v>32755.48</v>
      </c>
      <c r="O217" s="61">
        <v>0</v>
      </c>
      <c r="P217" s="61">
        <v>0</v>
      </c>
      <c r="Q217" s="206">
        <f>Tabla3[[#This Row],[SUSCRITO FUENTE COOPERANTE Q. ]]+Tabla3[[#This Row],[ENMIENDA FUENTE COOPERANTE]]</f>
        <v>253779.12</v>
      </c>
      <c r="R217" s="220">
        <f>Tabla3[[#This Row],[TOTAL Q SUSCRITO FUENTE COOOPERANTE]]/Tabla3[[#This Row],[TIPO DE CAMBIO 7.80261 (14-04-2023) ]]</f>
        <v>32524.901283032217</v>
      </c>
      <c r="S217" s="61">
        <f>+'Actualizado al 14-04-2023'!$N289+'Actualizado al 14-04-2023'!$P289</f>
        <v>0</v>
      </c>
      <c r="T217" s="207">
        <v>65795.73</v>
      </c>
      <c r="U217" s="224">
        <f>Tabla3[[#This Row],[Q - EJECUTADO FUENTE COOPERANTE]]/Tabla3[[#This Row],[TIPO DE CAMBIO 7.80261 (14-04-2023) ]]</f>
        <v>8432.5283462841271</v>
      </c>
      <c r="V217" s="211">
        <f>Tabla3[[#This Row],[TOTAL Q SUSCRITO FUENTE COOOPERANTE]]-Tabla3[[#This Row],[Q - EJECUTADO FUENTE COOPERANTE]]</f>
        <v>187983.39</v>
      </c>
      <c r="W217" s="228">
        <f>Tabla3[[#This Row],[USD - TOTAL SUSCRITO FUENTE COOPERANTE ]]-Tabla3[[#This Row],[USD - EJECUTADO FUENTE COOPERANTE]]</f>
        <v>24092.372936748092</v>
      </c>
      <c r="X217" s="61">
        <v>0</v>
      </c>
      <c r="Y217" s="61">
        <v>0</v>
      </c>
      <c r="Z217" s="61">
        <v>0</v>
      </c>
      <c r="AA217" s="59" t="s">
        <v>1614</v>
      </c>
      <c r="AB217" s="59" t="s">
        <v>82</v>
      </c>
      <c r="AC217" s="59" t="s">
        <v>401</v>
      </c>
      <c r="AD217" s="59" t="s">
        <v>95</v>
      </c>
      <c r="AE217" s="59" t="s">
        <v>95</v>
      </c>
      <c r="AF217" s="59" t="s">
        <v>7</v>
      </c>
      <c r="AG217" s="59">
        <v>3</v>
      </c>
      <c r="AH217" s="59" t="s">
        <v>182</v>
      </c>
      <c r="AI217" s="73" t="s">
        <v>123</v>
      </c>
      <c r="AJ217" s="59"/>
      <c r="AK217" s="59"/>
      <c r="AL217" s="59"/>
      <c r="AM217" s="59"/>
      <c r="AN217" s="59"/>
      <c r="AO217" s="59"/>
      <c r="AP217" s="59"/>
      <c r="AQ217" s="62"/>
    </row>
    <row r="218" spans="1:43" ht="15.75" customHeight="1">
      <c r="A218" s="59" t="s">
        <v>1714</v>
      </c>
      <c r="B218" s="59" t="s">
        <v>1715</v>
      </c>
      <c r="C218" s="59" t="s">
        <v>1716</v>
      </c>
      <c r="D218" s="73" t="s">
        <v>281</v>
      </c>
      <c r="E218" s="59" t="s">
        <v>1133</v>
      </c>
      <c r="F218" s="59" t="s">
        <v>488</v>
      </c>
      <c r="G218" s="59" t="s">
        <v>1717</v>
      </c>
      <c r="H218" s="83">
        <v>44691</v>
      </c>
      <c r="I218">
        <f t="shared" ref="I218:I249" si="5">YEAR(H218)</f>
        <v>2022</v>
      </c>
      <c r="J218" s="104">
        <v>7.8026099999999996</v>
      </c>
      <c r="K218" s="60">
        <v>44690</v>
      </c>
      <c r="L218" s="60">
        <v>46516</v>
      </c>
      <c r="M218" s="193">
        <v>26985070</v>
      </c>
      <c r="N218" s="61">
        <v>0</v>
      </c>
      <c r="O218" s="61">
        <v>0</v>
      </c>
      <c r="P218" s="61">
        <v>0</v>
      </c>
      <c r="Q218" s="206">
        <f>Tabla3[[#This Row],[SUSCRITO FUENTE COOPERANTE Q. ]]+Tabla3[[#This Row],[ENMIENDA FUENTE COOPERANTE]]</f>
        <v>26985070</v>
      </c>
      <c r="R218" s="220">
        <f>Tabla3[[#This Row],[TOTAL Q SUSCRITO FUENTE COOOPERANTE]]/Tabla3[[#This Row],[TIPO DE CAMBIO 7.80261 (14-04-2023) ]]</f>
        <v>3458467.1026746179</v>
      </c>
      <c r="S218" s="61">
        <f>+'Actualizado al 14-04-2023'!$N290+'Actualizado al 14-04-2023'!$P290</f>
        <v>0</v>
      </c>
      <c r="T218" s="207">
        <v>161280</v>
      </c>
      <c r="U218" s="224">
        <f>Tabla3[[#This Row],[Q - EJECUTADO FUENTE COOPERANTE]]/Tabla3[[#This Row],[TIPO DE CAMBIO 7.80261 (14-04-2023) ]]</f>
        <v>20670.006574723073</v>
      </c>
      <c r="V218" s="211">
        <f>Tabla3[[#This Row],[TOTAL Q SUSCRITO FUENTE COOOPERANTE]]-Tabla3[[#This Row],[Q - EJECUTADO FUENTE COOPERANTE]]</f>
        <v>26823790</v>
      </c>
      <c r="W218" s="228">
        <f>Tabla3[[#This Row],[USD - TOTAL SUSCRITO FUENTE COOPERANTE ]]-Tabla3[[#This Row],[USD - EJECUTADO FUENTE COOPERANTE]]</f>
        <v>3437797.096099895</v>
      </c>
      <c r="X218" s="61">
        <v>0</v>
      </c>
      <c r="Y218" s="61">
        <v>0</v>
      </c>
      <c r="Z218" s="61">
        <v>0</v>
      </c>
      <c r="AA218" s="59" t="s">
        <v>1614</v>
      </c>
      <c r="AB218" s="59" t="s">
        <v>82</v>
      </c>
      <c r="AC218" s="59" t="s">
        <v>300</v>
      </c>
      <c r="AD218" s="59" t="s">
        <v>364</v>
      </c>
      <c r="AE218" s="59" t="s">
        <v>364</v>
      </c>
      <c r="AF218" s="59" t="s">
        <v>12</v>
      </c>
      <c r="AG218" s="59">
        <v>12</v>
      </c>
      <c r="AH218" s="59" t="s">
        <v>122</v>
      </c>
      <c r="AI218" s="73" t="s">
        <v>246</v>
      </c>
      <c r="AJ218" s="59"/>
      <c r="AK218" s="59"/>
      <c r="AL218" s="59"/>
      <c r="AM218" s="59"/>
      <c r="AN218" s="59"/>
      <c r="AO218" s="59"/>
      <c r="AP218" s="59"/>
      <c r="AQ218" s="62"/>
    </row>
    <row r="219" spans="1:43" ht="15.75" customHeight="1">
      <c r="A219" s="59" t="s">
        <v>1718</v>
      </c>
      <c r="B219" s="59" t="s">
        <v>1719</v>
      </c>
      <c r="C219" s="59" t="s">
        <v>1720</v>
      </c>
      <c r="D219" s="73" t="s">
        <v>281</v>
      </c>
      <c r="E219" s="59" t="s">
        <v>232</v>
      </c>
      <c r="F219" s="59" t="s">
        <v>140</v>
      </c>
      <c r="G219" s="59" t="s">
        <v>1721</v>
      </c>
      <c r="H219" s="82">
        <v>44692</v>
      </c>
      <c r="I219">
        <f t="shared" si="5"/>
        <v>2022</v>
      </c>
      <c r="J219" s="104">
        <v>7.8026099999999996</v>
      </c>
      <c r="K219" s="60">
        <v>44579</v>
      </c>
      <c r="L219" s="60">
        <v>44804</v>
      </c>
      <c r="M219" s="193">
        <v>114750</v>
      </c>
      <c r="N219" s="61">
        <v>13405.35</v>
      </c>
      <c r="O219" s="61">
        <v>0</v>
      </c>
      <c r="P219" s="61">
        <v>0</v>
      </c>
      <c r="Q219" s="206">
        <f>Tabla3[[#This Row],[SUSCRITO FUENTE COOPERANTE Q. ]]+Tabla3[[#This Row],[ENMIENDA FUENTE COOPERANTE]]</f>
        <v>114750</v>
      </c>
      <c r="R219" s="220">
        <f>Tabla3[[#This Row],[TOTAL Q SUSCRITO FUENTE COOOPERANTE]]/Tabla3[[#This Row],[TIPO DE CAMBIO 7.80261 (14-04-2023) ]]</f>
        <v>14706.617401100402</v>
      </c>
      <c r="S219" s="61">
        <f>+'Actualizado al 14-04-2023'!$N291+'Actualizado al 14-04-2023'!$P291</f>
        <v>0</v>
      </c>
      <c r="T219" s="207">
        <v>114750</v>
      </c>
      <c r="U219" s="224">
        <f>Tabla3[[#This Row],[Q - EJECUTADO FUENTE COOPERANTE]]/Tabla3[[#This Row],[TIPO DE CAMBIO 7.80261 (14-04-2023) ]]</f>
        <v>14706.617401100402</v>
      </c>
      <c r="V219" s="211">
        <f>Tabla3[[#This Row],[TOTAL Q SUSCRITO FUENTE COOOPERANTE]]-Tabla3[[#This Row],[Q - EJECUTADO FUENTE COOPERANTE]]</f>
        <v>0</v>
      </c>
      <c r="W219" s="228">
        <f>Tabla3[[#This Row],[USD - TOTAL SUSCRITO FUENTE COOPERANTE ]]-Tabla3[[#This Row],[USD - EJECUTADO FUENTE COOPERANTE]]</f>
        <v>0</v>
      </c>
      <c r="X219" s="61">
        <v>0</v>
      </c>
      <c r="Y219" s="61">
        <v>0</v>
      </c>
      <c r="Z219" s="61">
        <v>0</v>
      </c>
      <c r="AA219" s="59" t="s">
        <v>1614</v>
      </c>
      <c r="AB219" s="59" t="s">
        <v>233</v>
      </c>
      <c r="AC219" s="59" t="s">
        <v>355</v>
      </c>
      <c r="AD219" s="59" t="s">
        <v>95</v>
      </c>
      <c r="AE219" s="59" t="s">
        <v>852</v>
      </c>
      <c r="AF219" s="59" t="s">
        <v>13</v>
      </c>
      <c r="AG219" s="59">
        <v>13</v>
      </c>
      <c r="AH219" s="59" t="s">
        <v>1653</v>
      </c>
      <c r="AI219" s="73" t="s">
        <v>123</v>
      </c>
      <c r="AJ219" s="59"/>
      <c r="AK219" s="59"/>
      <c r="AL219" s="59"/>
      <c r="AM219" s="59"/>
      <c r="AN219" s="59"/>
      <c r="AO219" s="59"/>
      <c r="AP219" s="59"/>
      <c r="AQ219" s="62"/>
    </row>
    <row r="220" spans="1:43" ht="15.75" customHeight="1">
      <c r="A220" s="59" t="s">
        <v>1722</v>
      </c>
      <c r="B220" s="59" t="s">
        <v>1723</v>
      </c>
      <c r="C220" s="59" t="s">
        <v>1724</v>
      </c>
      <c r="D220" s="73" t="s">
        <v>281</v>
      </c>
      <c r="E220" s="59" t="s">
        <v>1725</v>
      </c>
      <c r="F220" s="59" t="s">
        <v>488</v>
      </c>
      <c r="G220" s="59" t="s">
        <v>1717</v>
      </c>
      <c r="H220" s="83">
        <v>44719</v>
      </c>
      <c r="I220">
        <f t="shared" si="5"/>
        <v>2022</v>
      </c>
      <c r="J220" s="104">
        <v>7.8026099999999996</v>
      </c>
      <c r="K220" s="60">
        <v>44719</v>
      </c>
      <c r="L220" s="60">
        <v>45380</v>
      </c>
      <c r="M220" s="193">
        <v>5182100</v>
      </c>
      <c r="N220" s="61">
        <v>673000</v>
      </c>
      <c r="O220" s="61">
        <v>0</v>
      </c>
      <c r="P220" s="61">
        <v>0</v>
      </c>
      <c r="Q220" s="206">
        <f>Tabla3[[#This Row],[SUSCRITO FUENTE COOPERANTE Q. ]]+Tabla3[[#This Row],[ENMIENDA FUENTE COOPERANTE]]</f>
        <v>5182100</v>
      </c>
      <c r="R220" s="220">
        <f>Tabla3[[#This Row],[TOTAL Q SUSCRITO FUENTE COOOPERANTE]]/Tabla3[[#This Row],[TIPO DE CAMBIO 7.80261 (14-04-2023) ]]</f>
        <v>664149.56021126267</v>
      </c>
      <c r="S220" s="61">
        <f>+'Actualizado al 14-04-2023'!$N292+'Actualizado al 14-04-2023'!$P292</f>
        <v>0</v>
      </c>
      <c r="T220" s="207">
        <v>283238.18</v>
      </c>
      <c r="U220" s="224">
        <f>Tabla3[[#This Row],[Q - EJECUTADO FUENTE COOPERANTE]]/Tabla3[[#This Row],[TIPO DE CAMBIO 7.80261 (14-04-2023) ]]</f>
        <v>36300.4404936297</v>
      </c>
      <c r="V220" s="211">
        <f>Tabla3[[#This Row],[TOTAL Q SUSCRITO FUENTE COOOPERANTE]]-Tabla3[[#This Row],[Q - EJECUTADO FUENTE COOPERANTE]]</f>
        <v>4898861.82</v>
      </c>
      <c r="W220" s="228">
        <f>Tabla3[[#This Row],[USD - TOTAL SUSCRITO FUENTE COOPERANTE ]]-Tabla3[[#This Row],[USD - EJECUTADO FUENTE COOPERANTE]]</f>
        <v>627849.119717633</v>
      </c>
      <c r="X220" s="61">
        <v>0</v>
      </c>
      <c r="Y220" s="61">
        <v>0</v>
      </c>
      <c r="Z220" s="61">
        <v>0</v>
      </c>
      <c r="AA220" s="59" t="s">
        <v>1614</v>
      </c>
      <c r="AB220" s="59" t="s">
        <v>82</v>
      </c>
      <c r="AC220" s="59" t="s">
        <v>755</v>
      </c>
      <c r="AD220" s="59" t="s">
        <v>95</v>
      </c>
      <c r="AE220" s="59" t="s">
        <v>95</v>
      </c>
      <c r="AF220" s="59" t="s">
        <v>12</v>
      </c>
      <c r="AG220" s="59">
        <v>12</v>
      </c>
      <c r="AH220" s="59" t="s">
        <v>122</v>
      </c>
      <c r="AI220" s="73" t="s">
        <v>631</v>
      </c>
      <c r="AJ220" s="59"/>
      <c r="AK220" s="59"/>
      <c r="AL220" s="59"/>
      <c r="AM220" s="59"/>
      <c r="AN220" s="59"/>
      <c r="AO220" s="59"/>
      <c r="AP220" s="59"/>
      <c r="AQ220" s="62"/>
    </row>
    <row r="221" spans="1:43" ht="15.75" customHeight="1">
      <c r="A221" s="59" t="s">
        <v>1729</v>
      </c>
      <c r="B221" s="59" t="s">
        <v>1727</v>
      </c>
      <c r="C221" s="59" t="s">
        <v>1730</v>
      </c>
      <c r="D221" s="73" t="s">
        <v>281</v>
      </c>
      <c r="E221" s="59" t="s">
        <v>771</v>
      </c>
      <c r="F221" s="59" t="s">
        <v>140</v>
      </c>
      <c r="G221" s="59"/>
      <c r="H221" s="83">
        <v>44769</v>
      </c>
      <c r="I221">
        <f t="shared" si="5"/>
        <v>2022</v>
      </c>
      <c r="J221" s="104">
        <v>7.8026099999999996</v>
      </c>
      <c r="K221" s="60">
        <v>44686</v>
      </c>
      <c r="L221" s="60" t="s">
        <v>68</v>
      </c>
      <c r="M221" s="193">
        <f>[1]Hoja1!F15*[1]Hoja1!G15</f>
        <v>764655.77999999991</v>
      </c>
      <c r="N221" s="61">
        <v>0</v>
      </c>
      <c r="O221" s="61">
        <v>0</v>
      </c>
      <c r="P221" s="61">
        <v>0</v>
      </c>
      <c r="Q221" s="206">
        <f>Tabla3[[#This Row],[SUSCRITO FUENTE COOPERANTE Q. ]]+Tabla3[[#This Row],[ENMIENDA FUENTE COOPERANTE]]</f>
        <v>764655.77999999991</v>
      </c>
      <c r="R221" s="220">
        <f>Tabla3[[#This Row],[TOTAL Q SUSCRITO FUENTE COOOPERANTE]]/Tabla3[[#This Row],[TIPO DE CAMBIO 7.80261 (14-04-2023) ]]</f>
        <v>98000</v>
      </c>
      <c r="S221" s="61">
        <f>+'Actualizado al 14-04-2023'!$N294+'Actualizado al 14-04-2023'!$P294</f>
        <v>159000</v>
      </c>
      <c r="T221" s="207">
        <v>0</v>
      </c>
      <c r="U221" s="224">
        <f>Tabla3[[#This Row],[Q - EJECUTADO FUENTE COOPERANTE]]/Tabla3[[#This Row],[TIPO DE CAMBIO 7.80261 (14-04-2023) ]]</f>
        <v>0</v>
      </c>
      <c r="V221" s="211">
        <f>Tabla3[[#This Row],[TOTAL Q SUSCRITO FUENTE COOOPERANTE]]-Tabla3[[#This Row],[Q - EJECUTADO FUENTE COOPERANTE]]</f>
        <v>764655.77999999991</v>
      </c>
      <c r="W221" s="228">
        <f>Tabla3[[#This Row],[USD - TOTAL SUSCRITO FUENTE COOPERANTE ]]-Tabla3[[#This Row],[USD - EJECUTADO FUENTE COOPERANTE]]</f>
        <v>98000</v>
      </c>
      <c r="X221" s="61">
        <v>0</v>
      </c>
      <c r="Y221" s="61">
        <v>0</v>
      </c>
      <c r="Z221" s="61">
        <v>0</v>
      </c>
      <c r="AA221" s="59" t="s">
        <v>1614</v>
      </c>
      <c r="AB221" s="59" t="s">
        <v>82</v>
      </c>
      <c r="AC221" s="59" t="s">
        <v>94</v>
      </c>
      <c r="AD221" s="59" t="s">
        <v>95</v>
      </c>
      <c r="AE221" s="59" t="s">
        <v>95</v>
      </c>
      <c r="AF221" s="59" t="s">
        <v>12</v>
      </c>
      <c r="AG221" s="59">
        <v>12</v>
      </c>
      <c r="AH221" s="59"/>
      <c r="AI221" s="73" t="s">
        <v>218</v>
      </c>
      <c r="AJ221" s="59"/>
      <c r="AK221" s="59"/>
      <c r="AL221" s="59"/>
      <c r="AM221" s="59"/>
      <c r="AN221" s="59"/>
      <c r="AO221" s="59"/>
      <c r="AP221" s="59"/>
      <c r="AQ221" s="62"/>
    </row>
    <row r="222" spans="1:43" ht="15.75" customHeight="1">
      <c r="A222" s="59" t="s">
        <v>1734</v>
      </c>
      <c r="B222" s="59" t="s">
        <v>1735</v>
      </c>
      <c r="C222" s="59" t="s">
        <v>1736</v>
      </c>
      <c r="D222" s="73" t="s">
        <v>281</v>
      </c>
      <c r="E222" s="59" t="s">
        <v>326</v>
      </c>
      <c r="F222" s="59" t="s">
        <v>264</v>
      </c>
      <c r="G222" s="59"/>
      <c r="H222" s="83">
        <v>44767</v>
      </c>
      <c r="I222">
        <f t="shared" si="5"/>
        <v>2022</v>
      </c>
      <c r="J222" s="104">
        <v>7.8026099999999996</v>
      </c>
      <c r="K222" s="60">
        <v>44767</v>
      </c>
      <c r="L222" s="60" t="s">
        <v>68</v>
      </c>
      <c r="M222" s="213">
        <f>[1]Hoja1!F16*[1]Hoja1!G16</f>
        <v>1304354.5110899999</v>
      </c>
      <c r="N222" s="61">
        <v>167169</v>
      </c>
      <c r="O222" s="61">
        <v>0</v>
      </c>
      <c r="P222" s="61">
        <v>0</v>
      </c>
      <c r="Q222" s="206">
        <f>Tabla3[[#This Row],[SUSCRITO FUENTE COOPERANTE Q. ]]+Tabla3[[#This Row],[ENMIENDA FUENTE COOPERANTE]]</f>
        <v>1304354.5110899999</v>
      </c>
      <c r="R222" s="220">
        <f>Tabla3[[#This Row],[TOTAL Q SUSCRITO FUENTE COOOPERANTE]]/Tabla3[[#This Row],[TIPO DE CAMBIO 7.80261 (14-04-2023) ]]</f>
        <v>167169</v>
      </c>
      <c r="S222" s="61">
        <f>+'Actualizado al 14-04-2023'!$N296+'Actualizado al 14-04-2023'!$P296</f>
        <v>0</v>
      </c>
      <c r="T222" s="207">
        <v>0</v>
      </c>
      <c r="U222" s="224">
        <f>Tabla3[[#This Row],[Q - EJECUTADO FUENTE COOPERANTE]]/Tabla3[[#This Row],[TIPO DE CAMBIO 7.80261 (14-04-2023) ]]</f>
        <v>0</v>
      </c>
      <c r="V222" s="211">
        <f>Tabla3[[#This Row],[TOTAL Q SUSCRITO FUENTE COOOPERANTE]]-Tabla3[[#This Row],[Q - EJECUTADO FUENTE COOPERANTE]]</f>
        <v>1304354.5110899999</v>
      </c>
      <c r="W222" s="228">
        <f>Tabla3[[#This Row],[USD - TOTAL SUSCRITO FUENTE COOPERANTE ]]-Tabla3[[#This Row],[USD - EJECUTADO FUENTE COOPERANTE]]</f>
        <v>167169</v>
      </c>
      <c r="X222" s="61">
        <v>0</v>
      </c>
      <c r="Y222" s="61">
        <v>0</v>
      </c>
      <c r="Z222" s="61">
        <v>0</v>
      </c>
      <c r="AA222" s="59" t="s">
        <v>1614</v>
      </c>
      <c r="AB222" s="59" t="s">
        <v>82</v>
      </c>
      <c r="AC222" s="59" t="s">
        <v>83</v>
      </c>
      <c r="AD222" s="59" t="s">
        <v>95</v>
      </c>
      <c r="AE222" s="59" t="s">
        <v>95</v>
      </c>
      <c r="AF222" s="59" t="s">
        <v>12</v>
      </c>
      <c r="AG222" s="59">
        <v>12</v>
      </c>
      <c r="AH222" s="59"/>
      <c r="AI222" s="73" t="s">
        <v>123</v>
      </c>
      <c r="AJ222" s="59"/>
      <c r="AK222" s="59"/>
      <c r="AL222" s="59"/>
      <c r="AM222" s="59"/>
      <c r="AN222" s="59"/>
      <c r="AO222" s="59"/>
      <c r="AP222" s="59"/>
      <c r="AQ222" s="62"/>
    </row>
    <row r="223" spans="1:43" customFormat="1" ht="15.75" hidden="1" customHeight="1">
      <c r="A223" s="68" t="s">
        <v>1383</v>
      </c>
      <c r="B223" s="58" t="s">
        <v>68</v>
      </c>
      <c r="C223" s="68" t="s">
        <v>1384</v>
      </c>
      <c r="D223" s="68" t="s">
        <v>138</v>
      </c>
      <c r="E223" s="68" t="s">
        <v>243</v>
      </c>
      <c r="F223" s="68" t="s">
        <v>119</v>
      </c>
      <c r="G223" s="68" t="s">
        <v>120</v>
      </c>
      <c r="H223" s="80">
        <v>43657</v>
      </c>
      <c r="I223">
        <f t="shared" si="5"/>
        <v>2019</v>
      </c>
      <c r="J223" s="99">
        <v>7.8026099999999996</v>
      </c>
      <c r="K223" s="70">
        <v>43673</v>
      </c>
      <c r="L223" s="70">
        <v>44561</v>
      </c>
      <c r="M223" s="71">
        <v>12191686.48</v>
      </c>
      <c r="N223" s="71">
        <v>4632000</v>
      </c>
      <c r="O223" s="71">
        <v>0</v>
      </c>
      <c r="P223" s="71">
        <v>0</v>
      </c>
      <c r="Q223" s="71">
        <f>+'Actualizado al 14-04-2023'!$M223+'Actualizado al 14-04-2023'!$O223</f>
        <v>12191686.48</v>
      </c>
      <c r="R223" s="71">
        <f>Tabla3[[#This Row],[TOTAL Q SUSCRITO FUENTE COOOPERANTE]]/Tabla3[[#This Row],[TIPO DE CAMBIO 7.80261 (14-04-2023) ]]</f>
        <v>1562513.8870198564</v>
      </c>
      <c r="S223" s="71">
        <f>+'Actualizado al 14-04-2023'!$N223+'Actualizado al 14-04-2023'!$P223</f>
        <v>4632000</v>
      </c>
      <c r="T223" s="71">
        <v>12191435</v>
      </c>
      <c r="U223" s="71">
        <f>Tabla3[[#This Row],[Q - EJECUTADO FUENTE COOPERANTE]]/Tabla3[[#This Row],[TIPO DE CAMBIO 7.80261 (14-04-2023) ]]</f>
        <v>1562481.6567789498</v>
      </c>
      <c r="V223" s="71">
        <f>Tabla3[[#This Row],[SUSCRITO FUENTE COOPERANTE Q. ]]-Tabla3[[#This Row],[Q - EJECUTADO FUENTE COOPERANTE]]</f>
        <v>251.48000000044703</v>
      </c>
      <c r="W223" s="71">
        <f>Tabla3[[#This Row],[USD - TOTAL SUSCRITO FUENTE COOPERANTE ]]-Tabla3[[#This Row],[USD - EJECUTADO FUENTE COOPERANTE]]</f>
        <v>32.230240906588733</v>
      </c>
      <c r="X223" s="71">
        <v>0</v>
      </c>
      <c r="Y223" s="71">
        <v>100</v>
      </c>
      <c r="Z223" s="71">
        <v>72.459999999999994</v>
      </c>
      <c r="AA223" s="68" t="s">
        <v>754</v>
      </c>
      <c r="AB223" s="68" t="s">
        <v>82</v>
      </c>
      <c r="AC223" s="68" t="s">
        <v>348</v>
      </c>
      <c r="AD223" s="68" t="s">
        <v>224</v>
      </c>
      <c r="AE223" s="68" t="s">
        <v>224</v>
      </c>
      <c r="AF223" s="59" t="s">
        <v>1762</v>
      </c>
      <c r="AG223" s="68">
        <v>7</v>
      </c>
      <c r="AH223" s="68" t="s">
        <v>245</v>
      </c>
      <c r="AI223" s="68"/>
      <c r="AJ223" s="68"/>
      <c r="AK223" s="68"/>
      <c r="AL223" s="68"/>
      <c r="AM223" s="68"/>
      <c r="AN223" s="68" t="s">
        <v>1385</v>
      </c>
      <c r="AO223" s="68" t="s">
        <v>1386</v>
      </c>
      <c r="AP223" s="68" t="s">
        <v>1387</v>
      </c>
      <c r="AQ223" s="72"/>
    </row>
    <row r="224" spans="1:43" ht="15.75" customHeight="1">
      <c r="A224" s="59" t="s">
        <v>1737</v>
      </c>
      <c r="B224" s="59" t="s">
        <v>1738</v>
      </c>
      <c r="C224" s="59" t="s">
        <v>1739</v>
      </c>
      <c r="D224" s="73" t="s">
        <v>281</v>
      </c>
      <c r="E224" s="59" t="s">
        <v>131</v>
      </c>
      <c r="F224" s="59" t="s">
        <v>409</v>
      </c>
      <c r="G224" s="59"/>
      <c r="H224" s="82">
        <v>44792</v>
      </c>
      <c r="I224">
        <f t="shared" si="5"/>
        <v>2022</v>
      </c>
      <c r="J224" s="104">
        <v>7.8026099999999996</v>
      </c>
      <c r="K224" s="60">
        <v>44793</v>
      </c>
      <c r="L224" s="60">
        <v>46599</v>
      </c>
      <c r="M224" s="214">
        <v>65927280.189999998</v>
      </c>
      <c r="N224" s="61">
        <v>65927280.189999998</v>
      </c>
      <c r="O224" s="61">
        <v>0</v>
      </c>
      <c r="P224" s="61">
        <v>0</v>
      </c>
      <c r="Q224" s="206">
        <f>Tabla3[[#This Row],[SUSCRITO FUENTE COOPERANTE Q. ]]+Tabla3[[#This Row],[ENMIENDA FUENTE COOPERANTE]]</f>
        <v>65927280.189999998</v>
      </c>
      <c r="R224" s="220">
        <f>Tabla3[[#This Row],[TOTAL Q SUSCRITO FUENTE COOOPERANTE]]/Tabla3[[#This Row],[TIPO DE CAMBIO 7.80261 (14-04-2023) ]]</f>
        <v>8449388.1137209218</v>
      </c>
      <c r="S224" s="61">
        <f>+'Actualizado al 14-04-2023'!$N297+'Actualizado al 14-04-2023'!$P297</f>
        <v>95752310</v>
      </c>
      <c r="T224" s="207">
        <v>0</v>
      </c>
      <c r="U224" s="224">
        <f>Tabla3[[#This Row],[Q - EJECUTADO FUENTE COOPERANTE]]/Tabla3[[#This Row],[TIPO DE CAMBIO 7.80261 (14-04-2023) ]]</f>
        <v>0</v>
      </c>
      <c r="V224" s="211">
        <f>Tabla3[[#This Row],[TOTAL Q SUSCRITO FUENTE COOOPERANTE]]-Tabla3[[#This Row],[Q - EJECUTADO FUENTE COOPERANTE]]</f>
        <v>65927280.189999998</v>
      </c>
      <c r="W224" s="228">
        <f>Tabla3[[#This Row],[USD - TOTAL SUSCRITO FUENTE COOPERANTE ]]-Tabla3[[#This Row],[USD - EJECUTADO FUENTE COOPERANTE]]</f>
        <v>8449388.1137209218</v>
      </c>
      <c r="X224" s="61">
        <v>0</v>
      </c>
      <c r="Y224" s="61">
        <v>0</v>
      </c>
      <c r="Z224" s="61">
        <v>0</v>
      </c>
      <c r="AA224" s="59" t="s">
        <v>1614</v>
      </c>
      <c r="AB224" s="59" t="s">
        <v>82</v>
      </c>
      <c r="AC224" s="59" t="s">
        <v>355</v>
      </c>
      <c r="AD224" s="59" t="s">
        <v>259</v>
      </c>
      <c r="AE224" s="59" t="s">
        <v>1740</v>
      </c>
      <c r="AF224" s="59" t="s">
        <v>12</v>
      </c>
      <c r="AG224" s="59">
        <v>12</v>
      </c>
      <c r="AH224" s="59"/>
      <c r="AI224" s="73" t="s">
        <v>123</v>
      </c>
      <c r="AJ224" s="59"/>
      <c r="AK224" s="59"/>
      <c r="AL224" s="59"/>
      <c r="AM224" s="59"/>
      <c r="AN224" s="59"/>
      <c r="AO224" s="59"/>
      <c r="AP224" s="59"/>
      <c r="AQ224" s="62"/>
    </row>
    <row r="225" spans="1:43" ht="15.75" customHeight="1">
      <c r="A225" s="59" t="s">
        <v>1746</v>
      </c>
      <c r="B225" s="59" t="s">
        <v>1747</v>
      </c>
      <c r="C225" s="59" t="s">
        <v>1748</v>
      </c>
      <c r="D225" s="73" t="s">
        <v>281</v>
      </c>
      <c r="E225" s="59" t="s">
        <v>131</v>
      </c>
      <c r="F225" s="59" t="s">
        <v>409</v>
      </c>
      <c r="G225" s="59"/>
      <c r="H225" s="83">
        <v>44792</v>
      </c>
      <c r="I225">
        <f t="shared" si="5"/>
        <v>2022</v>
      </c>
      <c r="J225" s="104">
        <v>7.8026099999999996</v>
      </c>
      <c r="K225" s="60">
        <v>44774</v>
      </c>
      <c r="L225" s="60">
        <v>46599</v>
      </c>
      <c r="M225" s="193">
        <f>[1]Hoja1!F18*[1]Hoja1!G18</f>
        <v>70023415.474380001</v>
      </c>
      <c r="N225" s="61">
        <v>0</v>
      </c>
      <c r="O225" s="61">
        <v>0</v>
      </c>
      <c r="P225" s="61">
        <v>0</v>
      </c>
      <c r="Q225" s="206">
        <f>Tabla3[[#This Row],[SUSCRITO FUENTE COOPERANTE Q. ]]+Tabla3[[#This Row],[ENMIENDA FUENTE COOPERANTE]]</f>
        <v>70023415.474380001</v>
      </c>
      <c r="R225" s="220">
        <f>Tabla3[[#This Row],[TOTAL Q SUSCRITO FUENTE COOOPERANTE]]/Tabla3[[#This Row],[TIPO DE CAMBIO 7.80261 (14-04-2023) ]]</f>
        <v>8974358</v>
      </c>
      <c r="S225" s="61">
        <f>+'Actualizado al 14-04-2023'!$N300+'Actualizado al 14-04-2023'!$P300</f>
        <v>0</v>
      </c>
      <c r="T225" s="207">
        <v>0</v>
      </c>
      <c r="U225" s="224">
        <f>Tabla3[[#This Row],[Q - EJECUTADO FUENTE COOPERANTE]]/Tabla3[[#This Row],[TIPO DE CAMBIO 7.80261 (14-04-2023) ]]</f>
        <v>0</v>
      </c>
      <c r="V225" s="211">
        <f>Tabla3[[#This Row],[TOTAL Q SUSCRITO FUENTE COOOPERANTE]]-Tabla3[[#This Row],[Q - EJECUTADO FUENTE COOPERANTE]]</f>
        <v>70023415.474380001</v>
      </c>
      <c r="W225" s="228">
        <f>Tabla3[[#This Row],[USD - TOTAL SUSCRITO FUENTE COOPERANTE ]]-Tabla3[[#This Row],[USD - EJECUTADO FUENTE COOPERANTE]]</f>
        <v>8974358</v>
      </c>
      <c r="X225" s="61">
        <v>0</v>
      </c>
      <c r="Y225" s="61">
        <v>0</v>
      </c>
      <c r="Z225" s="61">
        <v>0</v>
      </c>
      <c r="AA225" s="59" t="s">
        <v>1614</v>
      </c>
      <c r="AB225" s="59" t="s">
        <v>82</v>
      </c>
      <c r="AC225" s="59" t="s">
        <v>355</v>
      </c>
      <c r="AD225" s="59" t="s">
        <v>235</v>
      </c>
      <c r="AE225" s="59" t="s">
        <v>1749</v>
      </c>
      <c r="AF225" s="77" t="s">
        <v>1763</v>
      </c>
      <c r="AG225" s="59">
        <v>9</v>
      </c>
      <c r="AH225" s="59"/>
      <c r="AI225" s="73" t="s">
        <v>246</v>
      </c>
      <c r="AJ225" s="59"/>
      <c r="AK225" s="59"/>
      <c r="AL225" s="59"/>
      <c r="AM225" s="59"/>
      <c r="AN225" s="59"/>
      <c r="AO225" s="59"/>
      <c r="AP225" s="59"/>
      <c r="AQ225" s="62"/>
    </row>
    <row r="226" spans="1:43" customFormat="1" ht="15.75" hidden="1" customHeight="1">
      <c r="A226" s="68" t="s">
        <v>1401</v>
      </c>
      <c r="B226" s="58" t="s">
        <v>1402</v>
      </c>
      <c r="C226" s="68" t="s">
        <v>1403</v>
      </c>
      <c r="D226" s="68" t="s">
        <v>138</v>
      </c>
      <c r="E226" s="68" t="s">
        <v>642</v>
      </c>
      <c r="F226" s="68" t="s">
        <v>196</v>
      </c>
      <c r="G226" s="68" t="s">
        <v>197</v>
      </c>
      <c r="H226" s="81">
        <v>43811</v>
      </c>
      <c r="I226">
        <f t="shared" si="5"/>
        <v>2019</v>
      </c>
      <c r="J226" s="99">
        <v>7.8026099999999996</v>
      </c>
      <c r="K226" s="70">
        <v>43853</v>
      </c>
      <c r="L226" s="70">
        <v>44398</v>
      </c>
      <c r="M226" s="71">
        <v>1715728.95</v>
      </c>
      <c r="N226" s="71">
        <v>0</v>
      </c>
      <c r="O226" s="71">
        <v>0</v>
      </c>
      <c r="P226" s="71">
        <v>0</v>
      </c>
      <c r="Q226" s="71">
        <f>+'Actualizado al 14-04-2023'!$M226+'Actualizado al 14-04-2023'!$O226</f>
        <v>1715728.95</v>
      </c>
      <c r="R226" s="71">
        <f>Tabla3[[#This Row],[TOTAL Q SUSCRITO FUENTE COOOPERANTE]]/Tabla3[[#This Row],[TIPO DE CAMBIO 7.80261 (14-04-2023) ]]</f>
        <v>219891.67086398014</v>
      </c>
      <c r="S226" s="71">
        <f>+'Actualizado al 14-04-2023'!$N226+'Actualizado al 14-04-2023'!$P226</f>
        <v>0</v>
      </c>
      <c r="T226" s="71">
        <v>1629020.45</v>
      </c>
      <c r="U226" s="71">
        <f>Tabla3[[#This Row],[Q - EJECUTADO FUENTE COOPERANTE]]/Tabla3[[#This Row],[TIPO DE CAMBIO 7.80261 (14-04-2023) ]]</f>
        <v>208778.91500408197</v>
      </c>
      <c r="V226" s="71">
        <f>Tabla3[[#This Row],[SUSCRITO FUENTE COOPERANTE Q. ]]-Tabla3[[#This Row],[Q - EJECUTADO FUENTE COOPERANTE]]</f>
        <v>86708.5</v>
      </c>
      <c r="W226" s="71">
        <f>Tabla3[[#This Row],[USD - TOTAL SUSCRITO FUENTE COOPERANTE ]]-Tabla3[[#This Row],[USD - EJECUTADO FUENTE COOPERANTE]]</f>
        <v>11112.75585989817</v>
      </c>
      <c r="X226" s="71">
        <v>0</v>
      </c>
      <c r="Y226" s="71">
        <v>55</v>
      </c>
      <c r="Z226" s="71">
        <v>94.94</v>
      </c>
      <c r="AA226" s="68" t="s">
        <v>787</v>
      </c>
      <c r="AB226" s="68" t="s">
        <v>133</v>
      </c>
      <c r="AC226" s="68" t="s">
        <v>643</v>
      </c>
      <c r="AD226" s="68" t="s">
        <v>95</v>
      </c>
      <c r="AE226" s="68" t="s">
        <v>95</v>
      </c>
      <c r="AF226" s="59" t="s">
        <v>1762</v>
      </c>
      <c r="AG226" s="68">
        <v>7</v>
      </c>
      <c r="AH226" s="68" t="s">
        <v>245</v>
      </c>
      <c r="AI226" s="68"/>
      <c r="AJ226" s="68"/>
      <c r="AK226" s="68"/>
      <c r="AL226" s="68"/>
      <c r="AM226" s="68"/>
      <c r="AN226" s="68" t="s">
        <v>1404</v>
      </c>
      <c r="AO226" s="68" t="s">
        <v>1405</v>
      </c>
      <c r="AP226" s="68"/>
      <c r="AQ226" s="72"/>
    </row>
    <row r="227" spans="1:43" customFormat="1" ht="15.75" hidden="1" customHeight="1">
      <c r="A227" s="68" t="s">
        <v>1406</v>
      </c>
      <c r="B227" s="58" t="s">
        <v>68</v>
      </c>
      <c r="C227" s="68" t="s">
        <v>1407</v>
      </c>
      <c r="D227" s="68" t="s">
        <v>281</v>
      </c>
      <c r="E227" s="68" t="s">
        <v>642</v>
      </c>
      <c r="F227" s="68" t="s">
        <v>1408</v>
      </c>
      <c r="G227" s="68" t="s">
        <v>1409</v>
      </c>
      <c r="H227" s="80">
        <v>43602</v>
      </c>
      <c r="I227">
        <f t="shared" si="5"/>
        <v>2019</v>
      </c>
      <c r="J227" s="99">
        <v>7.8026099999999996</v>
      </c>
      <c r="K227" s="70">
        <v>43602</v>
      </c>
      <c r="L227" s="70">
        <v>44151</v>
      </c>
      <c r="M227" s="71">
        <v>0</v>
      </c>
      <c r="N227" s="71">
        <v>0</v>
      </c>
      <c r="O227" s="71">
        <v>0</v>
      </c>
      <c r="P227" s="71">
        <v>0</v>
      </c>
      <c r="Q227" s="71">
        <f>+'Actualizado al 14-04-2023'!$M227+'Actualizado al 14-04-2023'!$O227</f>
        <v>0</v>
      </c>
      <c r="R227" s="71">
        <f>Tabla3[[#This Row],[TOTAL Q SUSCRITO FUENTE COOOPERANTE]]/Tabla3[[#This Row],[TIPO DE CAMBIO 7.80261 (14-04-2023) ]]</f>
        <v>0</v>
      </c>
      <c r="S227" s="71">
        <f>+'Actualizado al 14-04-2023'!$N227+'Actualizado al 14-04-2023'!$P227</f>
        <v>0</v>
      </c>
      <c r="T227" s="71">
        <v>0</v>
      </c>
      <c r="U227" s="71">
        <f>Tabla3[[#This Row],[Q - EJECUTADO FUENTE COOPERANTE]]/Tabla3[[#This Row],[TIPO DE CAMBIO 7.80261 (14-04-2023) ]]</f>
        <v>0</v>
      </c>
      <c r="V227" s="71">
        <f>Tabla3[[#This Row],[SUSCRITO FUENTE COOPERANTE Q. ]]-Tabla3[[#This Row],[Q - EJECUTADO FUENTE COOPERANTE]]</f>
        <v>0</v>
      </c>
      <c r="W227" s="71">
        <f>Tabla3[[#This Row],[USD - TOTAL SUSCRITO FUENTE COOPERANTE ]]-Tabla3[[#This Row],[USD - EJECUTADO FUENTE COOPERANTE]]</f>
        <v>0</v>
      </c>
      <c r="X227" s="71">
        <v>0</v>
      </c>
      <c r="Y227" s="71">
        <v>0</v>
      </c>
      <c r="Z227" s="71">
        <v>0</v>
      </c>
      <c r="AA227" s="68" t="s">
        <v>796</v>
      </c>
      <c r="AB227" s="68" t="s">
        <v>82</v>
      </c>
      <c r="AC227" s="68" t="s">
        <v>355</v>
      </c>
      <c r="AD227" s="68" t="s">
        <v>95</v>
      </c>
      <c r="AE227" s="68" t="s">
        <v>95</v>
      </c>
      <c r="AF227" s="59" t="s">
        <v>12</v>
      </c>
      <c r="AG227" s="68">
        <v>12</v>
      </c>
      <c r="AH227" s="68" t="s">
        <v>245</v>
      </c>
      <c r="AI227" s="68"/>
      <c r="AJ227" s="68"/>
      <c r="AK227" s="68"/>
      <c r="AL227" s="68"/>
      <c r="AM227" s="68"/>
      <c r="AN227" s="68" t="s">
        <v>1410</v>
      </c>
      <c r="AO227" s="68"/>
      <c r="AP227" s="68"/>
      <c r="AQ227" s="72"/>
    </row>
    <row r="228" spans="1:43" ht="15.75" customHeight="1">
      <c r="A228" s="59" t="s">
        <v>1750</v>
      </c>
      <c r="B228" s="59" t="s">
        <v>1751</v>
      </c>
      <c r="C228" s="59" t="s">
        <v>1752</v>
      </c>
      <c r="D228" s="73" t="s">
        <v>281</v>
      </c>
      <c r="E228" s="59" t="s">
        <v>809</v>
      </c>
      <c r="F228" s="59" t="s">
        <v>733</v>
      </c>
      <c r="G228" s="59"/>
      <c r="H228" s="82">
        <v>44804</v>
      </c>
      <c r="I228">
        <f t="shared" si="5"/>
        <v>2022</v>
      </c>
      <c r="J228" s="104">
        <v>7.8026099999999996</v>
      </c>
      <c r="K228" s="60">
        <v>44713</v>
      </c>
      <c r="L228" s="60">
        <v>45443</v>
      </c>
      <c r="M228" s="193">
        <v>1949655.42</v>
      </c>
      <c r="N228" s="61">
        <v>0</v>
      </c>
      <c r="O228" s="61">
        <v>0</v>
      </c>
      <c r="P228" s="61">
        <v>0</v>
      </c>
      <c r="Q228" s="206">
        <f>Tabla3[[#This Row],[SUSCRITO FUENTE COOPERANTE Q. ]]+Tabla3[[#This Row],[ENMIENDA FUENTE COOPERANTE]]</f>
        <v>1949655.42</v>
      </c>
      <c r="R228" s="220">
        <f>Tabla3[[#This Row],[TOTAL Q SUSCRITO FUENTE COOOPERANTE]]/Tabla3[[#This Row],[TIPO DE CAMBIO 7.80261 (14-04-2023) ]]</f>
        <v>249872.21199060316</v>
      </c>
      <c r="S228" s="61">
        <f>+'Actualizado al 14-04-2023'!$N301+'Actualizado al 14-04-2023'!$P301</f>
        <v>0</v>
      </c>
      <c r="T228" s="207">
        <v>420556.06</v>
      </c>
      <c r="U228" s="224">
        <f>Tabla3[[#This Row],[Q - EJECUTADO FUENTE COOPERANTE]]/Tabla3[[#This Row],[TIPO DE CAMBIO 7.80261 (14-04-2023) ]]</f>
        <v>53899.408018598908</v>
      </c>
      <c r="V228" s="211">
        <f>Tabla3[[#This Row],[TOTAL Q SUSCRITO FUENTE COOOPERANTE]]-Tabla3[[#This Row],[Q - EJECUTADO FUENTE COOPERANTE]]</f>
        <v>1529099.3599999999</v>
      </c>
      <c r="W228" s="228">
        <f>Tabla3[[#This Row],[USD - TOTAL SUSCRITO FUENTE COOPERANTE ]]-Tabla3[[#This Row],[USD - EJECUTADO FUENTE COOPERANTE]]</f>
        <v>195972.80397200424</v>
      </c>
      <c r="X228" s="61">
        <v>0</v>
      </c>
      <c r="Y228" s="61">
        <v>0</v>
      </c>
      <c r="Z228" s="61">
        <v>0</v>
      </c>
      <c r="AA228" s="59" t="s">
        <v>105</v>
      </c>
      <c r="AB228" s="59" t="s">
        <v>82</v>
      </c>
      <c r="AC228" s="59" t="s">
        <v>355</v>
      </c>
      <c r="AD228" s="59" t="s">
        <v>364</v>
      </c>
      <c r="AE228" s="59" t="s">
        <v>1753</v>
      </c>
      <c r="AF228" s="59" t="s">
        <v>12</v>
      </c>
      <c r="AG228" s="59">
        <v>12</v>
      </c>
      <c r="AH228" s="59"/>
      <c r="AI228" s="73" t="s">
        <v>218</v>
      </c>
      <c r="AJ228" s="59"/>
      <c r="AK228" s="59"/>
      <c r="AL228" s="59"/>
      <c r="AM228" s="59"/>
      <c r="AN228" s="59"/>
      <c r="AO228" s="59"/>
      <c r="AP228" s="59"/>
      <c r="AQ228" s="62"/>
    </row>
    <row r="229" spans="1:43" ht="15.75" customHeight="1">
      <c r="A229" s="59" t="s">
        <v>1754</v>
      </c>
      <c r="B229" s="59" t="s">
        <v>1755</v>
      </c>
      <c r="C229" s="59" t="s">
        <v>1767</v>
      </c>
      <c r="D229" s="73" t="s">
        <v>281</v>
      </c>
      <c r="E229" s="59" t="s">
        <v>150</v>
      </c>
      <c r="F229" s="59" t="s">
        <v>1757</v>
      </c>
      <c r="G229" s="59"/>
      <c r="H229" s="83">
        <v>44742</v>
      </c>
      <c r="I229">
        <f t="shared" si="5"/>
        <v>2022</v>
      </c>
      <c r="J229" s="104">
        <v>7.8026099999999996</v>
      </c>
      <c r="K229" s="60"/>
      <c r="L229" s="60">
        <v>44860</v>
      </c>
      <c r="M229" s="193">
        <v>3448378.38</v>
      </c>
      <c r="N229" s="61">
        <v>0</v>
      </c>
      <c r="O229" s="61">
        <v>0</v>
      </c>
      <c r="P229" s="61">
        <v>0</v>
      </c>
      <c r="Q229" s="206">
        <f>Tabla3[[#This Row],[SUSCRITO FUENTE COOPERANTE Q. ]]+Tabla3[[#This Row],[ENMIENDA FUENTE COOPERANTE]]</f>
        <v>3448378.38</v>
      </c>
      <c r="R229" s="220">
        <f>Tabla3[[#This Row],[TOTAL Q SUSCRITO FUENTE COOOPERANTE]]/Tabla3[[#This Row],[TIPO DE CAMBIO 7.80261 (14-04-2023) ]]</f>
        <v>441951.90839988156</v>
      </c>
      <c r="S229" s="61">
        <f>+'Actualizado al 14-04-2023'!$N302+'Actualizado al 14-04-2023'!$P302</f>
        <v>0</v>
      </c>
      <c r="T229" s="207">
        <v>78377.06</v>
      </c>
      <c r="U229" s="224">
        <f>Tabla3[[#This Row],[Q - EJECUTADO FUENTE COOPERANTE]]/Tabla3[[#This Row],[TIPO DE CAMBIO 7.80261 (14-04-2023) ]]</f>
        <v>10044.979820854816</v>
      </c>
      <c r="V229" s="211">
        <f>Tabla3[[#This Row],[TOTAL Q SUSCRITO FUENTE COOOPERANTE]]-Tabla3[[#This Row],[Q - EJECUTADO FUENTE COOPERANTE]]</f>
        <v>3370001.32</v>
      </c>
      <c r="W229" s="228">
        <f>Tabla3[[#This Row],[USD - TOTAL SUSCRITO FUENTE COOPERANTE ]]-Tabla3[[#This Row],[USD - EJECUTADO FUENTE COOPERANTE]]</f>
        <v>431906.92857902672</v>
      </c>
      <c r="X229" s="61">
        <v>0</v>
      </c>
      <c r="Y229" s="61">
        <v>100</v>
      </c>
      <c r="Z229" s="61">
        <v>99.99</v>
      </c>
      <c r="AA229" s="61" t="s">
        <v>831</v>
      </c>
      <c r="AB229" s="61" t="s">
        <v>82</v>
      </c>
      <c r="AC229" s="61" t="s">
        <v>217</v>
      </c>
      <c r="AD229" s="59" t="s">
        <v>95</v>
      </c>
      <c r="AE229" s="59" t="s">
        <v>95</v>
      </c>
      <c r="AF229" s="59" t="s">
        <v>12</v>
      </c>
      <c r="AG229" s="59">
        <v>12</v>
      </c>
      <c r="AH229" s="59"/>
      <c r="AI229" s="73" t="s">
        <v>218</v>
      </c>
      <c r="AJ229" s="59"/>
      <c r="AK229" s="59"/>
      <c r="AL229" s="59"/>
      <c r="AM229" s="59"/>
      <c r="AN229" s="59"/>
      <c r="AO229" s="59"/>
      <c r="AP229" s="59"/>
      <c r="AQ229" s="62"/>
    </row>
    <row r="230" spans="1:43" ht="15.75" customHeight="1">
      <c r="A230" s="59" t="s">
        <v>1768</v>
      </c>
      <c r="B230" s="59"/>
      <c r="C230" s="59" t="s">
        <v>1769</v>
      </c>
      <c r="D230" s="73" t="s">
        <v>281</v>
      </c>
      <c r="E230" s="59" t="s">
        <v>263</v>
      </c>
      <c r="F230" s="59" t="s">
        <v>740</v>
      </c>
      <c r="G230" s="59"/>
      <c r="H230" s="82">
        <v>44813</v>
      </c>
      <c r="I230">
        <f t="shared" si="5"/>
        <v>2022</v>
      </c>
      <c r="J230" s="104">
        <v>7.8026099999999996</v>
      </c>
      <c r="K230" s="60">
        <v>44760</v>
      </c>
      <c r="L230" s="60">
        <v>46387</v>
      </c>
      <c r="M230" s="193">
        <v>43327999.189999998</v>
      </c>
      <c r="N230" s="61">
        <v>54578160</v>
      </c>
      <c r="O230" s="61">
        <v>0</v>
      </c>
      <c r="P230" s="61">
        <v>0</v>
      </c>
      <c r="Q230" s="206">
        <f>Tabla3[[#This Row],[SUSCRITO FUENTE COOPERANTE Q. ]]+Tabla3[[#This Row],[ENMIENDA FUENTE COOPERANTE]]</f>
        <v>43327999.189999998</v>
      </c>
      <c r="R230" s="220">
        <f>Tabla3[[#This Row],[TOTAL Q SUSCRITO FUENTE COOOPERANTE]]/Tabla3[[#This Row],[TIPO DE CAMBIO 7.80261 (14-04-2023) ]]</f>
        <v>5553013.5672550593</v>
      </c>
      <c r="S230" s="61">
        <f>+'Actualizado al 14-04-2023'!$N303+'Actualizado al 14-04-2023'!$P303</f>
        <v>81240009.069999993</v>
      </c>
      <c r="T230" s="208"/>
      <c r="U230" s="224">
        <f>Tabla3[[#This Row],[Q - EJECUTADO FUENTE COOPERANTE]]/Tabla3[[#This Row],[TIPO DE CAMBIO 7.80261 (14-04-2023) ]]</f>
        <v>0</v>
      </c>
      <c r="V230" s="211">
        <f>Tabla3[[#This Row],[TOTAL Q SUSCRITO FUENTE COOOPERANTE]]-Tabla3[[#This Row],[Q - EJECUTADO FUENTE COOPERANTE]]</f>
        <v>43327999.189999998</v>
      </c>
      <c r="W230" s="228">
        <f>Tabla3[[#This Row],[USD - TOTAL SUSCRITO FUENTE COOPERANTE ]]-Tabla3[[#This Row],[USD - EJECUTADO FUENTE COOPERANTE]]</f>
        <v>5553013.5672550593</v>
      </c>
      <c r="X230" s="61">
        <v>0</v>
      </c>
      <c r="Y230" s="61">
        <v>0</v>
      </c>
      <c r="Z230" s="61">
        <v>0</v>
      </c>
      <c r="AA230" s="61" t="s">
        <v>1614</v>
      </c>
      <c r="AB230" s="61" t="s">
        <v>82</v>
      </c>
      <c r="AC230" s="61" t="s">
        <v>267</v>
      </c>
      <c r="AD230" s="59" t="s">
        <v>235</v>
      </c>
      <c r="AE230" s="59" t="s">
        <v>1770</v>
      </c>
      <c r="AF230" s="59" t="s">
        <v>2502</v>
      </c>
      <c r="AG230" s="59">
        <v>4</v>
      </c>
      <c r="AH230" s="59"/>
      <c r="AI230" s="73" t="s">
        <v>246</v>
      </c>
      <c r="AJ230" s="59"/>
      <c r="AK230" s="59"/>
      <c r="AL230" s="59"/>
      <c r="AM230" s="59"/>
      <c r="AN230" s="59"/>
      <c r="AO230" s="59"/>
      <c r="AP230" s="59"/>
      <c r="AQ230" s="62"/>
    </row>
    <row r="231" spans="1:43" ht="15.75" customHeight="1">
      <c r="A231" s="59" t="s">
        <v>1774</v>
      </c>
      <c r="B231" s="59"/>
      <c r="C231" s="59" t="s">
        <v>2541</v>
      </c>
      <c r="D231" s="73" t="s">
        <v>281</v>
      </c>
      <c r="E231" s="59" t="s">
        <v>326</v>
      </c>
      <c r="F231" s="59" t="s">
        <v>488</v>
      </c>
      <c r="G231" s="59"/>
      <c r="H231" s="82">
        <v>44565</v>
      </c>
      <c r="I231">
        <f t="shared" si="5"/>
        <v>2022</v>
      </c>
      <c r="J231" s="104">
        <v>7.8026099999999996</v>
      </c>
      <c r="K231" s="60">
        <v>44565</v>
      </c>
      <c r="L231" s="60">
        <v>44722</v>
      </c>
      <c r="M231" s="193">
        <v>11700000</v>
      </c>
      <c r="N231" s="61">
        <v>0</v>
      </c>
      <c r="O231" s="61">
        <v>0</v>
      </c>
      <c r="P231" s="61">
        <v>0</v>
      </c>
      <c r="Q231" s="206">
        <f>Tabla3[[#This Row],[SUSCRITO FUENTE COOPERANTE Q. ]]+Tabla3[[#This Row],[ENMIENDA FUENTE COOPERANTE]]</f>
        <v>11700000</v>
      </c>
      <c r="R231" s="220">
        <f>Tabla3[[#This Row],[TOTAL Q SUSCRITO FUENTE COOOPERANTE]]/Tabla3[[#This Row],[TIPO DE CAMBIO 7.80261 (14-04-2023) ]]</f>
        <v>1499498.2448180802</v>
      </c>
      <c r="S231" s="61">
        <f>+'Actualizado al 14-04-2023'!$N305+'Actualizado al 14-04-2023'!$P305</f>
        <v>0</v>
      </c>
      <c r="T231" s="209">
        <v>0</v>
      </c>
      <c r="U231" s="224">
        <f>Tabla3[[#This Row],[Q - EJECUTADO FUENTE COOPERANTE]]/Tabla3[[#This Row],[TIPO DE CAMBIO 7.80261 (14-04-2023) ]]</f>
        <v>0</v>
      </c>
      <c r="V231" s="211">
        <f>Tabla3[[#This Row],[TOTAL Q SUSCRITO FUENTE COOOPERANTE]]-Tabla3[[#This Row],[Q - EJECUTADO FUENTE COOPERANTE]]</f>
        <v>11700000</v>
      </c>
      <c r="W231" s="228">
        <f>Tabla3[[#This Row],[USD - TOTAL SUSCRITO FUENTE COOPERANTE ]]-Tabla3[[#This Row],[USD - EJECUTADO FUENTE COOPERANTE]]</f>
        <v>1499498.2448180802</v>
      </c>
      <c r="X231" s="61">
        <v>0</v>
      </c>
      <c r="Y231" s="61">
        <v>0</v>
      </c>
      <c r="Z231" s="61">
        <v>0</v>
      </c>
      <c r="AA231" s="61" t="s">
        <v>831</v>
      </c>
      <c r="AB231" s="61" t="s">
        <v>233</v>
      </c>
      <c r="AC231" s="61" t="s">
        <v>401</v>
      </c>
      <c r="AD231" s="59" t="s">
        <v>95</v>
      </c>
      <c r="AE231" s="59" t="s">
        <v>95</v>
      </c>
      <c r="AF231" s="59" t="s">
        <v>1764</v>
      </c>
      <c r="AG231" s="59">
        <v>3</v>
      </c>
      <c r="AH231" s="59"/>
      <c r="AI231" s="73" t="s">
        <v>123</v>
      </c>
      <c r="AJ231" s="59"/>
      <c r="AK231" s="59"/>
      <c r="AL231" s="59"/>
      <c r="AM231" s="59"/>
      <c r="AN231" s="59"/>
      <c r="AO231" s="59"/>
      <c r="AP231" s="59"/>
      <c r="AQ231" s="62"/>
    </row>
    <row r="232" spans="1:43" ht="15.75" customHeight="1">
      <c r="A232" s="59" t="s">
        <v>1777</v>
      </c>
      <c r="B232" s="59"/>
      <c r="C232" s="59" t="s">
        <v>1778</v>
      </c>
      <c r="D232" s="73" t="s">
        <v>281</v>
      </c>
      <c r="E232" s="59" t="s">
        <v>662</v>
      </c>
      <c r="F232" s="59" t="s">
        <v>488</v>
      </c>
      <c r="G232" s="59"/>
      <c r="H232" s="82">
        <v>44757</v>
      </c>
      <c r="I232">
        <f t="shared" si="5"/>
        <v>2022</v>
      </c>
      <c r="J232" s="104">
        <v>7.8026099999999996</v>
      </c>
      <c r="K232" s="60">
        <v>44237</v>
      </c>
      <c r="L232" s="60">
        <v>44712</v>
      </c>
      <c r="M232" s="193">
        <v>3639079.3</v>
      </c>
      <c r="N232" s="61">
        <v>2649109.66</v>
      </c>
      <c r="O232" s="61">
        <v>0</v>
      </c>
      <c r="P232" s="61">
        <v>0</v>
      </c>
      <c r="Q232" s="206">
        <f>Tabla3[[#This Row],[SUSCRITO FUENTE COOPERANTE Q. ]]+Tabla3[[#This Row],[ENMIENDA FUENTE COOPERANTE]]</f>
        <v>3639079.3</v>
      </c>
      <c r="R232" s="220">
        <f>Tabla3[[#This Row],[TOTAL Q SUSCRITO FUENTE COOOPERANTE]]/Tabla3[[#This Row],[TIPO DE CAMBIO 7.80261 (14-04-2023) ]]</f>
        <v>466392.56607724848</v>
      </c>
      <c r="S232" s="61">
        <f>+'Actualizado al 14-04-2023'!$N307+'Actualizado al 14-04-2023'!$P307</f>
        <v>0</v>
      </c>
      <c r="T232" s="209">
        <v>0</v>
      </c>
      <c r="U232" s="224">
        <f>Tabla3[[#This Row],[Q - EJECUTADO FUENTE COOPERANTE]]/Tabla3[[#This Row],[TIPO DE CAMBIO 7.80261 (14-04-2023) ]]</f>
        <v>0</v>
      </c>
      <c r="V232" s="211">
        <f>Tabla3[[#This Row],[TOTAL Q SUSCRITO FUENTE COOOPERANTE]]-Tabla3[[#This Row],[Q - EJECUTADO FUENTE COOPERANTE]]</f>
        <v>3639079.3</v>
      </c>
      <c r="W232" s="228">
        <f>Tabla3[[#This Row],[USD - TOTAL SUSCRITO FUENTE COOPERANTE ]]-Tabla3[[#This Row],[USD - EJECUTADO FUENTE COOPERANTE]]</f>
        <v>466392.56607724848</v>
      </c>
      <c r="X232" s="61">
        <v>0</v>
      </c>
      <c r="Y232" s="61">
        <v>0</v>
      </c>
      <c r="Z232" s="61">
        <v>0</v>
      </c>
      <c r="AA232" s="61" t="s">
        <v>1614</v>
      </c>
      <c r="AB232" s="61" t="s">
        <v>82</v>
      </c>
      <c r="AC232" s="61" t="s">
        <v>151</v>
      </c>
      <c r="AD232" s="59" t="s">
        <v>95</v>
      </c>
      <c r="AE232" s="59" t="s">
        <v>95</v>
      </c>
      <c r="AF232" s="59" t="s">
        <v>12</v>
      </c>
      <c r="AG232" s="59">
        <v>12</v>
      </c>
      <c r="AH232" s="59"/>
      <c r="AI232" s="73" t="s">
        <v>218</v>
      </c>
      <c r="AJ232" s="59"/>
      <c r="AK232" s="59"/>
      <c r="AL232" s="59"/>
      <c r="AM232" s="59"/>
      <c r="AN232" s="59"/>
      <c r="AO232" s="59"/>
      <c r="AP232" s="59"/>
      <c r="AQ232" s="62"/>
    </row>
    <row r="233" spans="1:43" ht="15.75" customHeight="1">
      <c r="A233" s="59" t="s">
        <v>1779</v>
      </c>
      <c r="B233" s="59"/>
      <c r="C233" s="59" t="s">
        <v>1780</v>
      </c>
      <c r="D233" s="73" t="s">
        <v>281</v>
      </c>
      <c r="E233" s="59" t="s">
        <v>155</v>
      </c>
      <c r="F233" s="59" t="s">
        <v>119</v>
      </c>
      <c r="G233" s="59"/>
      <c r="H233" s="83">
        <v>44799</v>
      </c>
      <c r="I233">
        <f t="shared" si="5"/>
        <v>2022</v>
      </c>
      <c r="J233" s="104">
        <v>7.8026099999999996</v>
      </c>
      <c r="K233" s="60">
        <v>44799</v>
      </c>
      <c r="L233" s="60">
        <v>45289</v>
      </c>
      <c r="M233" s="193">
        <v>43538500</v>
      </c>
      <c r="N233" s="61">
        <v>21143987.010000002</v>
      </c>
      <c r="O233" s="61">
        <v>0</v>
      </c>
      <c r="P233" s="61">
        <v>0</v>
      </c>
      <c r="Q233" s="206">
        <f>Tabla3[[#This Row],[SUSCRITO FUENTE COOPERANTE Q. ]]+Tabla3[[#This Row],[ENMIENDA FUENTE COOPERANTE]]</f>
        <v>43538500</v>
      </c>
      <c r="R233" s="220">
        <f>Tabla3[[#This Row],[TOTAL Q SUSCRITO FUENTE COOOPERANTE]]/Tabla3[[#This Row],[TIPO DE CAMBIO 7.80261 (14-04-2023) ]]</f>
        <v>5579991.8232488874</v>
      </c>
      <c r="S233" s="61">
        <f>+'Actualizado al 14-04-2023'!$N308+'Actualizado al 14-04-2023'!$P308</f>
        <v>0</v>
      </c>
      <c r="T233" s="209">
        <v>0</v>
      </c>
      <c r="U233" s="224">
        <f>Tabla3[[#This Row],[Q - EJECUTADO FUENTE COOPERANTE]]/Tabla3[[#This Row],[TIPO DE CAMBIO 7.80261 (14-04-2023) ]]</f>
        <v>0</v>
      </c>
      <c r="V233" s="211">
        <f>Tabla3[[#This Row],[TOTAL Q SUSCRITO FUENTE COOOPERANTE]]-Tabla3[[#This Row],[Q - EJECUTADO FUENTE COOPERANTE]]</f>
        <v>43538500</v>
      </c>
      <c r="W233" s="228">
        <f>Tabla3[[#This Row],[USD - TOTAL SUSCRITO FUENTE COOPERANTE ]]-Tabla3[[#This Row],[USD - EJECUTADO FUENTE COOPERANTE]]</f>
        <v>5579991.8232488874</v>
      </c>
      <c r="X233" s="61">
        <v>0</v>
      </c>
      <c r="Y233" s="61">
        <v>0</v>
      </c>
      <c r="Z233" s="61">
        <v>0</v>
      </c>
      <c r="AA233" s="61" t="s">
        <v>1614</v>
      </c>
      <c r="AB233" s="61" t="s">
        <v>82</v>
      </c>
      <c r="AC233" s="61" t="s">
        <v>157</v>
      </c>
      <c r="AD233" s="59" t="s">
        <v>95</v>
      </c>
      <c r="AE233" s="59" t="s">
        <v>95</v>
      </c>
      <c r="AF233" s="59" t="s">
        <v>7</v>
      </c>
      <c r="AG233" s="59">
        <v>3</v>
      </c>
      <c r="AH233" s="59"/>
      <c r="AI233" s="73" t="s">
        <v>123</v>
      </c>
      <c r="AJ233" s="59"/>
      <c r="AK233" s="59"/>
      <c r="AL233" s="59"/>
      <c r="AM233" s="59"/>
      <c r="AN233" s="59"/>
      <c r="AO233" s="59"/>
      <c r="AP233" s="59"/>
      <c r="AQ233" s="62"/>
    </row>
    <row r="234" spans="1:43" customFormat="1" ht="15.75" hidden="1" customHeight="1">
      <c r="A234" s="68" t="s">
        <v>1442</v>
      </c>
      <c r="B234" s="58" t="s">
        <v>68</v>
      </c>
      <c r="C234" s="68" t="s">
        <v>1443</v>
      </c>
      <c r="D234" s="68" t="s">
        <v>281</v>
      </c>
      <c r="E234" s="68" t="s">
        <v>155</v>
      </c>
      <c r="F234" s="68" t="s">
        <v>1444</v>
      </c>
      <c r="G234" s="68" t="s">
        <v>1445</v>
      </c>
      <c r="H234" s="81"/>
      <c r="I234">
        <f t="shared" si="5"/>
        <v>1900</v>
      </c>
      <c r="J234" s="99">
        <v>7.8026099999999996</v>
      </c>
      <c r="K234" s="70" t="s">
        <v>68</v>
      </c>
      <c r="L234" s="70" t="s">
        <v>68</v>
      </c>
      <c r="M234" s="71">
        <v>0</v>
      </c>
      <c r="N234" s="71">
        <v>0</v>
      </c>
      <c r="O234" s="71">
        <v>0</v>
      </c>
      <c r="P234" s="71">
        <v>0</v>
      </c>
      <c r="Q234" s="71">
        <f>+'Actualizado al 14-04-2023'!$M234+'Actualizado al 14-04-2023'!$O234</f>
        <v>0</v>
      </c>
      <c r="R234" s="71">
        <f>Tabla3[[#This Row],[TOTAL Q SUSCRITO FUENTE COOOPERANTE]]/Tabla3[[#This Row],[TIPO DE CAMBIO 7.80261 (14-04-2023) ]]</f>
        <v>0</v>
      </c>
      <c r="S234" s="71">
        <f>+'Actualizado al 14-04-2023'!$N234+'Actualizado al 14-04-2023'!$P234</f>
        <v>0</v>
      </c>
      <c r="T234" s="187">
        <v>0</v>
      </c>
      <c r="U234" s="71">
        <f>Tabla3[[#This Row],[Q - EJECUTADO FUENTE COOPERANTE]]/Tabla3[[#This Row],[TIPO DE CAMBIO 7.80261 (14-04-2023) ]]</f>
        <v>0</v>
      </c>
      <c r="V234" s="71">
        <f>Tabla3[[#This Row],[SUSCRITO FUENTE COOPERANTE Q. ]]-Tabla3[[#This Row],[Q - EJECUTADO FUENTE COOPERANTE]]</f>
        <v>0</v>
      </c>
      <c r="W234" s="71">
        <f>Tabla3[[#This Row],[USD - TOTAL SUSCRITO FUENTE COOPERANTE ]]-Tabla3[[#This Row],[USD - EJECUTADO FUENTE COOPERANTE]]</f>
        <v>0</v>
      </c>
      <c r="X234" s="71">
        <v>0</v>
      </c>
      <c r="Y234" s="71">
        <v>0</v>
      </c>
      <c r="Z234" s="71">
        <v>0</v>
      </c>
      <c r="AA234" s="68" t="s">
        <v>105</v>
      </c>
      <c r="AB234" s="68" t="s">
        <v>233</v>
      </c>
      <c r="AC234" s="68" t="s">
        <v>157</v>
      </c>
      <c r="AD234" s="68" t="s">
        <v>95</v>
      </c>
      <c r="AE234" s="68" t="s">
        <v>95</v>
      </c>
      <c r="AF234" s="59" t="s">
        <v>7</v>
      </c>
      <c r="AG234" s="68">
        <v>3</v>
      </c>
      <c r="AH234" s="68"/>
      <c r="AI234" s="68" t="s">
        <v>123</v>
      </c>
      <c r="AJ234" s="68"/>
      <c r="AK234" s="68"/>
      <c r="AL234" s="68"/>
      <c r="AM234" s="68"/>
      <c r="AN234" s="68" t="s">
        <v>1410</v>
      </c>
      <c r="AO234" s="68"/>
      <c r="AP234" s="68"/>
      <c r="AQ234" s="72"/>
    </row>
    <row r="235" spans="1:43" ht="15.75" customHeight="1">
      <c r="A235" s="59" t="s">
        <v>1781</v>
      </c>
      <c r="B235" s="59"/>
      <c r="C235" s="59" t="s">
        <v>1782</v>
      </c>
      <c r="D235" s="73" t="s">
        <v>281</v>
      </c>
      <c r="E235" s="59" t="s">
        <v>326</v>
      </c>
      <c r="F235" s="59" t="s">
        <v>488</v>
      </c>
      <c r="G235" s="59"/>
      <c r="H235" s="82">
        <v>44566</v>
      </c>
      <c r="I235">
        <f t="shared" si="5"/>
        <v>2022</v>
      </c>
      <c r="J235" s="104">
        <v>7.8026099999999996</v>
      </c>
      <c r="K235" s="60">
        <v>44531</v>
      </c>
      <c r="L235" s="60">
        <v>44539</v>
      </c>
      <c r="M235" s="193">
        <v>1720810.3</v>
      </c>
      <c r="N235" s="61">
        <v>371465.82</v>
      </c>
      <c r="O235" s="61">
        <v>0</v>
      </c>
      <c r="P235" s="61">
        <v>0</v>
      </c>
      <c r="Q235" s="206">
        <f>Tabla3[[#This Row],[SUSCRITO FUENTE COOPERANTE Q. ]]+Tabla3[[#This Row],[ENMIENDA FUENTE COOPERANTE]]</f>
        <v>1720810.3</v>
      </c>
      <c r="R235" s="220">
        <f>Tabla3[[#This Row],[TOTAL Q SUSCRITO FUENTE COOOPERANTE]]/Tabla3[[#This Row],[TIPO DE CAMBIO 7.80261 (14-04-2023) ]]</f>
        <v>220542.90807819436</v>
      </c>
      <c r="S235" s="61">
        <f>+'Actualizado al 14-04-2023'!$N309+'Actualizado al 14-04-2023'!$P309</f>
        <v>736947.22</v>
      </c>
      <c r="T235" s="209">
        <v>0</v>
      </c>
      <c r="U235" s="224">
        <f>Tabla3[[#This Row],[Q - EJECUTADO FUENTE COOPERANTE]]/Tabla3[[#This Row],[TIPO DE CAMBIO 7.80261 (14-04-2023) ]]</f>
        <v>0</v>
      </c>
      <c r="V235" s="211">
        <f>Tabla3[[#This Row],[TOTAL Q SUSCRITO FUENTE COOOPERANTE]]-Tabla3[[#This Row],[Q - EJECUTADO FUENTE COOPERANTE]]</f>
        <v>1720810.3</v>
      </c>
      <c r="W235" s="228">
        <f>Tabla3[[#This Row],[USD - TOTAL SUSCRITO FUENTE COOPERANTE ]]-Tabla3[[#This Row],[USD - EJECUTADO FUENTE COOPERANTE]]</f>
        <v>220542.90807819436</v>
      </c>
      <c r="X235" s="61">
        <v>0</v>
      </c>
      <c r="Y235" s="61">
        <v>0</v>
      </c>
      <c r="Z235" s="61">
        <v>0</v>
      </c>
      <c r="AA235" s="61" t="s">
        <v>831</v>
      </c>
      <c r="AB235" s="61" t="s">
        <v>82</v>
      </c>
      <c r="AC235" s="61" t="s">
        <v>83</v>
      </c>
      <c r="AD235" s="59" t="s">
        <v>364</v>
      </c>
      <c r="AE235" s="59" t="s">
        <v>364</v>
      </c>
      <c r="AF235" s="59" t="s">
        <v>12</v>
      </c>
      <c r="AG235" s="59">
        <v>12</v>
      </c>
      <c r="AH235" s="59"/>
      <c r="AI235" s="73" t="s">
        <v>631</v>
      </c>
      <c r="AJ235" s="59"/>
      <c r="AK235" s="59"/>
      <c r="AL235" s="59"/>
      <c r="AM235" s="59"/>
      <c r="AN235" s="59"/>
      <c r="AO235" s="59"/>
      <c r="AP235" s="59"/>
      <c r="AQ235" s="62"/>
    </row>
    <row r="236" spans="1:43" ht="15.75" customHeight="1">
      <c r="A236" s="59" t="s">
        <v>1783</v>
      </c>
      <c r="B236" s="59"/>
      <c r="C236" s="59" t="s">
        <v>1784</v>
      </c>
      <c r="D236" s="73" t="s">
        <v>281</v>
      </c>
      <c r="E236" s="59" t="s">
        <v>326</v>
      </c>
      <c r="F236" s="59" t="s">
        <v>488</v>
      </c>
      <c r="G236" s="59"/>
      <c r="H236" s="83">
        <v>44566</v>
      </c>
      <c r="I236">
        <f t="shared" si="5"/>
        <v>2022</v>
      </c>
      <c r="J236" s="104">
        <v>7.8026099999999996</v>
      </c>
      <c r="K236" s="60">
        <v>44531</v>
      </c>
      <c r="L236" s="60">
        <v>44539</v>
      </c>
      <c r="M236" s="193">
        <v>279720</v>
      </c>
      <c r="N236" s="61">
        <v>0</v>
      </c>
      <c r="O236" s="61">
        <v>0</v>
      </c>
      <c r="P236" s="61">
        <v>0</v>
      </c>
      <c r="Q236" s="206">
        <f>Tabla3[[#This Row],[SUSCRITO FUENTE COOPERANTE Q. ]]+Tabla3[[#This Row],[ENMIENDA FUENTE COOPERANTE]]</f>
        <v>279720</v>
      </c>
      <c r="R236" s="220">
        <f>Tabla3[[#This Row],[TOTAL Q SUSCRITO FUENTE COOOPERANTE]]/Tabla3[[#This Row],[TIPO DE CAMBIO 7.80261 (14-04-2023) ]]</f>
        <v>35849.542653035329</v>
      </c>
      <c r="S236" s="61">
        <f>+'Actualizado al 14-04-2023'!$N310+'Actualizado al 14-04-2023'!$P310</f>
        <v>0</v>
      </c>
      <c r="T236" s="209">
        <v>0</v>
      </c>
      <c r="U236" s="224">
        <f>Tabla3[[#This Row],[Q - EJECUTADO FUENTE COOPERANTE]]/Tabla3[[#This Row],[TIPO DE CAMBIO 7.80261 (14-04-2023) ]]</f>
        <v>0</v>
      </c>
      <c r="V236" s="211">
        <f>Tabla3[[#This Row],[TOTAL Q SUSCRITO FUENTE COOOPERANTE]]-Tabla3[[#This Row],[Q - EJECUTADO FUENTE COOPERANTE]]</f>
        <v>279720</v>
      </c>
      <c r="W236" s="228">
        <f>Tabla3[[#This Row],[USD - TOTAL SUSCRITO FUENTE COOPERANTE ]]-Tabla3[[#This Row],[USD - EJECUTADO FUENTE COOPERANTE]]</f>
        <v>35849.542653035329</v>
      </c>
      <c r="X236" s="61">
        <v>0</v>
      </c>
      <c r="Y236" s="61">
        <v>0</v>
      </c>
      <c r="Z236" s="61">
        <v>0</v>
      </c>
      <c r="AA236" s="61" t="s">
        <v>831</v>
      </c>
      <c r="AB236" s="61" t="s">
        <v>233</v>
      </c>
      <c r="AC236" s="61" t="s">
        <v>83</v>
      </c>
      <c r="AD236" s="59" t="s">
        <v>95</v>
      </c>
      <c r="AE236" s="59" t="s">
        <v>95</v>
      </c>
      <c r="AF236" s="59" t="s">
        <v>12</v>
      </c>
      <c r="AG236" s="59">
        <v>12</v>
      </c>
      <c r="AH236" s="59"/>
      <c r="AI236" s="73" t="s">
        <v>631</v>
      </c>
      <c r="AJ236" s="59"/>
      <c r="AK236" s="59"/>
      <c r="AL236" s="59"/>
      <c r="AM236" s="59"/>
      <c r="AN236" s="59"/>
      <c r="AO236" s="59"/>
      <c r="AP236" s="59"/>
      <c r="AQ236" s="62"/>
    </row>
    <row r="237" spans="1:43" ht="15.75" customHeight="1">
      <c r="A237" s="59" t="s">
        <v>1785</v>
      </c>
      <c r="B237" s="59"/>
      <c r="C237" s="59" t="s">
        <v>2542</v>
      </c>
      <c r="D237" s="73" t="s">
        <v>281</v>
      </c>
      <c r="E237" s="59" t="s">
        <v>1488</v>
      </c>
      <c r="F237" s="59" t="s">
        <v>1408</v>
      </c>
      <c r="G237" s="59"/>
      <c r="H237" s="82">
        <v>44827</v>
      </c>
      <c r="I237">
        <f t="shared" si="5"/>
        <v>2022</v>
      </c>
      <c r="J237" s="104">
        <v>7.8026099999999996</v>
      </c>
      <c r="K237" s="60">
        <v>44827</v>
      </c>
      <c r="L237" s="60">
        <v>44552</v>
      </c>
      <c r="M237" s="193">
        <v>1815120</v>
      </c>
      <c r="N237" s="61">
        <v>139310.37</v>
      </c>
      <c r="O237" s="61">
        <v>0</v>
      </c>
      <c r="P237" s="61">
        <v>0</v>
      </c>
      <c r="Q237" s="206">
        <f>Tabla3[[#This Row],[SUSCRITO FUENTE COOPERANTE Q. ]]+Tabla3[[#This Row],[ENMIENDA FUENTE COOPERANTE]]</f>
        <v>1815120</v>
      </c>
      <c r="R237" s="220">
        <f>Tabla3[[#This Row],[TOTAL Q SUSCRITO FUENTE COOOPERANTE]]/Tabla3[[#This Row],[TIPO DE CAMBIO 7.80261 (14-04-2023) ]]</f>
        <v>232629.8507807003</v>
      </c>
      <c r="S237" s="61">
        <f>+'Actualizado al 14-04-2023'!$N311+'Actualizado al 14-04-2023'!$P311</f>
        <v>0</v>
      </c>
      <c r="T237" s="209">
        <v>0</v>
      </c>
      <c r="U237" s="224">
        <f>Tabla3[[#This Row],[Q - EJECUTADO FUENTE COOPERANTE]]/Tabla3[[#This Row],[TIPO DE CAMBIO 7.80261 (14-04-2023) ]]</f>
        <v>0</v>
      </c>
      <c r="V237" s="211">
        <f>Tabla3[[#This Row],[TOTAL Q SUSCRITO FUENTE COOOPERANTE]]-Tabla3[[#This Row],[Q - EJECUTADO FUENTE COOPERANTE]]</f>
        <v>1815120</v>
      </c>
      <c r="W237" s="228">
        <f>Tabla3[[#This Row],[USD - TOTAL SUSCRITO FUENTE COOPERANTE ]]-Tabla3[[#This Row],[USD - EJECUTADO FUENTE COOPERANTE]]</f>
        <v>232629.8507807003</v>
      </c>
      <c r="X237" s="61">
        <v>0</v>
      </c>
      <c r="Y237" s="61">
        <v>0</v>
      </c>
      <c r="Z237" s="61">
        <v>0</v>
      </c>
      <c r="AA237" s="61" t="s">
        <v>1614</v>
      </c>
      <c r="AB237" s="61" t="s">
        <v>82</v>
      </c>
      <c r="AC237" s="61" t="s">
        <v>401</v>
      </c>
      <c r="AD237" s="59" t="s">
        <v>95</v>
      </c>
      <c r="AE237" s="59" t="s">
        <v>95</v>
      </c>
      <c r="AF237" s="59" t="s">
        <v>12</v>
      </c>
      <c r="AG237" s="59">
        <v>12</v>
      </c>
      <c r="AH237" s="59"/>
      <c r="AI237" s="73" t="s">
        <v>109</v>
      </c>
      <c r="AJ237" s="59"/>
      <c r="AK237" s="59"/>
      <c r="AL237" s="59"/>
      <c r="AM237" s="59"/>
      <c r="AN237" s="59"/>
      <c r="AO237" s="59"/>
      <c r="AP237" s="59"/>
      <c r="AQ237" s="62"/>
    </row>
    <row r="238" spans="1:43" ht="15.75" customHeight="1">
      <c r="A238" s="59" t="s">
        <v>1788</v>
      </c>
      <c r="B238" s="59"/>
      <c r="C238" s="59" t="s">
        <v>1789</v>
      </c>
      <c r="D238" s="73" t="s">
        <v>281</v>
      </c>
      <c r="E238" s="59" t="s">
        <v>1488</v>
      </c>
      <c r="F238" s="59" t="s">
        <v>1408</v>
      </c>
      <c r="G238" s="59"/>
      <c r="H238" s="82">
        <v>44832</v>
      </c>
      <c r="I238">
        <f t="shared" si="5"/>
        <v>2022</v>
      </c>
      <c r="J238" s="104">
        <v>7.8026099999999996</v>
      </c>
      <c r="K238" s="60">
        <v>44832</v>
      </c>
      <c r="L238" s="60" t="s">
        <v>68</v>
      </c>
      <c r="M238" s="193">
        <v>3786776.05</v>
      </c>
      <c r="N238" s="61">
        <v>89285.72</v>
      </c>
      <c r="O238" s="61">
        <v>0</v>
      </c>
      <c r="P238" s="61">
        <v>0</v>
      </c>
      <c r="Q238" s="206">
        <f>Tabla3[[#This Row],[SUSCRITO FUENTE COOPERANTE Q. ]]+Tabla3[[#This Row],[ENMIENDA FUENTE COOPERANTE]]</f>
        <v>3786776.05</v>
      </c>
      <c r="R238" s="220">
        <f>Tabla3[[#This Row],[TOTAL Q SUSCRITO FUENTE COOOPERANTE]]/Tabla3[[#This Row],[TIPO DE CAMBIO 7.80261 (14-04-2023) ]]</f>
        <v>485321.7128627472</v>
      </c>
      <c r="S238" s="61">
        <f>+'Actualizado al 14-04-2023'!$N313+'Actualizado al 14-04-2023'!$P313</f>
        <v>0</v>
      </c>
      <c r="T238" s="207">
        <v>89285.71</v>
      </c>
      <c r="U238" s="224">
        <f>Tabla3[[#This Row],[Q - EJECUTADO FUENTE COOPERANTE]]/Tabla3[[#This Row],[TIPO DE CAMBIO 7.80261 (14-04-2023) ]]</f>
        <v>11443.056874558642</v>
      </c>
      <c r="V238" s="211">
        <f>Tabla3[[#This Row],[TOTAL Q SUSCRITO FUENTE COOOPERANTE]]-Tabla3[[#This Row],[Q - EJECUTADO FUENTE COOPERANTE]]</f>
        <v>3697490.34</v>
      </c>
      <c r="W238" s="228">
        <f>Tabla3[[#This Row],[USD - TOTAL SUSCRITO FUENTE COOPERANTE ]]-Tabla3[[#This Row],[USD - EJECUTADO FUENTE COOPERANTE]]</f>
        <v>473878.65598818858</v>
      </c>
      <c r="X238" s="61">
        <v>0</v>
      </c>
      <c r="Y238" s="61">
        <v>0</v>
      </c>
      <c r="Z238" s="61">
        <v>0</v>
      </c>
      <c r="AA238" s="61" t="s">
        <v>1614</v>
      </c>
      <c r="AB238" s="61" t="s">
        <v>82</v>
      </c>
      <c r="AC238" s="61" t="s">
        <v>401</v>
      </c>
      <c r="AD238" s="59" t="s">
        <v>95</v>
      </c>
      <c r="AE238" s="59" t="s">
        <v>95</v>
      </c>
      <c r="AF238" s="59" t="s">
        <v>12</v>
      </c>
      <c r="AG238" s="59">
        <v>12</v>
      </c>
      <c r="AH238" s="59"/>
      <c r="AI238" s="73" t="s">
        <v>109</v>
      </c>
      <c r="AJ238" s="59"/>
      <c r="AK238" s="59"/>
      <c r="AL238" s="59"/>
      <c r="AM238" s="59"/>
      <c r="AN238" s="59"/>
      <c r="AO238" s="59"/>
      <c r="AP238" s="59"/>
      <c r="AQ238" s="62"/>
    </row>
    <row r="239" spans="1:43" ht="15.75" customHeight="1">
      <c r="A239" s="59" t="s">
        <v>1790</v>
      </c>
      <c r="B239" s="59"/>
      <c r="C239" s="59" t="s">
        <v>1791</v>
      </c>
      <c r="D239" s="73" t="s">
        <v>281</v>
      </c>
      <c r="E239" s="59" t="s">
        <v>155</v>
      </c>
      <c r="F239" s="59" t="s">
        <v>251</v>
      </c>
      <c r="G239" s="59"/>
      <c r="H239" s="83">
        <v>44743</v>
      </c>
      <c r="I239">
        <f t="shared" si="5"/>
        <v>2022</v>
      </c>
      <c r="J239" s="104">
        <v>7.8026099999999996</v>
      </c>
      <c r="K239" s="60" t="s">
        <v>68</v>
      </c>
      <c r="L239" s="60" t="s">
        <v>68</v>
      </c>
      <c r="M239" s="193">
        <v>8440809.3000000007</v>
      </c>
      <c r="N239" s="61">
        <v>0</v>
      </c>
      <c r="O239" s="61">
        <v>0</v>
      </c>
      <c r="P239" s="61">
        <v>0</v>
      </c>
      <c r="Q239" s="206">
        <f>Tabla3[[#This Row],[SUSCRITO FUENTE COOPERANTE Q. ]]+Tabla3[[#This Row],[ENMIENDA FUENTE COOPERANTE]]</f>
        <v>8440809.3000000007</v>
      </c>
      <c r="R239" s="220">
        <f>Tabla3[[#This Row],[TOTAL Q SUSCRITO FUENTE COOOPERANTE]]/Tabla3[[#This Row],[TIPO DE CAMBIO 7.80261 (14-04-2023) ]]</f>
        <v>1081793.0538627461</v>
      </c>
      <c r="S239" s="61">
        <f>+'Actualizado al 14-04-2023'!$N314+'Actualizado al 14-04-2023'!$P314</f>
        <v>0</v>
      </c>
      <c r="T239" s="207">
        <v>3171523.03</v>
      </c>
      <c r="U239" s="224">
        <f>Tabla3[[#This Row],[Q - EJECUTADO FUENTE COOPERANTE]]/Tabla3[[#This Row],[TIPO DE CAMBIO 7.80261 (14-04-2023) ]]</f>
        <v>406469.50571667682</v>
      </c>
      <c r="V239" s="211">
        <f>Tabla3[[#This Row],[TOTAL Q SUSCRITO FUENTE COOOPERANTE]]-Tabla3[[#This Row],[Q - EJECUTADO FUENTE COOPERANTE]]</f>
        <v>5269286.2700000014</v>
      </c>
      <c r="W239" s="228">
        <f>Tabla3[[#This Row],[USD - TOTAL SUSCRITO FUENTE COOPERANTE ]]-Tabla3[[#This Row],[USD - EJECUTADO FUENTE COOPERANTE]]</f>
        <v>675323.54814606928</v>
      </c>
      <c r="X239" s="61">
        <v>0</v>
      </c>
      <c r="Y239" s="61">
        <v>0</v>
      </c>
      <c r="Z239" s="61">
        <v>0</v>
      </c>
      <c r="AA239" s="61" t="s">
        <v>105</v>
      </c>
      <c r="AB239" s="61" t="s">
        <v>233</v>
      </c>
      <c r="AC239" s="61" t="s">
        <v>234</v>
      </c>
      <c r="AD239" s="59" t="s">
        <v>1792</v>
      </c>
      <c r="AE239" s="59" t="s">
        <v>1792</v>
      </c>
      <c r="AF239" s="59" t="s">
        <v>7</v>
      </c>
      <c r="AG239" s="59">
        <v>3</v>
      </c>
      <c r="AH239" s="59"/>
      <c r="AI239" s="73" t="s">
        <v>123</v>
      </c>
      <c r="AJ239" s="59"/>
      <c r="AK239" s="59"/>
      <c r="AL239" s="59"/>
      <c r="AM239" s="59"/>
      <c r="AN239" s="59"/>
      <c r="AO239" s="59"/>
      <c r="AP239" s="59"/>
      <c r="AQ239" s="62"/>
    </row>
    <row r="240" spans="1:43" ht="15.75" customHeight="1">
      <c r="A240" s="59" t="s">
        <v>1797</v>
      </c>
      <c r="B240" s="59"/>
      <c r="C240" s="59" t="s">
        <v>1798</v>
      </c>
      <c r="D240" s="73" t="s">
        <v>281</v>
      </c>
      <c r="E240" s="59" t="s">
        <v>131</v>
      </c>
      <c r="F240" s="59" t="s">
        <v>488</v>
      </c>
      <c r="G240" s="59"/>
      <c r="H240" s="82">
        <v>44833</v>
      </c>
      <c r="I240">
        <f t="shared" si="5"/>
        <v>2022</v>
      </c>
      <c r="J240" s="104">
        <v>7.8026099999999996</v>
      </c>
      <c r="K240" s="60">
        <v>44805</v>
      </c>
      <c r="L240" s="60">
        <v>46295</v>
      </c>
      <c r="M240" s="193">
        <v>128160.63</v>
      </c>
      <c r="N240" s="61">
        <v>0</v>
      </c>
      <c r="O240" s="61">
        <v>0</v>
      </c>
      <c r="P240" s="61">
        <v>0</v>
      </c>
      <c r="Q240" s="206">
        <f>Tabla3[[#This Row],[SUSCRITO FUENTE COOPERANTE Q. ]]+Tabla3[[#This Row],[ENMIENDA FUENTE COOPERANTE]]</f>
        <v>128160.63</v>
      </c>
      <c r="R240" s="220">
        <f>Tabla3[[#This Row],[TOTAL Q SUSCRITO FUENTE COOOPERANTE]]/Tabla3[[#This Row],[TIPO DE CAMBIO 7.80261 (14-04-2023) ]]</f>
        <v>16425.35382391277</v>
      </c>
      <c r="S240" s="61">
        <f>+'Actualizado al 14-04-2023'!$N317+'Actualizado al 14-04-2023'!$P317</f>
        <v>0</v>
      </c>
      <c r="T240" s="210">
        <v>0</v>
      </c>
      <c r="U240" s="224">
        <f>Tabla3[[#This Row],[Q - EJECUTADO FUENTE COOPERANTE]]/Tabla3[[#This Row],[TIPO DE CAMBIO 7.80261 (14-04-2023) ]]</f>
        <v>0</v>
      </c>
      <c r="V240" s="211">
        <f>Tabla3[[#This Row],[TOTAL Q SUSCRITO FUENTE COOOPERANTE]]-Tabla3[[#This Row],[Q - EJECUTADO FUENTE COOPERANTE]]</f>
        <v>128160.63</v>
      </c>
      <c r="W240" s="228">
        <f>Tabla3[[#This Row],[USD - TOTAL SUSCRITO FUENTE COOPERANTE ]]-Tabla3[[#This Row],[USD - EJECUTADO FUENTE COOPERANTE]]</f>
        <v>16425.35382391277</v>
      </c>
      <c r="X240" s="61">
        <v>0</v>
      </c>
      <c r="Y240" s="61">
        <v>0</v>
      </c>
      <c r="Z240" s="61">
        <v>0</v>
      </c>
      <c r="AA240" s="61" t="s">
        <v>1614</v>
      </c>
      <c r="AB240" s="61" t="s">
        <v>82</v>
      </c>
      <c r="AC240" s="61" t="s">
        <v>355</v>
      </c>
      <c r="AD240" s="59" t="s">
        <v>95</v>
      </c>
      <c r="AE240" s="59" t="s">
        <v>95</v>
      </c>
      <c r="AF240" s="59" t="s">
        <v>5</v>
      </c>
      <c r="AG240" s="59">
        <v>1</v>
      </c>
      <c r="AH240" s="59"/>
      <c r="AI240" s="73" t="s">
        <v>246</v>
      </c>
      <c r="AJ240" s="59"/>
      <c r="AK240" s="59"/>
      <c r="AL240" s="59"/>
      <c r="AM240" s="59"/>
      <c r="AN240" s="59"/>
      <c r="AO240" s="59"/>
      <c r="AP240" s="59"/>
      <c r="AQ240" s="62"/>
    </row>
    <row r="241" spans="1:43" ht="15.75" customHeight="1">
      <c r="A241" s="59" t="s">
        <v>1799</v>
      </c>
      <c r="B241" s="59"/>
      <c r="C241" s="59" t="s">
        <v>1800</v>
      </c>
      <c r="D241" s="73" t="s">
        <v>281</v>
      </c>
      <c r="E241" s="59" t="s">
        <v>662</v>
      </c>
      <c r="F241" s="59" t="s">
        <v>488</v>
      </c>
      <c r="G241" s="59"/>
      <c r="H241" s="83">
        <v>44812</v>
      </c>
      <c r="I241">
        <f t="shared" si="5"/>
        <v>2022</v>
      </c>
      <c r="J241" s="104">
        <v>7.8026099999999996</v>
      </c>
      <c r="K241" s="60">
        <v>44672</v>
      </c>
      <c r="L241" s="60">
        <v>44895</v>
      </c>
      <c r="M241" s="193">
        <v>11708920.300000001</v>
      </c>
      <c r="N241" s="61">
        <v>0</v>
      </c>
      <c r="O241" s="61">
        <v>0</v>
      </c>
      <c r="P241" s="61">
        <v>0</v>
      </c>
      <c r="Q241" s="206">
        <f>Tabla3[[#This Row],[SUSCRITO FUENTE COOPERANTE Q. ]]+Tabla3[[#This Row],[ENMIENDA FUENTE COOPERANTE]]</f>
        <v>11708920.300000001</v>
      </c>
      <c r="R241" s="220">
        <f>Tabla3[[#This Row],[TOTAL Q SUSCRITO FUENTE COOOPERANTE]]/Tabla3[[#This Row],[TIPO DE CAMBIO 7.80261 (14-04-2023) ]]</f>
        <v>1500641.4904756232</v>
      </c>
      <c r="S241" s="61">
        <f>+'Actualizado al 14-04-2023'!$N318+'Actualizado al 14-04-2023'!$P318</f>
        <v>0</v>
      </c>
      <c r="T241" s="210">
        <v>0</v>
      </c>
      <c r="U241" s="224">
        <f>Tabla3[[#This Row],[Q - EJECUTADO FUENTE COOPERANTE]]/Tabla3[[#This Row],[TIPO DE CAMBIO 7.80261 (14-04-2023) ]]</f>
        <v>0</v>
      </c>
      <c r="V241" s="211">
        <f>Tabla3[[#This Row],[TOTAL Q SUSCRITO FUENTE COOOPERANTE]]-Tabla3[[#This Row],[Q - EJECUTADO FUENTE COOPERANTE]]</f>
        <v>11708920.300000001</v>
      </c>
      <c r="W241" s="228">
        <f>Tabla3[[#This Row],[USD - TOTAL SUSCRITO FUENTE COOPERANTE ]]-Tabla3[[#This Row],[USD - EJECUTADO FUENTE COOPERANTE]]</f>
        <v>1500641.4904756232</v>
      </c>
      <c r="X241" s="61">
        <v>0</v>
      </c>
      <c r="Y241" s="61">
        <v>0</v>
      </c>
      <c r="Z241" s="61">
        <v>0</v>
      </c>
      <c r="AA241" s="61" t="s">
        <v>1614</v>
      </c>
      <c r="AB241" s="61" t="s">
        <v>82</v>
      </c>
      <c r="AC241" s="61" t="s">
        <v>151</v>
      </c>
      <c r="AD241" s="59" t="s">
        <v>95</v>
      </c>
      <c r="AE241" s="59" t="s">
        <v>95</v>
      </c>
      <c r="AF241" s="59" t="s">
        <v>12</v>
      </c>
      <c r="AG241" s="59">
        <v>12</v>
      </c>
      <c r="AH241" s="59"/>
      <c r="AI241" s="73" t="s">
        <v>218</v>
      </c>
      <c r="AJ241" s="59"/>
      <c r="AK241" s="59"/>
      <c r="AL241" s="59"/>
      <c r="AM241" s="59"/>
      <c r="AN241" s="59"/>
      <c r="AO241" s="59"/>
      <c r="AP241" s="59"/>
      <c r="AQ241" s="62"/>
    </row>
    <row r="242" spans="1:43" ht="15.75" customHeight="1">
      <c r="A242" s="59" t="s">
        <v>1801</v>
      </c>
      <c r="B242" s="59"/>
      <c r="C242" s="59" t="s">
        <v>1800</v>
      </c>
      <c r="D242" s="73" t="s">
        <v>281</v>
      </c>
      <c r="E242" s="59" t="s">
        <v>662</v>
      </c>
      <c r="F242" s="59" t="s">
        <v>488</v>
      </c>
      <c r="G242" s="59"/>
      <c r="H242" s="82">
        <v>44812</v>
      </c>
      <c r="I242">
        <f t="shared" si="5"/>
        <v>2022</v>
      </c>
      <c r="J242" s="104">
        <v>7.8026099999999996</v>
      </c>
      <c r="K242" s="60">
        <v>44672</v>
      </c>
      <c r="L242" s="60" t="s">
        <v>68</v>
      </c>
      <c r="M242" s="193">
        <v>3841000</v>
      </c>
      <c r="N242" s="61">
        <v>586325.92000000004</v>
      </c>
      <c r="O242" s="61">
        <v>0</v>
      </c>
      <c r="P242" s="61">
        <v>0</v>
      </c>
      <c r="Q242" s="206">
        <f>Tabla3[[#This Row],[SUSCRITO FUENTE COOPERANTE Q. ]]+Tabla3[[#This Row],[ENMIENDA FUENTE COOPERANTE]]</f>
        <v>3841000</v>
      </c>
      <c r="R242" s="220">
        <f>Tabla3[[#This Row],[TOTAL Q SUSCRITO FUENTE COOOPERANTE]]/Tabla3[[#This Row],[TIPO DE CAMBIO 7.80261 (14-04-2023) ]]</f>
        <v>492271.17592702957</v>
      </c>
      <c r="S242" s="61">
        <f>+'Actualizado al 14-04-2023'!$N319+'Actualizado al 14-04-2023'!$P319</f>
        <v>0</v>
      </c>
      <c r="T242" s="210">
        <v>0</v>
      </c>
      <c r="U242" s="224">
        <f>Tabla3[[#This Row],[Q - EJECUTADO FUENTE COOPERANTE]]/Tabla3[[#This Row],[TIPO DE CAMBIO 7.80261 (14-04-2023) ]]</f>
        <v>0</v>
      </c>
      <c r="V242" s="211">
        <f>Tabla3[[#This Row],[TOTAL Q SUSCRITO FUENTE COOOPERANTE]]-Tabla3[[#This Row],[Q - EJECUTADO FUENTE COOPERANTE]]</f>
        <v>3841000</v>
      </c>
      <c r="W242" s="228">
        <f>Tabla3[[#This Row],[USD - TOTAL SUSCRITO FUENTE COOPERANTE ]]-Tabla3[[#This Row],[USD - EJECUTADO FUENTE COOPERANTE]]</f>
        <v>492271.17592702957</v>
      </c>
      <c r="X242" s="61">
        <v>0</v>
      </c>
      <c r="Y242" s="61">
        <v>0</v>
      </c>
      <c r="Z242" s="61">
        <v>0</v>
      </c>
      <c r="AA242" s="61" t="s">
        <v>1614</v>
      </c>
      <c r="AB242" s="61" t="s">
        <v>82</v>
      </c>
      <c r="AC242" s="61" t="s">
        <v>151</v>
      </c>
      <c r="AD242" s="59" t="s">
        <v>95</v>
      </c>
      <c r="AE242" s="59" t="s">
        <v>95</v>
      </c>
      <c r="AF242" s="59" t="s">
        <v>12</v>
      </c>
      <c r="AG242" s="59">
        <v>12</v>
      </c>
      <c r="AH242" s="59"/>
      <c r="AI242" s="73" t="s">
        <v>218</v>
      </c>
      <c r="AJ242" s="59"/>
      <c r="AK242" s="59"/>
      <c r="AL242" s="59"/>
      <c r="AM242" s="59"/>
      <c r="AN242" s="59"/>
      <c r="AO242" s="59"/>
      <c r="AP242" s="59"/>
      <c r="AQ242" s="62"/>
    </row>
    <row r="243" spans="1:43" ht="15.75" customHeight="1">
      <c r="A243" s="59" t="s">
        <v>1802</v>
      </c>
      <c r="B243" s="59"/>
      <c r="C243" s="59" t="s">
        <v>1803</v>
      </c>
      <c r="D243" s="73" t="s">
        <v>281</v>
      </c>
      <c r="E243" s="59" t="s">
        <v>243</v>
      </c>
      <c r="F243" s="59" t="s">
        <v>140</v>
      </c>
      <c r="G243" s="59"/>
      <c r="H243" s="83">
        <v>44868</v>
      </c>
      <c r="I243">
        <f t="shared" si="5"/>
        <v>2022</v>
      </c>
      <c r="J243" s="104">
        <v>7.8026099999999996</v>
      </c>
      <c r="K243" s="60">
        <v>44868</v>
      </c>
      <c r="L243" s="60">
        <v>45478</v>
      </c>
      <c r="M243" s="193">
        <v>1157700</v>
      </c>
      <c r="N243" s="61">
        <v>586325.92000000004</v>
      </c>
      <c r="O243" s="61">
        <v>0</v>
      </c>
      <c r="P243" s="61">
        <v>0</v>
      </c>
      <c r="Q243" s="206">
        <f>Tabla3[[#This Row],[SUSCRITO FUENTE COOPERANTE Q. ]]+Tabla3[[#This Row],[ENMIENDA FUENTE COOPERANTE]]</f>
        <v>1157700</v>
      </c>
      <c r="R243" s="220">
        <f>Tabla3[[#This Row],[TOTAL Q SUSCRITO FUENTE COOOPERANTE]]/Tabla3[[#This Row],[TIPO DE CAMBIO 7.80261 (14-04-2023) ]]</f>
        <v>148373.42889110182</v>
      </c>
      <c r="S243" s="61">
        <f>+'Actualizado al 14-04-2023'!$N320+'Actualizado al 14-04-2023'!$P320</f>
        <v>0</v>
      </c>
      <c r="T243" s="210">
        <v>0</v>
      </c>
      <c r="U243" s="224">
        <f>Tabla3[[#This Row],[Q - EJECUTADO FUENTE COOPERANTE]]/Tabla3[[#This Row],[TIPO DE CAMBIO 7.80261 (14-04-2023) ]]</f>
        <v>0</v>
      </c>
      <c r="V243" s="211">
        <f>Tabla3[[#This Row],[TOTAL Q SUSCRITO FUENTE COOOPERANTE]]-Tabla3[[#This Row],[Q - EJECUTADO FUENTE COOPERANTE]]</f>
        <v>1157700</v>
      </c>
      <c r="W243" s="228">
        <f>Tabla3[[#This Row],[USD - TOTAL SUSCRITO FUENTE COOPERANTE ]]-Tabla3[[#This Row],[USD - EJECUTADO FUENTE COOPERANTE]]</f>
        <v>148373.42889110182</v>
      </c>
      <c r="X243" s="61">
        <v>0</v>
      </c>
      <c r="Y243" s="61">
        <v>0</v>
      </c>
      <c r="Z243" s="61">
        <v>0</v>
      </c>
      <c r="AA243" s="61" t="s">
        <v>1614</v>
      </c>
      <c r="AB243" s="61" t="s">
        <v>82</v>
      </c>
      <c r="AC243" s="61" t="s">
        <v>742</v>
      </c>
      <c r="AD243" s="59" t="s">
        <v>224</v>
      </c>
      <c r="AE243" s="59" t="s">
        <v>1804</v>
      </c>
      <c r="AF243" s="59" t="s">
        <v>2502</v>
      </c>
      <c r="AG243" s="59">
        <v>4</v>
      </c>
      <c r="AH243" s="59"/>
      <c r="AI243" s="73" t="s">
        <v>246</v>
      </c>
      <c r="AJ243" s="59"/>
      <c r="AK243" s="59"/>
      <c r="AL243" s="59"/>
      <c r="AM243" s="59"/>
      <c r="AN243" s="59"/>
      <c r="AO243" s="59"/>
      <c r="AP243" s="59"/>
      <c r="AQ243" s="62"/>
    </row>
    <row r="244" spans="1:43" ht="15.75" customHeight="1">
      <c r="A244" s="59" t="s">
        <v>1805</v>
      </c>
      <c r="B244" s="59"/>
      <c r="C244" s="59" t="s">
        <v>1806</v>
      </c>
      <c r="D244" s="73" t="s">
        <v>281</v>
      </c>
      <c r="E244" s="59" t="s">
        <v>1488</v>
      </c>
      <c r="F244" s="59" t="s">
        <v>488</v>
      </c>
      <c r="G244" s="59"/>
      <c r="H244" s="82">
        <v>44770</v>
      </c>
      <c r="I244">
        <f t="shared" si="5"/>
        <v>2022</v>
      </c>
      <c r="J244" s="104">
        <v>7.8026099999999996</v>
      </c>
      <c r="K244" s="60">
        <v>44565</v>
      </c>
      <c r="L244" s="60" t="s">
        <v>68</v>
      </c>
      <c r="M244" s="193">
        <v>1146864.21</v>
      </c>
      <c r="N244" s="61">
        <v>38385.86</v>
      </c>
      <c r="O244" s="61">
        <v>0</v>
      </c>
      <c r="P244" s="61">
        <v>0</v>
      </c>
      <c r="Q244" s="206">
        <f>Tabla3[[#This Row],[SUSCRITO FUENTE COOPERANTE Q. ]]+Tabla3[[#This Row],[ENMIENDA FUENTE COOPERANTE]]</f>
        <v>1146864.21</v>
      </c>
      <c r="R244" s="220">
        <f>Tabla3[[#This Row],[TOTAL Q SUSCRITO FUENTE COOOPERANTE]]/Tabla3[[#This Row],[TIPO DE CAMBIO 7.80261 (14-04-2023) ]]</f>
        <v>146984.68973843369</v>
      </c>
      <c r="S244" s="61">
        <f>+'Actualizado al 14-04-2023'!$N321+'Actualizado al 14-04-2023'!$P321</f>
        <v>0</v>
      </c>
      <c r="T244" s="210">
        <v>0</v>
      </c>
      <c r="U244" s="224">
        <f>Tabla3[[#This Row],[Q - EJECUTADO FUENTE COOPERANTE]]/Tabla3[[#This Row],[TIPO DE CAMBIO 7.80261 (14-04-2023) ]]</f>
        <v>0</v>
      </c>
      <c r="V244" s="211">
        <f>Tabla3[[#This Row],[TOTAL Q SUSCRITO FUENTE COOOPERANTE]]-Tabla3[[#This Row],[Q - EJECUTADO FUENTE COOPERANTE]]</f>
        <v>1146864.21</v>
      </c>
      <c r="W244" s="228">
        <f>Tabla3[[#This Row],[USD - TOTAL SUSCRITO FUENTE COOPERANTE ]]-Tabla3[[#This Row],[USD - EJECUTADO FUENTE COOPERANTE]]</f>
        <v>146984.68973843369</v>
      </c>
      <c r="X244" s="61">
        <v>0</v>
      </c>
      <c r="Y244" s="61">
        <v>0</v>
      </c>
      <c r="Z244" s="61">
        <v>0</v>
      </c>
      <c r="AA244" s="61" t="s">
        <v>1614</v>
      </c>
      <c r="AB244" s="61" t="s">
        <v>82</v>
      </c>
      <c r="AC244" s="61" t="s">
        <v>401</v>
      </c>
      <c r="AD244" s="59" t="s">
        <v>95</v>
      </c>
      <c r="AE244" s="59" t="s">
        <v>95</v>
      </c>
      <c r="AF244" s="59" t="s">
        <v>12</v>
      </c>
      <c r="AG244" s="59">
        <v>12</v>
      </c>
      <c r="AH244" s="59"/>
      <c r="AI244" s="73" t="s">
        <v>109</v>
      </c>
      <c r="AJ244" s="59"/>
      <c r="AK244" s="59"/>
      <c r="AL244" s="59"/>
      <c r="AM244" s="59"/>
      <c r="AN244" s="59"/>
      <c r="AO244" s="59"/>
      <c r="AP244" s="59"/>
      <c r="AQ244" s="62"/>
    </row>
    <row r="245" spans="1:43" ht="15.75" customHeight="1">
      <c r="A245" s="59" t="s">
        <v>1807</v>
      </c>
      <c r="B245" s="59"/>
      <c r="C245" s="59" t="s">
        <v>1808</v>
      </c>
      <c r="D245" s="73" t="s">
        <v>281</v>
      </c>
      <c r="E245" s="59" t="s">
        <v>1133</v>
      </c>
      <c r="F245" s="59" t="s">
        <v>810</v>
      </c>
      <c r="G245" s="59"/>
      <c r="H245" s="83">
        <v>44868</v>
      </c>
      <c r="I245">
        <f t="shared" si="5"/>
        <v>2022</v>
      </c>
      <c r="J245" s="104">
        <v>7.8026099999999996</v>
      </c>
      <c r="K245" s="60">
        <v>44876</v>
      </c>
      <c r="L245" s="60">
        <v>44683</v>
      </c>
      <c r="M245" s="193">
        <v>11014637.25</v>
      </c>
      <c r="N245" s="61">
        <v>0</v>
      </c>
      <c r="O245" s="61">
        <v>0</v>
      </c>
      <c r="P245" s="61">
        <v>0</v>
      </c>
      <c r="Q245" s="206">
        <f>Tabla3[[#This Row],[SUSCRITO FUENTE COOPERANTE Q. ]]+Tabla3[[#This Row],[ENMIENDA FUENTE COOPERANTE]]</f>
        <v>11014637.25</v>
      </c>
      <c r="R245" s="220">
        <f>Tabla3[[#This Row],[TOTAL Q SUSCRITO FUENTE COOOPERANTE]]/Tabla3[[#This Row],[TIPO DE CAMBIO 7.80261 (14-04-2023) ]]</f>
        <v>1411660.6174087902</v>
      </c>
      <c r="S245" s="61">
        <f>+'Actualizado al 14-04-2023'!$N322+'Actualizado al 14-04-2023'!$P322</f>
        <v>0</v>
      </c>
      <c r="T245" s="207">
        <v>258772</v>
      </c>
      <c r="U245" s="224">
        <f>Tabla3[[#This Row],[Q - EJECUTADO FUENTE COOPERANTE]]/Tabla3[[#This Row],[TIPO DE CAMBIO 7.80261 (14-04-2023) ]]</f>
        <v>33164.799983595236</v>
      </c>
      <c r="V245" s="211">
        <f>Tabla3[[#This Row],[TOTAL Q SUSCRITO FUENTE COOOPERANTE]]-Tabla3[[#This Row],[Q - EJECUTADO FUENTE COOPERANTE]]</f>
        <v>10755865.25</v>
      </c>
      <c r="W245" s="228">
        <f>Tabla3[[#This Row],[USD - TOTAL SUSCRITO FUENTE COOPERANTE ]]-Tabla3[[#This Row],[USD - EJECUTADO FUENTE COOPERANTE]]</f>
        <v>1378495.8174251949</v>
      </c>
      <c r="X245" s="61">
        <v>0</v>
      </c>
      <c r="Y245" s="61">
        <v>0</v>
      </c>
      <c r="Z245" s="61">
        <v>0</v>
      </c>
      <c r="AA245" s="61" t="s">
        <v>1614</v>
      </c>
      <c r="AB245" s="61" t="s">
        <v>82</v>
      </c>
      <c r="AC245" s="61" t="s">
        <v>300</v>
      </c>
      <c r="AD245" s="59" t="s">
        <v>212</v>
      </c>
      <c r="AE245" s="59" t="s">
        <v>1809</v>
      </c>
      <c r="AF245" s="59" t="s">
        <v>12</v>
      </c>
      <c r="AG245" s="59">
        <v>12</v>
      </c>
      <c r="AH245" s="59"/>
      <c r="AI245" s="73" t="s">
        <v>246</v>
      </c>
      <c r="AJ245" s="59"/>
      <c r="AK245" s="59"/>
      <c r="AL245" s="59"/>
      <c r="AM245" s="59"/>
      <c r="AN245" s="59"/>
      <c r="AO245" s="59"/>
      <c r="AP245" s="59"/>
      <c r="AQ245" s="62"/>
    </row>
    <row r="246" spans="1:43" ht="15.75" customHeight="1">
      <c r="A246" s="59" t="s">
        <v>1810</v>
      </c>
      <c r="B246" s="59"/>
      <c r="C246" s="59" t="s">
        <v>1811</v>
      </c>
      <c r="D246" s="73" t="s">
        <v>281</v>
      </c>
      <c r="E246" s="59" t="s">
        <v>326</v>
      </c>
      <c r="F246" s="59" t="s">
        <v>1812</v>
      </c>
      <c r="G246" s="59"/>
      <c r="H246" s="82">
        <v>44630</v>
      </c>
      <c r="I246">
        <f t="shared" si="5"/>
        <v>2022</v>
      </c>
      <c r="J246" s="104">
        <v>7.8026099999999996</v>
      </c>
      <c r="K246" s="60">
        <v>44620</v>
      </c>
      <c r="L246" s="60">
        <v>44648</v>
      </c>
      <c r="M246" s="193">
        <v>307416.40000000002</v>
      </c>
      <c r="N246" s="61">
        <v>241596.14</v>
      </c>
      <c r="O246" s="61">
        <v>0</v>
      </c>
      <c r="P246" s="61">
        <v>0</v>
      </c>
      <c r="Q246" s="206">
        <f>Tabla3[[#This Row],[SUSCRITO FUENTE COOPERANTE Q. ]]+Tabla3[[#This Row],[ENMIENDA FUENTE COOPERANTE]]</f>
        <v>307416.40000000002</v>
      </c>
      <c r="R246" s="220">
        <f>Tabla3[[#This Row],[TOTAL Q SUSCRITO FUENTE COOOPERANTE]]/Tabla3[[#This Row],[TIPO DE CAMBIO 7.80261 (14-04-2023) ]]</f>
        <v>39399.1754041276</v>
      </c>
      <c r="S246" s="61">
        <f>+'Actualizado al 14-04-2023'!$N323+'Actualizado al 14-04-2023'!$P323</f>
        <v>0</v>
      </c>
      <c r="T246" s="210">
        <v>0</v>
      </c>
      <c r="U246" s="224">
        <f>Tabla3[[#This Row],[Q - EJECUTADO FUENTE COOPERANTE]]/Tabla3[[#This Row],[TIPO DE CAMBIO 7.80261 (14-04-2023) ]]</f>
        <v>0</v>
      </c>
      <c r="V246" s="211">
        <f>Tabla3[[#This Row],[TOTAL Q SUSCRITO FUENTE COOOPERANTE]]-Tabla3[[#This Row],[Q - EJECUTADO FUENTE COOPERANTE]]</f>
        <v>307416.40000000002</v>
      </c>
      <c r="W246" s="228">
        <f>Tabla3[[#This Row],[USD - TOTAL SUSCRITO FUENTE COOPERANTE ]]-Tabla3[[#This Row],[USD - EJECUTADO FUENTE COOPERANTE]]</f>
        <v>39399.1754041276</v>
      </c>
      <c r="X246" s="61">
        <v>0</v>
      </c>
      <c r="Y246" s="61">
        <v>0</v>
      </c>
      <c r="Z246" s="61">
        <v>0</v>
      </c>
      <c r="AA246" s="61" t="s">
        <v>1614</v>
      </c>
      <c r="AB246" s="61" t="s">
        <v>82</v>
      </c>
      <c r="AC246" s="61" t="s">
        <v>401</v>
      </c>
      <c r="AD246" s="59" t="s">
        <v>95</v>
      </c>
      <c r="AE246" s="59" t="s">
        <v>95</v>
      </c>
      <c r="AF246" s="59" t="s">
        <v>12</v>
      </c>
      <c r="AG246" s="59">
        <v>12</v>
      </c>
      <c r="AH246" s="59"/>
      <c r="AI246" s="73" t="s">
        <v>123</v>
      </c>
      <c r="AJ246" s="59"/>
      <c r="AK246" s="59"/>
      <c r="AL246" s="59"/>
      <c r="AM246" s="59"/>
      <c r="AN246" s="59"/>
      <c r="AO246" s="59"/>
      <c r="AP246" s="59"/>
      <c r="AQ246" s="62"/>
    </row>
    <row r="247" spans="1:43" customFormat="1" ht="15.75" hidden="1" customHeight="1">
      <c r="A247" s="68" t="s">
        <v>1515</v>
      </c>
      <c r="B247" s="58" t="s">
        <v>68</v>
      </c>
      <c r="C247" s="68" t="s">
        <v>1516</v>
      </c>
      <c r="D247" s="68" t="s">
        <v>138</v>
      </c>
      <c r="E247" s="68" t="s">
        <v>786</v>
      </c>
      <c r="F247" s="68" t="s">
        <v>140</v>
      </c>
      <c r="G247" s="68" t="s">
        <v>717</v>
      </c>
      <c r="H247" s="80">
        <v>43602</v>
      </c>
      <c r="I247">
        <f t="shared" si="5"/>
        <v>2019</v>
      </c>
      <c r="J247" s="99">
        <v>7.8026099999999996</v>
      </c>
      <c r="K247" s="70">
        <v>43602</v>
      </c>
      <c r="L247" s="70">
        <v>44151</v>
      </c>
      <c r="M247" s="71">
        <v>646078.4</v>
      </c>
      <c r="N247" s="71">
        <v>0</v>
      </c>
      <c r="O247" s="71">
        <v>0</v>
      </c>
      <c r="P247" s="71">
        <v>0</v>
      </c>
      <c r="Q247" s="71">
        <f>+'Actualizado al 14-04-2023'!$M247+'Actualizado al 14-04-2023'!$O247</f>
        <v>646078.4</v>
      </c>
      <c r="R247" s="71">
        <f>Tabla3[[#This Row],[TOTAL Q SUSCRITO FUENTE COOOPERANTE]]/Tabla3[[#This Row],[TIPO DE CAMBIO 7.80261 (14-04-2023) ]]</f>
        <v>82802.856992724235</v>
      </c>
      <c r="S247" s="71">
        <f>+'Actualizado al 14-04-2023'!$N247+'Actualizado al 14-04-2023'!$P247</f>
        <v>0</v>
      </c>
      <c r="T247" s="188">
        <v>0</v>
      </c>
      <c r="U247" s="71">
        <f>Tabla3[[#This Row],[Q - EJECUTADO FUENTE COOPERANTE]]/Tabla3[[#This Row],[TIPO DE CAMBIO 7.80261 (14-04-2023) ]]</f>
        <v>0</v>
      </c>
      <c r="V247" s="71">
        <f>Tabla3[[#This Row],[SUSCRITO FUENTE COOPERANTE Q. ]]-Tabla3[[#This Row],[Q - EJECUTADO FUENTE COOPERANTE]]</f>
        <v>646078.4</v>
      </c>
      <c r="W247" s="71">
        <f>Tabla3[[#This Row],[USD - TOTAL SUSCRITO FUENTE COOPERANTE ]]-Tabla3[[#This Row],[USD - EJECUTADO FUENTE COOPERANTE]]</f>
        <v>82802.856992724235</v>
      </c>
      <c r="X247" s="71">
        <v>0</v>
      </c>
      <c r="Y247" s="71">
        <v>88.36</v>
      </c>
      <c r="Z247" s="71">
        <v>86.47</v>
      </c>
      <c r="AA247" s="68" t="s">
        <v>796</v>
      </c>
      <c r="AB247" s="68" t="s">
        <v>82</v>
      </c>
      <c r="AC247" s="68" t="s">
        <v>355</v>
      </c>
      <c r="AD247" s="68" t="s">
        <v>95</v>
      </c>
      <c r="AE247" s="68" t="s">
        <v>95</v>
      </c>
      <c r="AF247" s="59" t="s">
        <v>12</v>
      </c>
      <c r="AG247" s="68">
        <v>12</v>
      </c>
      <c r="AH247" s="68"/>
      <c r="AI247" s="68"/>
      <c r="AJ247" s="68"/>
      <c r="AK247" s="68"/>
      <c r="AL247" s="68"/>
      <c r="AM247" s="68"/>
      <c r="AN247" s="68" t="s">
        <v>1517</v>
      </c>
      <c r="AO247" s="68" t="s">
        <v>1518</v>
      </c>
      <c r="AP247" s="68" t="s">
        <v>1519</v>
      </c>
      <c r="AQ247" s="72"/>
    </row>
    <row r="248" spans="1:43" customFormat="1" ht="15.75" hidden="1" customHeight="1">
      <c r="A248" s="68" t="s">
        <v>1520</v>
      </c>
      <c r="B248" s="58" t="s">
        <v>1521</v>
      </c>
      <c r="C248" s="68" t="s">
        <v>1522</v>
      </c>
      <c r="D248" s="68" t="s">
        <v>281</v>
      </c>
      <c r="E248" s="68" t="s">
        <v>155</v>
      </c>
      <c r="F248" s="68" t="s">
        <v>488</v>
      </c>
      <c r="G248" s="68" t="s">
        <v>1523</v>
      </c>
      <c r="H248" s="81">
        <v>43602</v>
      </c>
      <c r="I248">
        <f t="shared" si="5"/>
        <v>2019</v>
      </c>
      <c r="J248" s="99">
        <v>7.8026099999999996</v>
      </c>
      <c r="K248" s="70">
        <v>43602</v>
      </c>
      <c r="L248" s="70">
        <v>44151</v>
      </c>
      <c r="M248" s="71">
        <v>0</v>
      </c>
      <c r="N248" s="71">
        <v>0</v>
      </c>
      <c r="O248" s="71">
        <v>0</v>
      </c>
      <c r="P248" s="71">
        <v>0</v>
      </c>
      <c r="Q248" s="71">
        <f>+'Actualizado al 14-04-2023'!$M248+'Actualizado al 14-04-2023'!$O248</f>
        <v>0</v>
      </c>
      <c r="R248" s="71">
        <f>Tabla3[[#This Row],[TOTAL Q SUSCRITO FUENTE COOOPERANTE]]/Tabla3[[#This Row],[TIPO DE CAMBIO 7.80261 (14-04-2023) ]]</f>
        <v>0</v>
      </c>
      <c r="S248" s="71">
        <f>+'Actualizado al 14-04-2023'!$N248+'Actualizado al 14-04-2023'!$P248</f>
        <v>0</v>
      </c>
      <c r="T248" s="188">
        <v>0</v>
      </c>
      <c r="U248" s="71">
        <f>Tabla3[[#This Row],[Q - EJECUTADO FUENTE COOPERANTE]]/Tabla3[[#This Row],[TIPO DE CAMBIO 7.80261 (14-04-2023) ]]</f>
        <v>0</v>
      </c>
      <c r="V248" s="71">
        <f>Tabla3[[#This Row],[SUSCRITO FUENTE COOPERANTE Q. ]]-Tabla3[[#This Row],[Q - EJECUTADO FUENTE COOPERANTE]]</f>
        <v>0</v>
      </c>
      <c r="W248" s="71">
        <f>Tabla3[[#This Row],[USD - TOTAL SUSCRITO FUENTE COOPERANTE ]]-Tabla3[[#This Row],[USD - EJECUTADO FUENTE COOPERANTE]]</f>
        <v>0</v>
      </c>
      <c r="X248" s="71">
        <v>0</v>
      </c>
      <c r="Y248" s="71">
        <v>0</v>
      </c>
      <c r="Z248" s="71">
        <v>0</v>
      </c>
      <c r="AA248" s="68" t="s">
        <v>796</v>
      </c>
      <c r="AB248" s="68" t="s">
        <v>82</v>
      </c>
      <c r="AC248" s="68" t="s">
        <v>355</v>
      </c>
      <c r="AD248" s="68" t="s">
        <v>95</v>
      </c>
      <c r="AE248" s="68" t="s">
        <v>95</v>
      </c>
      <c r="AF248" s="59" t="s">
        <v>7</v>
      </c>
      <c r="AG248" s="68">
        <v>3</v>
      </c>
      <c r="AH248" s="68"/>
      <c r="AI248" s="68"/>
      <c r="AJ248" s="68"/>
      <c r="AK248" s="68"/>
      <c r="AL248" s="68"/>
      <c r="AM248" s="68"/>
      <c r="AN248" s="68" t="s">
        <v>1410</v>
      </c>
      <c r="AO248" s="68"/>
      <c r="AP248" s="68"/>
      <c r="AQ248" s="72"/>
    </row>
    <row r="249" spans="1:43" ht="15.75" customHeight="1">
      <c r="A249" s="59" t="s">
        <v>1813</v>
      </c>
      <c r="B249" s="59"/>
      <c r="C249" s="59" t="s">
        <v>1814</v>
      </c>
      <c r="D249" s="73" t="s">
        <v>281</v>
      </c>
      <c r="E249" s="59" t="s">
        <v>1133</v>
      </c>
      <c r="F249" s="59" t="s">
        <v>740</v>
      </c>
      <c r="G249" s="59"/>
      <c r="H249" s="83">
        <v>44855</v>
      </c>
      <c r="I249">
        <f t="shared" si="5"/>
        <v>2022</v>
      </c>
      <c r="J249" s="104">
        <v>7.8026099999999996</v>
      </c>
      <c r="K249" s="60">
        <v>44855</v>
      </c>
      <c r="L249" s="60">
        <v>46387</v>
      </c>
      <c r="M249" s="193">
        <v>18705782.629999999</v>
      </c>
      <c r="N249" s="61">
        <v>0</v>
      </c>
      <c r="O249" s="61">
        <v>0</v>
      </c>
      <c r="P249" s="61">
        <v>0</v>
      </c>
      <c r="Q249" s="206">
        <f>Tabla3[[#This Row],[SUSCRITO FUENTE COOPERANTE Q. ]]+Tabla3[[#This Row],[ENMIENDA FUENTE COOPERANTE]]</f>
        <v>18705782.629999999</v>
      </c>
      <c r="R249" s="220">
        <f>Tabla3[[#This Row],[TOTAL Q SUSCRITO FUENTE COOOPERANTE]]/Tabla3[[#This Row],[TIPO DE CAMBIO 7.80261 (14-04-2023) ]]</f>
        <v>2397375.0616780794</v>
      </c>
      <c r="S249" s="61">
        <f>+'Actualizado al 14-04-2023'!$N324+'Actualizado al 14-04-2023'!$P324</f>
        <v>0</v>
      </c>
      <c r="T249" s="210">
        <v>0</v>
      </c>
      <c r="U249" s="224">
        <f>Tabla3[[#This Row],[Q - EJECUTADO FUENTE COOPERANTE]]/Tabla3[[#This Row],[TIPO DE CAMBIO 7.80261 (14-04-2023) ]]</f>
        <v>0</v>
      </c>
      <c r="V249" s="211">
        <f>Tabla3[[#This Row],[TOTAL Q SUSCRITO FUENTE COOOPERANTE]]-Tabla3[[#This Row],[Q - EJECUTADO FUENTE COOPERANTE]]</f>
        <v>18705782.629999999</v>
      </c>
      <c r="W249" s="228">
        <f>Tabla3[[#This Row],[USD - TOTAL SUSCRITO FUENTE COOPERANTE ]]-Tabla3[[#This Row],[USD - EJECUTADO FUENTE COOPERANTE]]</f>
        <v>2397375.0616780794</v>
      </c>
      <c r="X249" s="61">
        <v>0</v>
      </c>
      <c r="Y249" s="61">
        <v>0</v>
      </c>
      <c r="Z249" s="61">
        <v>0</v>
      </c>
      <c r="AA249" s="61" t="s">
        <v>105</v>
      </c>
      <c r="AB249" s="61" t="s">
        <v>82</v>
      </c>
      <c r="AC249" s="61" t="s">
        <v>300</v>
      </c>
      <c r="AD249" s="59" t="s">
        <v>95</v>
      </c>
      <c r="AE249" s="59" t="s">
        <v>95</v>
      </c>
      <c r="AF249" s="59" t="s">
        <v>1815</v>
      </c>
      <c r="AG249" s="59">
        <v>14</v>
      </c>
      <c r="AH249" s="59"/>
      <c r="AI249" s="73" t="s">
        <v>246</v>
      </c>
      <c r="AJ249" s="59"/>
      <c r="AK249" s="59"/>
      <c r="AL249" s="59"/>
      <c r="AM249" s="59"/>
      <c r="AN249" s="59"/>
      <c r="AO249" s="59"/>
      <c r="AP249" s="59"/>
      <c r="AQ249" s="62"/>
    </row>
    <row r="250" spans="1:43" ht="15.75" customHeight="1">
      <c r="A250" s="59" t="s">
        <v>1816</v>
      </c>
      <c r="B250" s="59"/>
      <c r="C250" s="59" t="s">
        <v>1817</v>
      </c>
      <c r="D250" s="73" t="s">
        <v>281</v>
      </c>
      <c r="E250" s="59" t="s">
        <v>1092</v>
      </c>
      <c r="F250" s="59" t="s">
        <v>488</v>
      </c>
      <c r="G250" s="59"/>
      <c r="H250" s="82">
        <v>44897</v>
      </c>
      <c r="I250">
        <f t="shared" ref="I250:I281" si="6">YEAR(H250)</f>
        <v>2022</v>
      </c>
      <c r="J250" s="104">
        <v>7.8026099999999996</v>
      </c>
      <c r="K250" s="60">
        <v>44897</v>
      </c>
      <c r="L250" s="60">
        <v>46723</v>
      </c>
      <c r="M250" s="193">
        <v>77113.3</v>
      </c>
      <c r="N250" s="61">
        <v>0</v>
      </c>
      <c r="O250" s="61">
        <v>0</v>
      </c>
      <c r="P250" s="61">
        <v>0</v>
      </c>
      <c r="Q250" s="206">
        <f>Tabla3[[#This Row],[SUSCRITO FUENTE COOPERANTE Q. ]]+Tabla3[[#This Row],[ENMIENDA FUENTE COOPERANTE]]</f>
        <v>77113.3</v>
      </c>
      <c r="R250" s="220">
        <f>Tabla3[[#This Row],[TOTAL Q SUSCRITO FUENTE COOOPERANTE]]/Tabla3[[#This Row],[TIPO DE CAMBIO 7.80261 (14-04-2023) ]]</f>
        <v>9883.0135044555609</v>
      </c>
      <c r="S250" s="61">
        <f>+'Actualizado al 14-04-2023'!$N325+'Actualizado al 14-04-2023'!$P325</f>
        <v>0</v>
      </c>
      <c r="T250" s="210">
        <v>0</v>
      </c>
      <c r="U250" s="224">
        <f>Tabla3[[#This Row],[Q - EJECUTADO FUENTE COOPERANTE]]/Tabla3[[#This Row],[TIPO DE CAMBIO 7.80261 (14-04-2023) ]]</f>
        <v>0</v>
      </c>
      <c r="V250" s="211">
        <f>Tabla3[[#This Row],[TOTAL Q SUSCRITO FUENTE COOOPERANTE]]-Tabla3[[#This Row],[Q - EJECUTADO FUENTE COOPERANTE]]</f>
        <v>77113.3</v>
      </c>
      <c r="W250" s="228">
        <f>Tabla3[[#This Row],[USD - TOTAL SUSCRITO FUENTE COOPERANTE ]]-Tabla3[[#This Row],[USD - EJECUTADO FUENTE COOPERANTE]]</f>
        <v>9883.0135044555609</v>
      </c>
      <c r="X250" s="61">
        <v>0</v>
      </c>
      <c r="Y250" s="61">
        <v>0</v>
      </c>
      <c r="Z250" s="61">
        <v>0</v>
      </c>
      <c r="AA250" s="61" t="s">
        <v>1614</v>
      </c>
      <c r="AB250" s="61" t="s">
        <v>82</v>
      </c>
      <c r="AC250" s="61" t="s">
        <v>401</v>
      </c>
      <c r="AD250" s="59" t="s">
        <v>95</v>
      </c>
      <c r="AE250" s="59" t="s">
        <v>95</v>
      </c>
      <c r="AF250" s="59" t="s">
        <v>12</v>
      </c>
      <c r="AG250" s="59">
        <v>12</v>
      </c>
      <c r="AH250" s="59"/>
      <c r="AI250" s="73" t="s">
        <v>218</v>
      </c>
      <c r="AJ250" s="59"/>
      <c r="AK250" s="59"/>
      <c r="AL250" s="59"/>
      <c r="AM250" s="59"/>
      <c r="AN250" s="59"/>
      <c r="AO250" s="59"/>
      <c r="AP250" s="59"/>
      <c r="AQ250" s="62"/>
    </row>
    <row r="251" spans="1:43" ht="18.75" customHeight="1">
      <c r="A251" s="59" t="s">
        <v>1822</v>
      </c>
      <c r="B251" s="59"/>
      <c r="C251" s="59" t="s">
        <v>1823</v>
      </c>
      <c r="D251" s="73" t="s">
        <v>281</v>
      </c>
      <c r="E251" s="59" t="s">
        <v>399</v>
      </c>
      <c r="F251" s="59" t="s">
        <v>196</v>
      </c>
      <c r="G251" s="59"/>
      <c r="H251" s="82">
        <v>44896</v>
      </c>
      <c r="I251">
        <f t="shared" si="6"/>
        <v>2022</v>
      </c>
      <c r="J251" s="104">
        <v>7.8026099999999996</v>
      </c>
      <c r="K251" s="60">
        <v>44886</v>
      </c>
      <c r="L251" s="60">
        <v>45251</v>
      </c>
      <c r="M251" s="193">
        <v>4398184.41</v>
      </c>
      <c r="N251" s="61">
        <v>0</v>
      </c>
      <c r="O251" s="61">
        <v>0</v>
      </c>
      <c r="P251" s="61">
        <v>0</v>
      </c>
      <c r="Q251" s="206">
        <f>Tabla3[[#This Row],[SUSCRITO FUENTE COOPERANTE Q. ]]+Tabla3[[#This Row],[ENMIENDA FUENTE COOPERANTE]]</f>
        <v>4398184.41</v>
      </c>
      <c r="R251" s="220">
        <f>Tabla3[[#This Row],[TOTAL Q SUSCRITO FUENTE COOOPERANTE]]/Tabla3[[#This Row],[TIPO DE CAMBIO 7.80261 (14-04-2023) ]]</f>
        <v>563681.17975908064</v>
      </c>
      <c r="S251" s="61">
        <f>+'Actualizado al 14-04-2023'!$N327+'Actualizado al 14-04-2023'!$P327</f>
        <v>0</v>
      </c>
      <c r="T251" s="210">
        <v>0</v>
      </c>
      <c r="U251" s="224">
        <f>Tabla3[[#This Row],[Q - EJECUTADO FUENTE COOPERANTE]]/Tabla3[[#This Row],[TIPO DE CAMBIO 7.80261 (14-04-2023) ]]</f>
        <v>0</v>
      </c>
      <c r="V251" s="211">
        <f>Tabla3[[#This Row],[TOTAL Q SUSCRITO FUENTE COOOPERANTE]]-Tabla3[[#This Row],[Q - EJECUTADO FUENTE COOPERANTE]]</f>
        <v>4398184.41</v>
      </c>
      <c r="W251" s="228">
        <f>Tabla3[[#This Row],[USD - TOTAL SUSCRITO FUENTE COOPERANTE ]]-Tabla3[[#This Row],[USD - EJECUTADO FUENTE COOPERANTE]]</f>
        <v>563681.17975908064</v>
      </c>
      <c r="X251" s="61">
        <v>0</v>
      </c>
      <c r="Y251" s="61">
        <v>0</v>
      </c>
      <c r="Z251" s="61">
        <v>0</v>
      </c>
      <c r="AA251" s="61" t="s">
        <v>105</v>
      </c>
      <c r="AB251" s="61" t="s">
        <v>233</v>
      </c>
      <c r="AC251" s="61" t="s">
        <v>355</v>
      </c>
      <c r="AD251" s="59" t="s">
        <v>95</v>
      </c>
      <c r="AE251" s="59" t="s">
        <v>95</v>
      </c>
      <c r="AF251" s="59" t="s">
        <v>12</v>
      </c>
      <c r="AG251" s="59">
        <v>12</v>
      </c>
      <c r="AH251" s="59"/>
      <c r="AI251" s="73" t="s">
        <v>631</v>
      </c>
      <c r="AJ251" s="59"/>
      <c r="AK251" s="59"/>
      <c r="AL251" s="59"/>
      <c r="AM251" s="59"/>
      <c r="AN251" s="59"/>
      <c r="AO251" s="59"/>
      <c r="AP251" s="59"/>
      <c r="AQ251" s="62"/>
    </row>
    <row r="252" spans="1:43" ht="15" customHeight="1">
      <c r="A252" s="59" t="s">
        <v>1824</v>
      </c>
      <c r="B252" s="59"/>
      <c r="C252" s="59" t="s">
        <v>1825</v>
      </c>
      <c r="D252" s="73" t="s">
        <v>281</v>
      </c>
      <c r="E252" s="59" t="s">
        <v>399</v>
      </c>
      <c r="F252" s="59" t="s">
        <v>196</v>
      </c>
      <c r="G252" s="59"/>
      <c r="H252" s="83">
        <v>44910</v>
      </c>
      <c r="I252">
        <f t="shared" si="6"/>
        <v>2022</v>
      </c>
      <c r="J252" s="104">
        <v>7.8026099999999996</v>
      </c>
      <c r="K252" s="60">
        <v>44915</v>
      </c>
      <c r="L252" s="60">
        <v>45463</v>
      </c>
      <c r="M252" s="193">
        <v>10283639.800000001</v>
      </c>
      <c r="N252" s="61">
        <v>200000</v>
      </c>
      <c r="O252" s="61">
        <v>0</v>
      </c>
      <c r="P252" s="61">
        <v>0</v>
      </c>
      <c r="Q252" s="206">
        <f>Tabla3[[#This Row],[SUSCRITO FUENTE COOPERANTE Q. ]]+Tabla3[[#This Row],[ENMIENDA FUENTE COOPERANTE]]</f>
        <v>10283639.800000001</v>
      </c>
      <c r="R252" s="220">
        <f>Tabla3[[#This Row],[TOTAL Q SUSCRITO FUENTE COOOPERANTE]]/Tabla3[[#This Row],[TIPO DE CAMBIO 7.80261 (14-04-2023) ]]</f>
        <v>1317974.3444821669</v>
      </c>
      <c r="S252" s="61">
        <f>+'Actualizado al 14-04-2023'!$N328+'Actualizado al 14-04-2023'!$P328</f>
        <v>0</v>
      </c>
      <c r="T252" s="210">
        <v>0</v>
      </c>
      <c r="U252" s="224">
        <f>Tabla3[[#This Row],[Q - EJECUTADO FUENTE COOPERANTE]]/Tabla3[[#This Row],[TIPO DE CAMBIO 7.80261 (14-04-2023) ]]</f>
        <v>0</v>
      </c>
      <c r="V252" s="211">
        <f>Tabla3[[#This Row],[TOTAL Q SUSCRITO FUENTE COOOPERANTE]]-Tabla3[[#This Row],[Q - EJECUTADO FUENTE COOPERANTE]]</f>
        <v>10283639.800000001</v>
      </c>
      <c r="W252" s="228">
        <f>Tabla3[[#This Row],[USD - TOTAL SUSCRITO FUENTE COOPERANTE ]]-Tabla3[[#This Row],[USD - EJECUTADO FUENTE COOPERANTE]]</f>
        <v>1317974.3444821669</v>
      </c>
      <c r="X252" s="61">
        <v>0</v>
      </c>
      <c r="Y252" s="61">
        <v>0</v>
      </c>
      <c r="Z252" s="61">
        <v>0</v>
      </c>
      <c r="AA252" s="61" t="s">
        <v>105</v>
      </c>
      <c r="AB252" s="61" t="s">
        <v>233</v>
      </c>
      <c r="AC252" s="61" t="s">
        <v>142</v>
      </c>
      <c r="AD252" s="59" t="s">
        <v>95</v>
      </c>
      <c r="AE252" s="59" t="s">
        <v>95</v>
      </c>
      <c r="AF252" s="59" t="s">
        <v>13</v>
      </c>
      <c r="AG252" s="59">
        <v>13</v>
      </c>
      <c r="AH252" s="59"/>
      <c r="AI252" s="73" t="s">
        <v>123</v>
      </c>
      <c r="AJ252" s="59"/>
      <c r="AK252" s="59"/>
      <c r="AL252" s="59"/>
      <c r="AM252" s="59"/>
      <c r="AN252" s="59"/>
      <c r="AO252" s="59"/>
      <c r="AP252" s="59"/>
      <c r="AQ252" s="62"/>
    </row>
    <row r="253" spans="1:43" ht="15" customHeight="1">
      <c r="A253" s="59" t="s">
        <v>1826</v>
      </c>
      <c r="B253" s="59"/>
      <c r="C253" s="59" t="s">
        <v>1827</v>
      </c>
      <c r="D253" s="73" t="s">
        <v>281</v>
      </c>
      <c r="E253" s="59" t="s">
        <v>243</v>
      </c>
      <c r="F253" s="59" t="s">
        <v>102</v>
      </c>
      <c r="G253" s="59"/>
      <c r="H253" s="82">
        <v>44923</v>
      </c>
      <c r="I253">
        <f t="shared" si="6"/>
        <v>2022</v>
      </c>
      <c r="J253" s="104">
        <v>7.8026099999999996</v>
      </c>
      <c r="K253" s="60">
        <v>44923</v>
      </c>
      <c r="L253" s="60">
        <v>46912</v>
      </c>
      <c r="M253" s="193">
        <v>125337570.48</v>
      </c>
      <c r="N253" s="61">
        <f ca="1">SUBTOTAL(109,'Actualizado al 14-04-2023'!$N$2:$N$328)</f>
        <v>0</v>
      </c>
      <c r="O253" s="61">
        <f ca="1">SUBTOTAL(109,'Actualizado al 14-04-2023'!$O$2:$O$328)</f>
        <v>0</v>
      </c>
      <c r="P253" s="61">
        <f ca="1">SUBTOTAL(109,'Actualizado al 14-04-2023'!$P$2:$P$328)</f>
        <v>0</v>
      </c>
      <c r="Q253" s="206">
        <f ca="1">Tabla3[[#This Row],[SUSCRITO FUENTE COOPERANTE Q. ]]+Tabla3[[#This Row],[ENMIENDA FUENTE COOPERANTE]]</f>
        <v>125337570.48</v>
      </c>
      <c r="R253" s="220">
        <f ca="1">Tabla3[[#This Row],[TOTAL Q SUSCRITO FUENTE COOOPERANTE]]/Tabla3[[#This Row],[TIPO DE CAMBIO 7.80261 (14-04-2023) ]]</f>
        <v>16063544.183292516</v>
      </c>
      <c r="S253" s="61">
        <f ca="1">Tabla3[[#This Row],[SUSCRITO CONTRAPARTIDA]]+Tabla3[[#This Row],[ENMIENDA CONTRARTIDA]]</f>
        <v>0</v>
      </c>
      <c r="T253" s="210">
        <v>0</v>
      </c>
      <c r="U253" s="224">
        <f>Tabla3[[#This Row],[Q - EJECUTADO FUENTE COOPERANTE]]/Tabla3[[#This Row],[TIPO DE CAMBIO 7.80261 (14-04-2023) ]]</f>
        <v>0</v>
      </c>
      <c r="V253" s="211">
        <f ca="1">Tabla3[[#This Row],[TOTAL Q SUSCRITO FUENTE COOOPERANTE]]-Tabla3[[#This Row],[Q - EJECUTADO FUENTE COOPERANTE]]</f>
        <v>125337570.48</v>
      </c>
      <c r="W253" s="228">
        <f ca="1">Tabla3[[#This Row],[USD - TOTAL SUSCRITO FUENTE COOPERANTE ]]-Tabla3[[#This Row],[USD - EJECUTADO FUENTE COOPERANTE]]</f>
        <v>16063544.183292516</v>
      </c>
      <c r="X253" s="61">
        <f ca="1">SUBTOTAL(109,'Actualizado al 14-04-2023'!$X$2:$X$328)</f>
        <v>0</v>
      </c>
      <c r="Y253" s="61"/>
      <c r="Z253" s="61"/>
      <c r="AA253" s="59"/>
      <c r="AB253" s="59"/>
      <c r="AC253" s="59"/>
      <c r="AD253" s="59"/>
      <c r="AE253" s="59"/>
      <c r="AF253" s="59" t="s">
        <v>1762</v>
      </c>
      <c r="AG253" s="59">
        <v>7</v>
      </c>
      <c r="AH253" s="59"/>
      <c r="AI253" s="73" t="s">
        <v>246</v>
      </c>
      <c r="AJ253" s="59"/>
      <c r="AK253" s="59"/>
      <c r="AL253" s="59"/>
      <c r="AM253" s="59"/>
      <c r="AN253" s="59"/>
      <c r="AO253" s="59"/>
      <c r="AP253" s="59"/>
      <c r="AQ253" s="62"/>
    </row>
    <row r="254" spans="1:43" ht="17.25" customHeight="1">
      <c r="A254" s="59" t="s">
        <v>1828</v>
      </c>
      <c r="B254" s="59"/>
      <c r="C254" s="59" t="s">
        <v>1829</v>
      </c>
      <c r="D254" s="73" t="s">
        <v>281</v>
      </c>
      <c r="E254" s="59" t="s">
        <v>326</v>
      </c>
      <c r="F254" s="59" t="s">
        <v>1812</v>
      </c>
      <c r="G254" s="59"/>
      <c r="H254" s="83">
        <v>44867</v>
      </c>
      <c r="I254">
        <f t="shared" si="6"/>
        <v>2022</v>
      </c>
      <c r="J254" s="104">
        <v>7.8026099999999996</v>
      </c>
      <c r="K254" s="60">
        <v>44867</v>
      </c>
      <c r="L254" s="63">
        <v>44853</v>
      </c>
      <c r="M254" s="193">
        <v>54054.7</v>
      </c>
      <c r="N254" s="61">
        <v>14243669.869999999</v>
      </c>
      <c r="O254" s="61">
        <v>0</v>
      </c>
      <c r="P254" s="61">
        <v>0</v>
      </c>
      <c r="Q254" s="206">
        <f>Tabla3[[#This Row],[SUSCRITO FUENTE COOPERANTE Q. ]]+Tabla3[[#This Row],[ENMIENDA FUENTE COOPERANTE]]</f>
        <v>54054.7</v>
      </c>
      <c r="R254" s="220">
        <f>Tabla3[[#This Row],[TOTAL Q SUSCRITO FUENTE COOOPERANTE]]/Tabla3[[#This Row],[TIPO DE CAMBIO 7.80261 (14-04-2023) ]]</f>
        <v>6927.7716046297328</v>
      </c>
      <c r="S254" s="61">
        <v>0</v>
      </c>
      <c r="T254" s="210">
        <v>0</v>
      </c>
      <c r="U254" s="224">
        <f>Tabla3[[#This Row],[Q - EJECUTADO FUENTE COOPERANTE]]/Tabla3[[#This Row],[TIPO DE CAMBIO 7.80261 (14-04-2023) ]]</f>
        <v>0</v>
      </c>
      <c r="V254" s="211">
        <f>Tabla3[[#This Row],[TOTAL Q SUSCRITO FUENTE COOOPERANTE]]-Tabla3[[#This Row],[Q - EJECUTADO FUENTE COOPERANTE]]</f>
        <v>54054.7</v>
      </c>
      <c r="W254" s="228">
        <f>Tabla3[[#This Row],[USD - TOTAL SUSCRITO FUENTE COOPERANTE ]]-Tabla3[[#This Row],[USD - EJECUTADO FUENTE COOPERANTE]]</f>
        <v>6927.7716046297328</v>
      </c>
      <c r="X254" s="61">
        <v>0</v>
      </c>
      <c r="Y254" s="59"/>
      <c r="Z254" s="59"/>
      <c r="AA254" s="59" t="s">
        <v>105</v>
      </c>
      <c r="AB254" s="59" t="s">
        <v>233</v>
      </c>
      <c r="AC254" s="59" t="s">
        <v>348</v>
      </c>
      <c r="AD254" s="59" t="s">
        <v>95</v>
      </c>
      <c r="AE254" s="59" t="s">
        <v>95</v>
      </c>
      <c r="AF254" s="59" t="s">
        <v>12</v>
      </c>
      <c r="AG254" s="59">
        <v>12</v>
      </c>
      <c r="AH254" s="59"/>
      <c r="AI254" s="73" t="s">
        <v>123</v>
      </c>
      <c r="AJ254" s="59"/>
      <c r="AK254" s="59"/>
      <c r="AL254" s="59"/>
      <c r="AM254" s="59"/>
      <c r="AN254" s="59"/>
      <c r="AO254" s="59"/>
      <c r="AP254" s="59"/>
      <c r="AQ254" s="62"/>
    </row>
    <row r="255" spans="1:43" ht="15.75" customHeight="1">
      <c r="A255" s="59" t="s">
        <v>1830</v>
      </c>
      <c r="B255" s="59"/>
      <c r="C255" s="59" t="s">
        <v>1831</v>
      </c>
      <c r="D255" s="73" t="s">
        <v>281</v>
      </c>
      <c r="E255" s="59" t="s">
        <v>868</v>
      </c>
      <c r="F255" s="59" t="s">
        <v>119</v>
      </c>
      <c r="G255" s="59"/>
      <c r="H255" s="82">
        <v>44917</v>
      </c>
      <c r="I255">
        <f t="shared" si="6"/>
        <v>2022</v>
      </c>
      <c r="J255" s="104">
        <v>7.8026099999999996</v>
      </c>
      <c r="K255" s="60">
        <v>44935</v>
      </c>
      <c r="L255" s="60">
        <v>44985</v>
      </c>
      <c r="M255" s="193">
        <f>[1]Hoja1!F43*[1]Hoja1!G43</f>
        <v>486882.864</v>
      </c>
      <c r="N255" s="61">
        <v>54054.7</v>
      </c>
      <c r="O255" s="61">
        <v>0</v>
      </c>
      <c r="P255" s="61">
        <v>0</v>
      </c>
      <c r="Q255" s="206">
        <f>Tabla3[[#This Row],[SUSCRITO FUENTE COOPERANTE Q. ]]+Tabla3[[#This Row],[ENMIENDA FUENTE COOPERANTE]]</f>
        <v>486882.864</v>
      </c>
      <c r="R255" s="220">
        <f>Tabla3[[#This Row],[TOTAL Q SUSCRITO FUENTE COOOPERANTE]]/Tabla3[[#This Row],[TIPO DE CAMBIO 7.80261 (14-04-2023) ]]</f>
        <v>62400</v>
      </c>
      <c r="S255" s="61">
        <v>0</v>
      </c>
      <c r="T255" s="210">
        <v>0</v>
      </c>
      <c r="U255" s="224">
        <f>Tabla3[[#This Row],[Q - EJECUTADO FUENTE COOPERANTE]]/Tabla3[[#This Row],[TIPO DE CAMBIO 7.80261 (14-04-2023) ]]</f>
        <v>0</v>
      </c>
      <c r="V255" s="211">
        <f>Tabla3[[#This Row],[TOTAL Q SUSCRITO FUENTE COOOPERANTE]]-Tabla3[[#This Row],[Q - EJECUTADO FUENTE COOPERANTE]]</f>
        <v>486882.864</v>
      </c>
      <c r="W255" s="228">
        <f>Tabla3[[#This Row],[USD - TOTAL SUSCRITO FUENTE COOPERANTE ]]-Tabla3[[#This Row],[USD - EJECUTADO FUENTE COOPERANTE]]</f>
        <v>62400</v>
      </c>
      <c r="X255" s="61">
        <v>0</v>
      </c>
      <c r="Y255" s="59"/>
      <c r="Z255" s="59"/>
      <c r="AA255" s="59" t="s">
        <v>1614</v>
      </c>
      <c r="AB255" s="59" t="s">
        <v>82</v>
      </c>
      <c r="AC255" s="59" t="s">
        <v>83</v>
      </c>
      <c r="AD255" s="59" t="s">
        <v>95</v>
      </c>
      <c r="AE255" s="59" t="s">
        <v>95</v>
      </c>
      <c r="AF255" s="59" t="s">
        <v>12</v>
      </c>
      <c r="AG255" s="59">
        <v>12</v>
      </c>
      <c r="AH255" s="59"/>
      <c r="AI255" s="73" t="s">
        <v>123</v>
      </c>
      <c r="AJ255" s="59"/>
      <c r="AK255" s="59"/>
      <c r="AL255" s="59"/>
      <c r="AM255" s="59"/>
      <c r="AN255" s="59"/>
      <c r="AO255" s="59"/>
      <c r="AP255" s="59"/>
      <c r="AQ255" s="62"/>
    </row>
    <row r="256" spans="1:43" ht="15.75" customHeight="1">
      <c r="A256" s="59" t="s">
        <v>1832</v>
      </c>
      <c r="B256" s="59"/>
      <c r="C256" s="59" t="s">
        <v>1833</v>
      </c>
      <c r="D256" s="73" t="s">
        <v>281</v>
      </c>
      <c r="E256" s="59" t="s">
        <v>232</v>
      </c>
      <c r="F256" s="59" t="s">
        <v>1812</v>
      </c>
      <c r="G256" s="59"/>
      <c r="H256" s="83">
        <v>44936</v>
      </c>
      <c r="I256">
        <f t="shared" si="6"/>
        <v>2023</v>
      </c>
      <c r="J256" s="104">
        <v>7.8026099999999996</v>
      </c>
      <c r="K256" s="60">
        <v>44936</v>
      </c>
      <c r="L256" s="63">
        <v>44895</v>
      </c>
      <c r="M256" s="193">
        <v>1820409.6</v>
      </c>
      <c r="N256" s="61">
        <v>0</v>
      </c>
      <c r="O256" s="61">
        <v>0</v>
      </c>
      <c r="P256" s="61">
        <v>0</v>
      </c>
      <c r="Q256" s="206">
        <f>Tabla3[[#This Row],[SUSCRITO FUENTE COOPERANTE Q. ]]+Tabla3[[#This Row],[ENMIENDA FUENTE COOPERANTE]]</f>
        <v>1820409.6</v>
      </c>
      <c r="R256" s="220">
        <f>Tabla3[[#This Row],[TOTAL Q SUSCRITO FUENTE COOOPERANTE]]/Tabla3[[#This Row],[TIPO DE CAMBIO 7.80261 (14-04-2023) ]]</f>
        <v>233307.77778204987</v>
      </c>
      <c r="S256" s="61">
        <v>0</v>
      </c>
      <c r="T256" s="210">
        <v>0</v>
      </c>
      <c r="U256" s="224">
        <f>Tabla3[[#This Row],[Q - EJECUTADO FUENTE COOPERANTE]]/Tabla3[[#This Row],[TIPO DE CAMBIO 7.80261 (14-04-2023) ]]</f>
        <v>0</v>
      </c>
      <c r="V256" s="211">
        <f>Tabla3[[#This Row],[TOTAL Q SUSCRITO FUENTE COOOPERANTE]]-Tabla3[[#This Row],[Q - EJECUTADO FUENTE COOPERANTE]]</f>
        <v>1820409.6</v>
      </c>
      <c r="W256" s="228">
        <f>Tabla3[[#This Row],[USD - TOTAL SUSCRITO FUENTE COOPERANTE ]]-Tabla3[[#This Row],[USD - EJECUTADO FUENTE COOPERANTE]]</f>
        <v>233307.77778204987</v>
      </c>
      <c r="X256" s="61">
        <v>0</v>
      </c>
      <c r="Y256" s="59"/>
      <c r="Z256" s="59"/>
      <c r="AA256" s="59" t="s">
        <v>1614</v>
      </c>
      <c r="AB256" s="59" t="s">
        <v>82</v>
      </c>
      <c r="AC256" s="59" t="s">
        <v>742</v>
      </c>
      <c r="AD256" s="59" t="s">
        <v>95</v>
      </c>
      <c r="AE256" s="59" t="s">
        <v>95</v>
      </c>
      <c r="AF256" s="59" t="s">
        <v>1763</v>
      </c>
      <c r="AG256" s="59">
        <v>9</v>
      </c>
      <c r="AH256" s="59"/>
      <c r="AI256" s="73" t="s">
        <v>123</v>
      </c>
      <c r="AJ256" s="59"/>
      <c r="AK256" s="59"/>
      <c r="AL256" s="59"/>
      <c r="AM256" s="59"/>
      <c r="AN256" s="59"/>
      <c r="AO256" s="59"/>
      <c r="AP256" s="59"/>
      <c r="AQ256" s="62"/>
    </row>
    <row r="257" spans="1:43" ht="15.75" customHeight="1">
      <c r="A257" s="59" t="s">
        <v>1834</v>
      </c>
      <c r="B257" s="59"/>
      <c r="C257" s="59" t="s">
        <v>1835</v>
      </c>
      <c r="D257" s="73" t="s">
        <v>281</v>
      </c>
      <c r="E257" s="59" t="s">
        <v>118</v>
      </c>
      <c r="F257" s="59" t="s">
        <v>740</v>
      </c>
      <c r="G257" s="59"/>
      <c r="H257" s="82">
        <v>44754</v>
      </c>
      <c r="I257">
        <f t="shared" si="6"/>
        <v>2022</v>
      </c>
      <c r="J257" s="104">
        <v>7.8026099999999996</v>
      </c>
      <c r="K257" s="60">
        <v>44754</v>
      </c>
      <c r="L257" s="60">
        <v>45785</v>
      </c>
      <c r="M257" s="214">
        <v>70437420</v>
      </c>
      <c r="N257" s="61">
        <v>1820409.6</v>
      </c>
      <c r="O257" s="61">
        <v>0</v>
      </c>
      <c r="P257" s="61">
        <v>0</v>
      </c>
      <c r="Q257" s="206">
        <f>Tabla3[[#This Row],[SUSCRITO FUENTE COOPERANTE Q. ]]+Tabla3[[#This Row],[ENMIENDA FUENTE COOPERANTE]]</f>
        <v>70437420</v>
      </c>
      <c r="R257" s="220">
        <f>Tabla3[[#This Row],[TOTAL Q SUSCRITO FUENTE COOOPERANTE]]/Tabla3[[#This Row],[TIPO DE CAMBIO 7.80261 (14-04-2023) ]]</f>
        <v>9027417.7486764044</v>
      </c>
      <c r="S257" s="61">
        <v>0</v>
      </c>
      <c r="T257" s="210">
        <v>0</v>
      </c>
      <c r="U257" s="224">
        <f>Tabla3[[#This Row],[Q - EJECUTADO FUENTE COOPERANTE]]/Tabla3[[#This Row],[TIPO DE CAMBIO 7.80261 (14-04-2023) ]]</f>
        <v>0</v>
      </c>
      <c r="V257" s="211">
        <f>Tabla3[[#This Row],[TOTAL Q SUSCRITO FUENTE COOOPERANTE]]-Tabla3[[#This Row],[Q - EJECUTADO FUENTE COOPERANTE]]</f>
        <v>70437420</v>
      </c>
      <c r="W257" s="228">
        <f>Tabla3[[#This Row],[USD - TOTAL SUSCRITO FUENTE COOPERANTE ]]-Tabla3[[#This Row],[USD - EJECUTADO FUENTE COOPERANTE]]</f>
        <v>9027417.7486764044</v>
      </c>
      <c r="X257" s="61">
        <v>0</v>
      </c>
      <c r="Y257" s="59"/>
      <c r="Z257" s="59"/>
      <c r="AA257" s="59" t="s">
        <v>1614</v>
      </c>
      <c r="AB257" s="59" t="s">
        <v>233</v>
      </c>
      <c r="AC257" s="59" t="s">
        <v>157</v>
      </c>
      <c r="AD257" s="59" t="s">
        <v>527</v>
      </c>
      <c r="AE257" s="59" t="s">
        <v>1836</v>
      </c>
      <c r="AF257" s="59" t="s">
        <v>12</v>
      </c>
      <c r="AG257" s="59">
        <v>12</v>
      </c>
      <c r="AH257" s="59"/>
      <c r="AI257" s="73" t="s">
        <v>246</v>
      </c>
      <c r="AJ257" s="59"/>
      <c r="AK257" s="59"/>
      <c r="AL257" s="59"/>
      <c r="AM257" s="59"/>
      <c r="AN257" s="59"/>
      <c r="AO257" s="59"/>
      <c r="AP257" s="59"/>
      <c r="AQ257" s="62"/>
    </row>
    <row r="258" spans="1:43" ht="15.75" customHeight="1">
      <c r="A258" s="59" t="s">
        <v>1837</v>
      </c>
      <c r="B258" s="59"/>
      <c r="C258" s="59" t="s">
        <v>1838</v>
      </c>
      <c r="D258" s="73" t="s">
        <v>281</v>
      </c>
      <c r="E258" s="59" t="s">
        <v>1133</v>
      </c>
      <c r="F258" s="59" t="s">
        <v>140</v>
      </c>
      <c r="G258" s="59"/>
      <c r="H258" s="83">
        <v>44895</v>
      </c>
      <c r="I258">
        <f t="shared" si="6"/>
        <v>2022</v>
      </c>
      <c r="J258" s="104">
        <v>7.8026099999999996</v>
      </c>
      <c r="K258" s="63">
        <v>44895</v>
      </c>
      <c r="L258" s="63">
        <v>45291</v>
      </c>
      <c r="M258" s="193">
        <v>1170063</v>
      </c>
      <c r="N258" s="61">
        <v>0</v>
      </c>
      <c r="O258" s="61">
        <v>0</v>
      </c>
      <c r="P258" s="61">
        <v>0</v>
      </c>
      <c r="Q258" s="206">
        <f>Tabla3[[#This Row],[SUSCRITO FUENTE COOPERANTE Q. ]]+Tabla3[[#This Row],[ENMIENDA FUENTE COOPERANTE]]</f>
        <v>1170063</v>
      </c>
      <c r="R258" s="220">
        <f>Tabla3[[#This Row],[TOTAL Q SUSCRITO FUENTE COOOPERANTE]]/Tabla3[[#This Row],[TIPO DE CAMBIO 7.80261 (14-04-2023) ]]</f>
        <v>149957.89870312627</v>
      </c>
      <c r="S258" s="61">
        <v>0</v>
      </c>
      <c r="T258" s="207">
        <v>177075</v>
      </c>
      <c r="U258" s="224">
        <f>Tabla3[[#This Row],[Q - EJECUTADO FUENTE COOPERANTE]]/Tabla3[[#This Row],[TIPO DE CAMBIO 7.80261 (14-04-2023) ]]</f>
        <v>22694.329205227481</v>
      </c>
      <c r="V258" s="211">
        <f>Tabla3[[#This Row],[TOTAL Q SUSCRITO FUENTE COOOPERANTE]]-Tabla3[[#This Row],[Q - EJECUTADO FUENTE COOPERANTE]]</f>
        <v>992988</v>
      </c>
      <c r="W258" s="228">
        <f>Tabla3[[#This Row],[USD - TOTAL SUSCRITO FUENTE COOPERANTE ]]-Tabla3[[#This Row],[USD - EJECUTADO FUENTE COOPERANTE]]</f>
        <v>127263.56949789879</v>
      </c>
      <c r="X258" s="61">
        <v>0</v>
      </c>
      <c r="Y258" s="59"/>
      <c r="Z258" s="59"/>
      <c r="AA258" s="59" t="s">
        <v>1614</v>
      </c>
      <c r="AB258" s="59" t="s">
        <v>233</v>
      </c>
      <c r="AC258" s="59" t="s">
        <v>234</v>
      </c>
      <c r="AD258" s="59" t="s">
        <v>95</v>
      </c>
      <c r="AE258" s="59" t="s">
        <v>1839</v>
      </c>
      <c r="AF258" s="59" t="s">
        <v>12</v>
      </c>
      <c r="AG258" s="59">
        <v>12</v>
      </c>
      <c r="AH258" s="59"/>
      <c r="AI258" s="73" t="s">
        <v>631</v>
      </c>
      <c r="AJ258" s="59"/>
      <c r="AK258" s="59"/>
      <c r="AL258" s="59"/>
      <c r="AM258" s="59"/>
      <c r="AN258" s="59"/>
      <c r="AO258" s="59"/>
      <c r="AP258" s="59"/>
      <c r="AQ258" s="62"/>
    </row>
    <row r="259" spans="1:43" ht="15" customHeight="1">
      <c r="A259" s="59" t="s">
        <v>1840</v>
      </c>
      <c r="B259" s="59"/>
      <c r="C259" s="59" t="s">
        <v>1841</v>
      </c>
      <c r="D259" s="73" t="s">
        <v>281</v>
      </c>
      <c r="E259" s="59" t="s">
        <v>174</v>
      </c>
      <c r="F259" s="59" t="s">
        <v>1842</v>
      </c>
      <c r="G259" s="59"/>
      <c r="H259" s="82">
        <v>44907</v>
      </c>
      <c r="I259">
        <f t="shared" si="6"/>
        <v>2022</v>
      </c>
      <c r="J259" s="104">
        <v>7.8026099999999996</v>
      </c>
      <c r="K259" s="63">
        <v>44925</v>
      </c>
      <c r="L259" s="63">
        <v>44925</v>
      </c>
      <c r="M259" s="193">
        <v>157634.79999999999</v>
      </c>
      <c r="N259" s="61">
        <v>150000</v>
      </c>
      <c r="O259" s="61">
        <v>0</v>
      </c>
      <c r="P259" s="61">
        <v>0</v>
      </c>
      <c r="Q259" s="206">
        <f>Tabla3[[#This Row],[SUSCRITO FUENTE COOPERANTE Q. ]]+Tabla3[[#This Row],[ENMIENDA FUENTE COOPERANTE]]</f>
        <v>157634.79999999999</v>
      </c>
      <c r="R259" s="220">
        <f>Tabla3[[#This Row],[TOTAL Q SUSCRITO FUENTE COOOPERANTE]]/Tabla3[[#This Row],[TIPO DE CAMBIO 7.80261 (14-04-2023) ]]</f>
        <v>20202.829566004195</v>
      </c>
      <c r="S259" s="61">
        <v>0</v>
      </c>
      <c r="T259" s="210">
        <v>0</v>
      </c>
      <c r="U259" s="224">
        <f>Tabla3[[#This Row],[Q - EJECUTADO FUENTE COOPERANTE]]/Tabla3[[#This Row],[TIPO DE CAMBIO 7.80261 (14-04-2023) ]]</f>
        <v>0</v>
      </c>
      <c r="V259" s="211">
        <f>Tabla3[[#This Row],[TOTAL Q SUSCRITO FUENTE COOOPERANTE]]-Tabla3[[#This Row],[Q - EJECUTADO FUENTE COOPERANTE]]</f>
        <v>157634.79999999999</v>
      </c>
      <c r="W259" s="228">
        <f>Tabla3[[#This Row],[USD - TOTAL SUSCRITO FUENTE COOPERANTE ]]-Tabla3[[#This Row],[USD - EJECUTADO FUENTE COOPERANTE]]</f>
        <v>20202.829566004195</v>
      </c>
      <c r="X259" s="61">
        <v>0</v>
      </c>
      <c r="Y259" s="59"/>
      <c r="Z259" s="59"/>
      <c r="AA259" s="59" t="s">
        <v>1614</v>
      </c>
      <c r="AB259" s="59" t="s">
        <v>82</v>
      </c>
      <c r="AC259" s="59" t="s">
        <v>300</v>
      </c>
      <c r="AD259" s="59" t="s">
        <v>95</v>
      </c>
      <c r="AE259" s="59" t="s">
        <v>95</v>
      </c>
      <c r="AF259" s="59" t="s">
        <v>12</v>
      </c>
      <c r="AG259" s="59">
        <v>12</v>
      </c>
      <c r="AH259" s="59"/>
      <c r="AI259" s="73" t="s">
        <v>631</v>
      </c>
      <c r="AJ259" s="59"/>
      <c r="AK259" s="59"/>
      <c r="AL259" s="59"/>
      <c r="AM259" s="59"/>
      <c r="AN259" s="59"/>
      <c r="AO259" s="59"/>
      <c r="AP259" s="59"/>
      <c r="AQ259" s="62"/>
    </row>
    <row r="260" spans="1:43" ht="15.75" customHeight="1">
      <c r="A260" s="59" t="s">
        <v>1845</v>
      </c>
      <c r="B260" s="59"/>
      <c r="C260" s="59" t="s">
        <v>1844</v>
      </c>
      <c r="D260" s="73" t="s">
        <v>281</v>
      </c>
      <c r="E260" s="59" t="s">
        <v>642</v>
      </c>
      <c r="F260" s="59" t="s">
        <v>409</v>
      </c>
      <c r="G260" s="59"/>
      <c r="H260" s="82">
        <v>44924</v>
      </c>
      <c r="I260">
        <f t="shared" si="6"/>
        <v>2022</v>
      </c>
      <c r="J260" s="104">
        <v>7.8026099999999996</v>
      </c>
      <c r="K260" s="63">
        <v>44883</v>
      </c>
      <c r="L260" s="60">
        <v>44946</v>
      </c>
      <c r="M260" s="193">
        <v>18008.87</v>
      </c>
      <c r="N260" s="61">
        <v>20000</v>
      </c>
      <c r="O260" s="61">
        <v>0</v>
      </c>
      <c r="P260" s="61">
        <v>0</v>
      </c>
      <c r="Q260" s="206">
        <f>Tabla3[[#This Row],[SUSCRITO FUENTE COOPERANTE Q. ]]+Tabla3[[#This Row],[ENMIENDA FUENTE COOPERANTE]]</f>
        <v>18008.87</v>
      </c>
      <c r="R260" s="220">
        <f>Tabla3[[#This Row],[TOTAL Q SUSCRITO FUENTE COOOPERANTE]]/Tabla3[[#This Row],[TIPO DE CAMBIO 7.80261 (14-04-2023) ]]</f>
        <v>2308.0571757399125</v>
      </c>
      <c r="S260" s="61">
        <v>0</v>
      </c>
      <c r="T260" s="210">
        <v>0</v>
      </c>
      <c r="U260" s="224">
        <f>Tabla3[[#This Row],[Q - EJECUTADO FUENTE COOPERANTE]]/Tabla3[[#This Row],[TIPO DE CAMBIO 7.80261 (14-04-2023) ]]</f>
        <v>0</v>
      </c>
      <c r="V260" s="211">
        <f>Tabla3[[#This Row],[TOTAL Q SUSCRITO FUENTE COOOPERANTE]]-Tabla3[[#This Row],[Q - EJECUTADO FUENTE COOPERANTE]]</f>
        <v>18008.87</v>
      </c>
      <c r="W260" s="228">
        <f>Tabla3[[#This Row],[USD - TOTAL SUSCRITO FUENTE COOPERANTE ]]-Tabla3[[#This Row],[USD - EJECUTADO FUENTE COOPERANTE]]</f>
        <v>2308.0571757399125</v>
      </c>
      <c r="X260" s="61">
        <v>0</v>
      </c>
      <c r="Y260" s="59"/>
      <c r="Z260" s="59"/>
      <c r="AA260" s="59" t="s">
        <v>1614</v>
      </c>
      <c r="AB260" s="59" t="s">
        <v>82</v>
      </c>
      <c r="AC260" s="59" t="s">
        <v>300</v>
      </c>
      <c r="AD260" s="59" t="s">
        <v>95</v>
      </c>
      <c r="AE260" s="59" t="s">
        <v>95</v>
      </c>
      <c r="AF260" s="59" t="s">
        <v>12</v>
      </c>
      <c r="AG260" s="59">
        <v>12</v>
      </c>
      <c r="AH260" s="59"/>
      <c r="AI260" s="73" t="s">
        <v>631</v>
      </c>
      <c r="AJ260" s="59"/>
      <c r="AK260" s="59"/>
      <c r="AL260" s="59"/>
      <c r="AM260" s="59"/>
      <c r="AN260" s="59"/>
      <c r="AO260" s="59"/>
      <c r="AP260" s="59"/>
      <c r="AQ260" s="62"/>
    </row>
    <row r="261" spans="1:43" ht="15.75" customHeight="1">
      <c r="A261" s="59" t="s">
        <v>2471</v>
      </c>
      <c r="B261" s="59"/>
      <c r="C261" s="59" t="s">
        <v>2498</v>
      </c>
      <c r="D261" s="73" t="s">
        <v>281</v>
      </c>
      <c r="E261" s="59" t="s">
        <v>399</v>
      </c>
      <c r="F261" s="59" t="s">
        <v>196</v>
      </c>
      <c r="G261" s="59"/>
      <c r="H261" s="83">
        <v>44910</v>
      </c>
      <c r="I261">
        <f t="shared" si="6"/>
        <v>2022</v>
      </c>
      <c r="J261" s="104">
        <v>7.8026099999999996</v>
      </c>
      <c r="K261" s="64">
        <v>44927</v>
      </c>
      <c r="L261" s="64" t="s">
        <v>68</v>
      </c>
      <c r="M261" s="193">
        <f>[1]Hoja1!F48*[1]Hoja1!G48</f>
        <v>2325466.4765699999</v>
      </c>
      <c r="N261" s="61">
        <v>0</v>
      </c>
      <c r="O261" s="61"/>
      <c r="P261" s="61"/>
      <c r="Q261" s="206">
        <f>Tabla3[[#This Row],[SUSCRITO FUENTE COOPERANTE Q. ]]+Tabla3[[#This Row],[ENMIENDA FUENTE COOPERANTE]]</f>
        <v>2325466.4765699999</v>
      </c>
      <c r="R261" s="220">
        <f>Tabla3[[#This Row],[TOTAL Q SUSCRITO FUENTE COOOPERANTE]]/Tabla3[[#This Row],[TIPO DE CAMBIO 7.80261 (14-04-2023) ]]</f>
        <v>298037</v>
      </c>
      <c r="S261" s="61"/>
      <c r="T261" s="210">
        <v>0</v>
      </c>
      <c r="U261" s="224">
        <f>Tabla3[[#This Row],[Q - EJECUTADO FUENTE COOPERANTE]]/Tabla3[[#This Row],[TIPO DE CAMBIO 7.80261 (14-04-2023) ]]</f>
        <v>0</v>
      </c>
      <c r="V261" s="211">
        <f>Tabla3[[#This Row],[TOTAL Q SUSCRITO FUENTE COOOPERANTE]]-Tabla3[[#This Row],[Q - EJECUTADO FUENTE COOPERANTE]]</f>
        <v>2325466.4765699999</v>
      </c>
      <c r="W261" s="228">
        <f>Tabla3[[#This Row],[USD - TOTAL SUSCRITO FUENTE COOPERANTE ]]-Tabla3[[#This Row],[USD - EJECUTADO FUENTE COOPERANTE]]</f>
        <v>298037</v>
      </c>
      <c r="X261" s="61"/>
      <c r="Y261" s="59"/>
      <c r="Z261" s="59"/>
      <c r="AA261" s="59" t="s">
        <v>105</v>
      </c>
      <c r="AB261" s="59" t="s">
        <v>233</v>
      </c>
      <c r="AC261" s="59" t="s">
        <v>355</v>
      </c>
      <c r="AD261" s="59" t="s">
        <v>95</v>
      </c>
      <c r="AE261" s="59" t="s">
        <v>95</v>
      </c>
      <c r="AF261" s="59" t="s">
        <v>6</v>
      </c>
      <c r="AG261" s="59">
        <v>15</v>
      </c>
      <c r="AH261" s="59"/>
      <c r="AI261" s="73" t="s">
        <v>246</v>
      </c>
      <c r="AJ261" s="59"/>
      <c r="AK261" s="59"/>
      <c r="AL261" s="59"/>
      <c r="AM261" s="59"/>
      <c r="AN261" s="59"/>
      <c r="AO261" s="59"/>
      <c r="AP261" s="59"/>
      <c r="AQ261" s="62"/>
    </row>
    <row r="262" spans="1:43" ht="18" customHeight="1">
      <c r="A262" s="59" t="s">
        <v>2473</v>
      </c>
      <c r="B262" s="59"/>
      <c r="C262" s="59" t="s">
        <v>2496</v>
      </c>
      <c r="D262" s="73" t="s">
        <v>281</v>
      </c>
      <c r="E262" s="59" t="s">
        <v>155</v>
      </c>
      <c r="F262" s="59" t="s">
        <v>180</v>
      </c>
      <c r="G262" s="59"/>
      <c r="H262" s="83">
        <v>44958</v>
      </c>
      <c r="I262">
        <f t="shared" si="6"/>
        <v>2023</v>
      </c>
      <c r="J262" s="104">
        <v>7.8026099999999996</v>
      </c>
      <c r="K262" s="64">
        <v>44958</v>
      </c>
      <c r="L262" s="64" t="s">
        <v>68</v>
      </c>
      <c r="M262" s="214">
        <v>5959401.1900000004</v>
      </c>
      <c r="N262" s="61">
        <v>5959401.1900000004</v>
      </c>
      <c r="O262" s="61"/>
      <c r="P262" s="61"/>
      <c r="Q262" s="206">
        <f>Tabla3[[#This Row],[SUSCRITO FUENTE COOPERANTE Q. ]]+Tabla3[[#This Row],[ENMIENDA FUENTE COOPERANTE]]</f>
        <v>5959401.1900000004</v>
      </c>
      <c r="R262" s="220">
        <f>Tabla3[[#This Row],[TOTAL Q SUSCRITO FUENTE COOOPERANTE]]/Tabla3[[#This Row],[TIPO DE CAMBIO 7.80261 (14-04-2023) ]]</f>
        <v>763770.22432237433</v>
      </c>
      <c r="S262" s="61"/>
      <c r="T262" s="210">
        <v>0</v>
      </c>
      <c r="U262" s="224">
        <f>Tabla3[[#This Row],[Q - EJECUTADO FUENTE COOPERANTE]]/Tabla3[[#This Row],[TIPO DE CAMBIO 7.80261 (14-04-2023) ]]</f>
        <v>0</v>
      </c>
      <c r="V262" s="211">
        <f>Tabla3[[#This Row],[TOTAL Q SUSCRITO FUENTE COOOPERANTE]]-Tabla3[[#This Row],[Q - EJECUTADO FUENTE COOPERANTE]]</f>
        <v>5959401.1900000004</v>
      </c>
      <c r="W262" s="228">
        <f>Tabla3[[#This Row],[USD - TOTAL SUSCRITO FUENTE COOPERANTE ]]-Tabla3[[#This Row],[USD - EJECUTADO FUENTE COOPERANTE]]</f>
        <v>763770.22432237433</v>
      </c>
      <c r="X262" s="61"/>
      <c r="Y262" s="59"/>
      <c r="Z262" s="59"/>
      <c r="AA262" s="59" t="s">
        <v>1614</v>
      </c>
      <c r="AB262" s="59" t="s">
        <v>82</v>
      </c>
      <c r="AC262" s="59" t="s">
        <v>157</v>
      </c>
      <c r="AD262" s="59" t="s">
        <v>95</v>
      </c>
      <c r="AE262" s="59" t="s">
        <v>95</v>
      </c>
      <c r="AF262" s="59" t="s">
        <v>7</v>
      </c>
      <c r="AG262" s="59">
        <v>3</v>
      </c>
      <c r="AH262" s="59"/>
      <c r="AI262" s="73" t="s">
        <v>123</v>
      </c>
      <c r="AJ262" s="59"/>
      <c r="AK262" s="59"/>
      <c r="AL262" s="59"/>
      <c r="AM262" s="59"/>
      <c r="AN262" s="59"/>
      <c r="AO262" s="59"/>
      <c r="AP262" s="59"/>
      <c r="AQ262" s="62"/>
    </row>
    <row r="263" spans="1:43" customFormat="1" ht="15.75" hidden="1" customHeight="1">
      <c r="A263" s="68" t="s">
        <v>1611</v>
      </c>
      <c r="B263" s="58" t="s">
        <v>1612</v>
      </c>
      <c r="C263" s="68" t="s">
        <v>1613</v>
      </c>
      <c r="D263" s="68" t="s">
        <v>117</v>
      </c>
      <c r="E263" s="68" t="s">
        <v>150</v>
      </c>
      <c r="F263" s="68" t="s">
        <v>140</v>
      </c>
      <c r="G263" s="68" t="s">
        <v>721</v>
      </c>
      <c r="H263" s="80">
        <v>42657</v>
      </c>
      <c r="I263">
        <f t="shared" si="6"/>
        <v>2016</v>
      </c>
      <c r="J263" s="99">
        <v>7.8026099999999996</v>
      </c>
      <c r="K263" s="70">
        <v>42657</v>
      </c>
      <c r="L263" s="70">
        <v>43646</v>
      </c>
      <c r="M263" s="71">
        <v>43516000</v>
      </c>
      <c r="N263" s="71">
        <v>0</v>
      </c>
      <c r="O263" s="71">
        <v>17406400</v>
      </c>
      <c r="P263" s="71">
        <v>0</v>
      </c>
      <c r="Q263" s="71">
        <f>+'Actualizado al 14-04-2023'!$M263+'Actualizado al 14-04-2023'!$O263</f>
        <v>60922400</v>
      </c>
      <c r="R263" s="71">
        <f>Tabla3[[#This Row],[TOTAL Q SUSCRITO FUENTE COOOPERANTE]]/Tabla3[[#This Row],[TIPO DE CAMBIO 7.80261 (14-04-2023) ]]</f>
        <v>7807951.4418893168</v>
      </c>
      <c r="S263" s="71">
        <f>+'Actualizado al 14-04-2023'!$N263+'Actualizado al 14-04-2023'!$P263</f>
        <v>0</v>
      </c>
      <c r="T263" s="188">
        <v>0</v>
      </c>
      <c r="U263" s="71">
        <f>Tabla3[[#This Row],[Q - EJECUTADO FUENTE COOPERANTE]]/Tabla3[[#This Row],[TIPO DE CAMBIO 7.80261 (14-04-2023) ]]</f>
        <v>0</v>
      </c>
      <c r="V263" s="71">
        <f>Tabla3[[#This Row],[SUSCRITO FUENTE COOPERANTE Q. ]]-Tabla3[[#This Row],[Q - EJECUTADO FUENTE COOPERANTE]]</f>
        <v>43516000</v>
      </c>
      <c r="W263" s="71">
        <f>Tabla3[[#This Row],[USD - TOTAL SUSCRITO FUENTE COOPERANTE ]]-Tabla3[[#This Row],[USD - EJECUTADO FUENTE COOPERANTE]]</f>
        <v>7807951.4418893168</v>
      </c>
      <c r="X263" s="71">
        <v>0</v>
      </c>
      <c r="Y263" s="71">
        <v>100</v>
      </c>
      <c r="Z263" s="71">
        <v>99.99</v>
      </c>
      <c r="AA263" s="68" t="s">
        <v>1614</v>
      </c>
      <c r="AB263" s="68" t="s">
        <v>82</v>
      </c>
      <c r="AC263" s="68" t="s">
        <v>217</v>
      </c>
      <c r="AD263" s="68" t="s">
        <v>235</v>
      </c>
      <c r="AE263" s="68" t="s">
        <v>1615</v>
      </c>
      <c r="AF263" s="59" t="s">
        <v>12</v>
      </c>
      <c r="AG263" s="68">
        <v>12</v>
      </c>
      <c r="AH263" s="68" t="s">
        <v>122</v>
      </c>
      <c r="AI263" s="68"/>
      <c r="AJ263" s="68"/>
      <c r="AK263" s="68"/>
      <c r="AL263" s="68"/>
      <c r="AM263" s="68"/>
      <c r="AN263" s="68" t="s">
        <v>1410</v>
      </c>
      <c r="AO263" s="68"/>
      <c r="AP263" s="68"/>
      <c r="AQ263" s="72"/>
    </row>
    <row r="264" spans="1:43" ht="17.25" customHeight="1">
      <c r="A264" s="59" t="s">
        <v>2474</v>
      </c>
      <c r="B264" s="59"/>
      <c r="C264" s="59" t="s">
        <v>2495</v>
      </c>
      <c r="D264" s="73" t="s">
        <v>281</v>
      </c>
      <c r="E264" s="59" t="s">
        <v>326</v>
      </c>
      <c r="F264" s="59" t="s">
        <v>2494</v>
      </c>
      <c r="G264" s="59"/>
      <c r="H264" s="82">
        <v>44951</v>
      </c>
      <c r="I264">
        <f t="shared" si="6"/>
        <v>2023</v>
      </c>
      <c r="J264" s="104">
        <v>7.8026099999999996</v>
      </c>
      <c r="K264" s="64">
        <v>44946</v>
      </c>
      <c r="L264" s="64" t="s">
        <v>68</v>
      </c>
      <c r="M264" s="214">
        <v>36281.25</v>
      </c>
      <c r="N264" s="61">
        <v>36281.25</v>
      </c>
      <c r="O264" s="61"/>
      <c r="P264" s="61"/>
      <c r="Q264" s="206">
        <f>Tabla3[[#This Row],[SUSCRITO FUENTE COOPERANTE Q. ]]+Tabla3[[#This Row],[ENMIENDA FUENTE COOPERANTE]]</f>
        <v>36281.25</v>
      </c>
      <c r="R264" s="220">
        <f>Tabla3[[#This Row],[TOTAL Q SUSCRITO FUENTE COOOPERANTE]]/Tabla3[[#This Row],[TIPO DE CAMBIO 7.80261 (14-04-2023) ]]</f>
        <v>4649.8863841714501</v>
      </c>
      <c r="S264" s="61"/>
      <c r="T264" s="210">
        <v>0</v>
      </c>
      <c r="U264" s="224">
        <f>Tabla3[[#This Row],[Q - EJECUTADO FUENTE COOPERANTE]]/Tabla3[[#This Row],[TIPO DE CAMBIO 7.80261 (14-04-2023) ]]</f>
        <v>0</v>
      </c>
      <c r="V264" s="211">
        <f>Tabla3[[#This Row],[TOTAL Q SUSCRITO FUENTE COOOPERANTE]]-Tabla3[[#This Row],[Q - EJECUTADO FUENTE COOPERANTE]]</f>
        <v>36281.25</v>
      </c>
      <c r="W264" s="228">
        <f>Tabla3[[#This Row],[USD - TOTAL SUSCRITO FUENTE COOPERANTE ]]-Tabla3[[#This Row],[USD - EJECUTADO FUENTE COOPERANTE]]</f>
        <v>4649.8863841714501</v>
      </c>
      <c r="X264" s="61"/>
      <c r="Y264" s="59"/>
      <c r="Z264" s="59"/>
      <c r="AA264" s="59" t="s">
        <v>1614</v>
      </c>
      <c r="AB264" s="59" t="s">
        <v>82</v>
      </c>
      <c r="AC264" s="59" t="s">
        <v>382</v>
      </c>
      <c r="AD264" s="59" t="s">
        <v>95</v>
      </c>
      <c r="AE264" s="59" t="s">
        <v>95</v>
      </c>
      <c r="AF264" s="59" t="s">
        <v>2502</v>
      </c>
      <c r="AG264" s="59">
        <v>4</v>
      </c>
      <c r="AH264" s="59"/>
      <c r="AI264" s="73" t="s">
        <v>123</v>
      </c>
      <c r="AJ264" s="59"/>
      <c r="AK264" s="59"/>
      <c r="AL264" s="59"/>
      <c r="AM264" s="59"/>
      <c r="AN264" s="59"/>
      <c r="AO264" s="59"/>
      <c r="AP264" s="59"/>
      <c r="AQ264" s="62"/>
    </row>
    <row r="265" spans="1:43" ht="15.75" customHeight="1">
      <c r="A265" s="59" t="s">
        <v>2475</v>
      </c>
      <c r="B265" s="59"/>
      <c r="C265" s="59" t="s">
        <v>2493</v>
      </c>
      <c r="D265" s="73" t="s">
        <v>281</v>
      </c>
      <c r="E265" s="59" t="s">
        <v>155</v>
      </c>
      <c r="F265" s="59" t="s">
        <v>78</v>
      </c>
      <c r="G265" s="59"/>
      <c r="H265" s="83">
        <v>44958</v>
      </c>
      <c r="I265">
        <f t="shared" si="6"/>
        <v>2023</v>
      </c>
      <c r="J265" s="104">
        <v>7.8026099999999996</v>
      </c>
      <c r="K265" s="64">
        <v>44684</v>
      </c>
      <c r="L265" s="64" t="s">
        <v>68</v>
      </c>
      <c r="M265" s="193">
        <f>[1]Hoja3!F9*[1]Hoja3!$G$5</f>
        <v>31276083.357929997</v>
      </c>
      <c r="N265" s="61">
        <v>715789</v>
      </c>
      <c r="O265" s="61"/>
      <c r="P265" s="61"/>
      <c r="Q265" s="206">
        <f>Tabla3[[#This Row],[SUSCRITO FUENTE COOPERANTE Q. ]]+Tabla3[[#This Row],[ENMIENDA FUENTE COOPERANTE]]</f>
        <v>31276083.357929997</v>
      </c>
      <c r="R265" s="220">
        <f>Tabla3[[#This Row],[TOTAL Q SUSCRITO FUENTE COOOPERANTE]]/Tabla3[[#This Row],[TIPO DE CAMBIO 7.80261 (14-04-2023) ]]</f>
        <v>4008413</v>
      </c>
      <c r="S265" s="61"/>
      <c r="T265" s="210">
        <v>0</v>
      </c>
      <c r="U265" s="224">
        <f>Tabla3[[#This Row],[Q - EJECUTADO FUENTE COOPERANTE]]/Tabla3[[#This Row],[TIPO DE CAMBIO 7.80261 (14-04-2023) ]]</f>
        <v>0</v>
      </c>
      <c r="V265" s="211">
        <f>Tabla3[[#This Row],[TOTAL Q SUSCRITO FUENTE COOOPERANTE]]-Tabla3[[#This Row],[Q - EJECUTADO FUENTE COOPERANTE]]</f>
        <v>31276083.357929997</v>
      </c>
      <c r="W265" s="228">
        <f>Tabla3[[#This Row],[USD - TOTAL SUSCRITO FUENTE COOPERANTE ]]-Tabla3[[#This Row],[USD - EJECUTADO FUENTE COOPERANTE]]</f>
        <v>4008413</v>
      </c>
      <c r="X265" s="61"/>
      <c r="Y265" s="59"/>
      <c r="Z265" s="59"/>
      <c r="AA265" s="59" t="s">
        <v>105</v>
      </c>
      <c r="AB265" s="59" t="s">
        <v>233</v>
      </c>
      <c r="AC265" s="59" t="s">
        <v>157</v>
      </c>
      <c r="AD265" s="59" t="s">
        <v>95</v>
      </c>
      <c r="AE265" s="59" t="s">
        <v>95</v>
      </c>
      <c r="AF265" s="59" t="s">
        <v>7</v>
      </c>
      <c r="AG265" s="59">
        <v>3</v>
      </c>
      <c r="AH265" s="59"/>
      <c r="AI265" s="73" t="s">
        <v>123</v>
      </c>
      <c r="AJ265" s="59"/>
      <c r="AK265" s="59"/>
      <c r="AL265" s="59"/>
      <c r="AM265" s="59"/>
      <c r="AN265" s="59"/>
      <c r="AO265" s="59"/>
      <c r="AP265" s="59"/>
      <c r="AQ265" s="62"/>
    </row>
    <row r="266" spans="1:43" ht="16.5" customHeight="1">
      <c r="A266" s="59" t="s">
        <v>2476</v>
      </c>
      <c r="B266" s="59"/>
      <c r="C266" s="59" t="s">
        <v>2492</v>
      </c>
      <c r="D266" s="73" t="s">
        <v>281</v>
      </c>
      <c r="E266" s="59" t="s">
        <v>1488</v>
      </c>
      <c r="F266" s="59" t="s">
        <v>1408</v>
      </c>
      <c r="G266" s="59"/>
      <c r="H266" s="82">
        <v>44935</v>
      </c>
      <c r="I266">
        <f t="shared" si="6"/>
        <v>2023</v>
      </c>
      <c r="J266" s="104">
        <v>7.8026099999999996</v>
      </c>
      <c r="K266" s="64">
        <v>44935</v>
      </c>
      <c r="L266" s="64" t="s">
        <v>68</v>
      </c>
      <c r="M266" s="214">
        <v>214152.4</v>
      </c>
      <c r="N266" s="61">
        <v>0</v>
      </c>
      <c r="O266" s="61"/>
      <c r="P266" s="61"/>
      <c r="Q266" s="206">
        <f>Tabla3[[#This Row],[SUSCRITO FUENTE COOPERANTE Q. ]]+Tabla3[[#This Row],[ENMIENDA FUENTE COOPERANTE]]</f>
        <v>214152.4</v>
      </c>
      <c r="R266" s="220">
        <f>Tabla3[[#This Row],[TOTAL Q SUSCRITO FUENTE COOOPERANTE]]/Tabla3[[#This Row],[TIPO DE CAMBIO 7.80261 (14-04-2023) ]]</f>
        <v>27446.251959280293</v>
      </c>
      <c r="S266" s="61"/>
      <c r="T266" s="210">
        <v>0</v>
      </c>
      <c r="U266" s="224">
        <f>Tabla3[[#This Row],[Q - EJECUTADO FUENTE COOPERANTE]]/Tabla3[[#This Row],[TIPO DE CAMBIO 7.80261 (14-04-2023) ]]</f>
        <v>0</v>
      </c>
      <c r="V266" s="211">
        <f>Tabla3[[#This Row],[TOTAL Q SUSCRITO FUENTE COOOPERANTE]]-Tabla3[[#This Row],[Q - EJECUTADO FUENTE COOPERANTE]]</f>
        <v>214152.4</v>
      </c>
      <c r="W266" s="228">
        <f>Tabla3[[#This Row],[USD - TOTAL SUSCRITO FUENTE COOPERANTE ]]-Tabla3[[#This Row],[USD - EJECUTADO FUENTE COOPERANTE]]</f>
        <v>27446.251959280293</v>
      </c>
      <c r="X266" s="61"/>
      <c r="Y266" s="59"/>
      <c r="Z266" s="59"/>
      <c r="AA266" s="59" t="s">
        <v>1614</v>
      </c>
      <c r="AB266" s="59" t="s">
        <v>82</v>
      </c>
      <c r="AC266" s="59" t="s">
        <v>401</v>
      </c>
      <c r="AD266" s="59" t="s">
        <v>95</v>
      </c>
      <c r="AE266" s="59" t="s">
        <v>95</v>
      </c>
      <c r="AF266" s="59" t="s">
        <v>12</v>
      </c>
      <c r="AG266" s="59">
        <v>12</v>
      </c>
      <c r="AH266" s="59"/>
      <c r="AI266" s="73" t="s">
        <v>246</v>
      </c>
      <c r="AJ266" s="59"/>
      <c r="AK266" s="59"/>
      <c r="AL266" s="59"/>
      <c r="AM266" s="59"/>
      <c r="AN266" s="59"/>
      <c r="AO266" s="59"/>
      <c r="AP266" s="59"/>
      <c r="AQ266" s="62"/>
    </row>
    <row r="267" spans="1:43" ht="16.5" customHeight="1">
      <c r="A267" s="59" t="s">
        <v>2477</v>
      </c>
      <c r="B267" s="59"/>
      <c r="C267" s="59" t="s">
        <v>2491</v>
      </c>
      <c r="D267" s="73" t="s">
        <v>281</v>
      </c>
      <c r="E267" s="59" t="s">
        <v>1488</v>
      </c>
      <c r="F267" s="59" t="s">
        <v>1408</v>
      </c>
      <c r="G267" s="59"/>
      <c r="H267" s="83">
        <v>44946</v>
      </c>
      <c r="I267">
        <f t="shared" si="6"/>
        <v>2023</v>
      </c>
      <c r="J267" s="104">
        <v>7.8026099999999996</v>
      </c>
      <c r="K267" s="64">
        <v>44868</v>
      </c>
      <c r="L267" s="64" t="s">
        <v>68</v>
      </c>
      <c r="M267" s="214">
        <v>736344.29</v>
      </c>
      <c r="N267" s="61">
        <v>0</v>
      </c>
      <c r="O267" s="61"/>
      <c r="P267" s="61"/>
      <c r="Q267" s="206">
        <f>Tabla3[[#This Row],[SUSCRITO FUENTE COOPERANTE Q. ]]+Tabla3[[#This Row],[ENMIENDA FUENTE COOPERANTE]]</f>
        <v>736344.29</v>
      </c>
      <c r="R267" s="220">
        <f>Tabla3[[#This Row],[TOTAL Q SUSCRITO FUENTE COOOPERANTE]]/Tabla3[[#This Row],[TIPO DE CAMBIO 7.80261 (14-04-2023) ]]</f>
        <v>94371.535934770553</v>
      </c>
      <c r="S267" s="61"/>
      <c r="T267" s="210">
        <v>0</v>
      </c>
      <c r="U267" s="224">
        <f>Tabla3[[#This Row],[Q - EJECUTADO FUENTE COOPERANTE]]/Tabla3[[#This Row],[TIPO DE CAMBIO 7.80261 (14-04-2023) ]]</f>
        <v>0</v>
      </c>
      <c r="V267" s="211">
        <f>Tabla3[[#This Row],[TOTAL Q SUSCRITO FUENTE COOOPERANTE]]-Tabla3[[#This Row],[Q - EJECUTADO FUENTE COOPERANTE]]</f>
        <v>736344.29</v>
      </c>
      <c r="W267" s="228">
        <f>Tabla3[[#This Row],[USD - TOTAL SUSCRITO FUENTE COOPERANTE ]]-Tabla3[[#This Row],[USD - EJECUTADO FUENTE COOPERANTE]]</f>
        <v>94371.535934770553</v>
      </c>
      <c r="X267" s="61"/>
      <c r="Y267" s="59"/>
      <c r="Z267" s="59"/>
      <c r="AA267" s="59" t="s">
        <v>1614</v>
      </c>
      <c r="AB267" s="59" t="s">
        <v>82</v>
      </c>
      <c r="AC267" s="59" t="s">
        <v>83</v>
      </c>
      <c r="AD267" s="59" t="s">
        <v>95</v>
      </c>
      <c r="AE267" s="59" t="s">
        <v>95</v>
      </c>
      <c r="AF267" s="59" t="s">
        <v>12</v>
      </c>
      <c r="AG267" s="59">
        <v>12</v>
      </c>
      <c r="AH267" s="59"/>
      <c r="AI267" s="73" t="s">
        <v>246</v>
      </c>
      <c r="AJ267" s="59"/>
      <c r="AK267" s="59"/>
      <c r="AL267" s="59"/>
      <c r="AM267" s="59"/>
      <c r="AN267" s="59"/>
      <c r="AO267" s="59"/>
      <c r="AP267" s="59"/>
      <c r="AQ267" s="62"/>
    </row>
    <row r="268" spans="1:43" ht="15.75" customHeight="1">
      <c r="A268" s="59" t="s">
        <v>2478</v>
      </c>
      <c r="B268" s="59"/>
      <c r="C268" s="59" t="s">
        <v>2490</v>
      </c>
      <c r="D268" s="73" t="s">
        <v>281</v>
      </c>
      <c r="E268" s="59" t="s">
        <v>868</v>
      </c>
      <c r="F268" s="59" t="s">
        <v>119</v>
      </c>
      <c r="G268" s="59"/>
      <c r="H268" s="82">
        <v>44966</v>
      </c>
      <c r="I268">
        <f t="shared" si="6"/>
        <v>2023</v>
      </c>
      <c r="J268" s="104">
        <v>7.8026099999999996</v>
      </c>
      <c r="K268" s="64">
        <v>44965</v>
      </c>
      <c r="L268" s="64" t="s">
        <v>68</v>
      </c>
      <c r="M268" s="193">
        <f>[1]Hoja3!F12*[1]Hoja3!$G$5</f>
        <v>100992.69240450001</v>
      </c>
      <c r="N268" s="61">
        <v>0</v>
      </c>
      <c r="O268" s="61"/>
      <c r="P268" s="61"/>
      <c r="Q268" s="206">
        <f>Tabla3[[#This Row],[SUSCRITO FUENTE COOPERANTE Q. ]]+Tabla3[[#This Row],[ENMIENDA FUENTE COOPERANTE]]</f>
        <v>100992.69240450001</v>
      </c>
      <c r="R268" s="220">
        <f>Tabla3[[#This Row],[TOTAL Q SUSCRITO FUENTE COOOPERANTE]]/Tabla3[[#This Row],[TIPO DE CAMBIO 7.80261 (14-04-2023) ]]</f>
        <v>12943.45</v>
      </c>
      <c r="S268" s="61"/>
      <c r="T268" s="210">
        <v>0</v>
      </c>
      <c r="U268" s="224">
        <f>Tabla3[[#This Row],[Q - EJECUTADO FUENTE COOPERANTE]]/Tabla3[[#This Row],[TIPO DE CAMBIO 7.80261 (14-04-2023) ]]</f>
        <v>0</v>
      </c>
      <c r="V268" s="211">
        <f>Tabla3[[#This Row],[TOTAL Q SUSCRITO FUENTE COOOPERANTE]]-Tabla3[[#This Row],[Q - EJECUTADO FUENTE COOPERANTE]]</f>
        <v>100992.69240450001</v>
      </c>
      <c r="W268" s="228">
        <f>Tabla3[[#This Row],[USD - TOTAL SUSCRITO FUENTE COOPERANTE ]]-Tabla3[[#This Row],[USD - EJECUTADO FUENTE COOPERANTE]]</f>
        <v>12943.45</v>
      </c>
      <c r="X268" s="61"/>
      <c r="Y268" s="59"/>
      <c r="Z268" s="59"/>
      <c r="AA268" s="59" t="s">
        <v>1614</v>
      </c>
      <c r="AB268" s="59" t="s">
        <v>82</v>
      </c>
      <c r="AC268" s="59" t="s">
        <v>401</v>
      </c>
      <c r="AD268" s="59" t="s">
        <v>95</v>
      </c>
      <c r="AE268" s="59" t="s">
        <v>95</v>
      </c>
      <c r="AF268" s="59" t="s">
        <v>1764</v>
      </c>
      <c r="AG268" s="59">
        <v>3</v>
      </c>
      <c r="AH268" s="59"/>
      <c r="AI268" s="73" t="s">
        <v>123</v>
      </c>
      <c r="AJ268" s="59"/>
      <c r="AK268" s="59"/>
      <c r="AL268" s="59"/>
      <c r="AM268" s="59"/>
      <c r="AN268" s="59"/>
      <c r="AO268" s="59"/>
      <c r="AP268" s="59"/>
      <c r="AQ268" s="62"/>
    </row>
    <row r="269" spans="1:43" ht="15.75" customHeight="1">
      <c r="A269" s="59" t="s">
        <v>2479</v>
      </c>
      <c r="B269" s="59"/>
      <c r="C269" s="59" t="s">
        <v>2489</v>
      </c>
      <c r="D269" s="73" t="s">
        <v>281</v>
      </c>
      <c r="E269" s="59" t="s">
        <v>243</v>
      </c>
      <c r="F269" s="59" t="s">
        <v>1812</v>
      </c>
      <c r="G269" s="59"/>
      <c r="H269" s="83">
        <v>44966</v>
      </c>
      <c r="I269">
        <f t="shared" si="6"/>
        <v>2023</v>
      </c>
      <c r="J269" s="104">
        <v>7.8026099999999996</v>
      </c>
      <c r="K269" s="64">
        <v>44896</v>
      </c>
      <c r="L269" s="64" t="s">
        <v>68</v>
      </c>
      <c r="M269" s="193">
        <f>[1]Hoja3!F13*[1]Hoja3!$G$5</f>
        <v>1335806.8319999999</v>
      </c>
      <c r="N269" s="61">
        <v>0</v>
      </c>
      <c r="O269" s="61"/>
      <c r="P269" s="61"/>
      <c r="Q269" s="206">
        <f>Tabla3[[#This Row],[SUSCRITO FUENTE COOPERANTE Q. ]]+Tabla3[[#This Row],[ENMIENDA FUENTE COOPERANTE]]</f>
        <v>1335806.8319999999</v>
      </c>
      <c r="R269" s="220">
        <f>Tabla3[[#This Row],[TOTAL Q SUSCRITO FUENTE COOOPERANTE]]/Tabla3[[#This Row],[TIPO DE CAMBIO 7.80261 (14-04-2023) ]]</f>
        <v>171200</v>
      </c>
      <c r="S269" s="61"/>
      <c r="T269" s="210">
        <v>0</v>
      </c>
      <c r="U269" s="224">
        <f>Tabla3[[#This Row],[Q - EJECUTADO FUENTE COOPERANTE]]/Tabla3[[#This Row],[TIPO DE CAMBIO 7.80261 (14-04-2023) ]]</f>
        <v>0</v>
      </c>
      <c r="V269" s="211">
        <f>Tabla3[[#This Row],[TOTAL Q SUSCRITO FUENTE COOOPERANTE]]-Tabla3[[#This Row],[Q - EJECUTADO FUENTE COOPERANTE]]</f>
        <v>1335806.8319999999</v>
      </c>
      <c r="W269" s="228">
        <f>Tabla3[[#This Row],[USD - TOTAL SUSCRITO FUENTE COOPERANTE ]]-Tabla3[[#This Row],[USD - EJECUTADO FUENTE COOPERANTE]]</f>
        <v>171200</v>
      </c>
      <c r="X269" s="61"/>
      <c r="Y269" s="59"/>
      <c r="Z269" s="59"/>
      <c r="AA269" s="59" t="s">
        <v>1614</v>
      </c>
      <c r="AB269" s="59" t="s">
        <v>82</v>
      </c>
      <c r="AC269" s="59" t="s">
        <v>244</v>
      </c>
      <c r="AD269" s="59" t="s">
        <v>283</v>
      </c>
      <c r="AE269" s="59" t="s">
        <v>283</v>
      </c>
      <c r="AF269" s="59" t="s">
        <v>1762</v>
      </c>
      <c r="AG269" s="59">
        <v>7</v>
      </c>
      <c r="AH269" s="59"/>
      <c r="AI269" s="73" t="s">
        <v>246</v>
      </c>
      <c r="AJ269" s="59"/>
      <c r="AK269" s="59"/>
      <c r="AL269" s="59"/>
      <c r="AM269" s="59"/>
      <c r="AN269" s="59"/>
      <c r="AO269" s="59"/>
      <c r="AP269" s="59"/>
      <c r="AQ269" s="62"/>
    </row>
    <row r="270" spans="1:43" ht="15.75" customHeight="1">
      <c r="A270" s="59" t="s">
        <v>2480</v>
      </c>
      <c r="B270" s="59"/>
      <c r="C270" s="59" t="s">
        <v>2488</v>
      </c>
      <c r="D270" s="73" t="s">
        <v>281</v>
      </c>
      <c r="E270" s="59" t="s">
        <v>205</v>
      </c>
      <c r="F270" s="59" t="s">
        <v>733</v>
      </c>
      <c r="G270" s="59"/>
      <c r="H270" s="82">
        <v>44994</v>
      </c>
      <c r="I270">
        <f t="shared" si="6"/>
        <v>2023</v>
      </c>
      <c r="J270" s="104">
        <v>7.8026099999999996</v>
      </c>
      <c r="K270" s="64">
        <v>45019</v>
      </c>
      <c r="L270" s="64" t="s">
        <v>68</v>
      </c>
      <c r="M270" s="193">
        <f>[1]Hoja3!F14*[1]Hoja3!$G$5</f>
        <v>232807793.21109</v>
      </c>
      <c r="N270" s="61">
        <v>0</v>
      </c>
      <c r="O270" s="61"/>
      <c r="P270" s="61"/>
      <c r="Q270" s="206">
        <f>Tabla3[[#This Row],[SUSCRITO FUENTE COOPERANTE Q. ]]+Tabla3[[#This Row],[ENMIENDA FUENTE COOPERANTE]]</f>
        <v>232807793.21109</v>
      </c>
      <c r="R270" s="220">
        <f>Tabla3[[#This Row],[TOTAL Q SUSCRITO FUENTE COOOPERANTE]]/Tabla3[[#This Row],[TIPO DE CAMBIO 7.80261 (14-04-2023) ]]</f>
        <v>29837169</v>
      </c>
      <c r="S270" s="61"/>
      <c r="T270" s="210">
        <v>0</v>
      </c>
      <c r="U270" s="224">
        <f>Tabla3[[#This Row],[Q - EJECUTADO FUENTE COOPERANTE]]/Tabla3[[#This Row],[TIPO DE CAMBIO 7.80261 (14-04-2023) ]]</f>
        <v>0</v>
      </c>
      <c r="V270" s="211">
        <f>Tabla3[[#This Row],[TOTAL Q SUSCRITO FUENTE COOOPERANTE]]-Tabla3[[#This Row],[Q - EJECUTADO FUENTE COOPERANTE]]</f>
        <v>232807793.21109</v>
      </c>
      <c r="W270" s="228">
        <f>Tabla3[[#This Row],[USD - TOTAL SUSCRITO FUENTE COOPERANTE ]]-Tabla3[[#This Row],[USD - EJECUTADO FUENTE COOPERANTE]]</f>
        <v>29837169</v>
      </c>
      <c r="X270" s="61"/>
      <c r="Y270" s="59"/>
      <c r="Z270" s="59"/>
      <c r="AA270" s="59" t="s">
        <v>1614</v>
      </c>
      <c r="AB270" s="59" t="s">
        <v>82</v>
      </c>
      <c r="AC270" s="59" t="s">
        <v>267</v>
      </c>
      <c r="AD270" s="59" t="s">
        <v>212</v>
      </c>
      <c r="AE270" s="59" t="s">
        <v>2500</v>
      </c>
      <c r="AF270" s="59" t="s">
        <v>1763</v>
      </c>
      <c r="AG270" s="59">
        <v>9</v>
      </c>
      <c r="AH270" s="59"/>
      <c r="AI270" s="73" t="s">
        <v>246</v>
      </c>
      <c r="AJ270" s="59"/>
      <c r="AK270" s="59"/>
      <c r="AL270" s="59"/>
      <c r="AM270" s="59"/>
      <c r="AN270" s="59"/>
      <c r="AO270" s="59"/>
      <c r="AP270" s="59"/>
      <c r="AQ270" s="62"/>
    </row>
    <row r="271" spans="1:43" ht="15.75" customHeight="1">
      <c r="A271" s="59" t="s">
        <v>2482</v>
      </c>
      <c r="B271" s="59"/>
      <c r="C271" s="59" t="s">
        <v>2487</v>
      </c>
      <c r="D271" s="73" t="s">
        <v>281</v>
      </c>
      <c r="E271" s="59" t="s">
        <v>263</v>
      </c>
      <c r="F271" s="59" t="s">
        <v>119</v>
      </c>
      <c r="G271" s="59"/>
      <c r="H271" s="82">
        <v>44994</v>
      </c>
      <c r="I271">
        <f t="shared" si="6"/>
        <v>2023</v>
      </c>
      <c r="J271" s="104">
        <v>7.8026099999999996</v>
      </c>
      <c r="K271" s="64">
        <v>44994</v>
      </c>
      <c r="L271" s="64" t="s">
        <v>68</v>
      </c>
      <c r="M271" s="214">
        <v>18159604.129999999</v>
      </c>
      <c r="N271" s="61">
        <v>18159604.129999999</v>
      </c>
      <c r="O271" s="61"/>
      <c r="P271" s="61"/>
      <c r="Q271" s="206">
        <f>Tabla3[[#This Row],[SUSCRITO FUENTE COOPERANTE Q. ]]+Tabla3[[#This Row],[ENMIENDA FUENTE COOPERANTE]]</f>
        <v>18159604.129999999</v>
      </c>
      <c r="R271" s="220">
        <f>Tabla3[[#This Row],[TOTAL Q SUSCRITO FUENTE COOOPERANTE]]/Tabla3[[#This Row],[TIPO DE CAMBIO 7.80261 (14-04-2023) ]]</f>
        <v>2327375.5999595006</v>
      </c>
      <c r="S271" s="61"/>
      <c r="T271" s="210">
        <v>0</v>
      </c>
      <c r="U271" s="224">
        <f>Tabla3[[#This Row],[Q - EJECUTADO FUENTE COOPERANTE]]/Tabla3[[#This Row],[TIPO DE CAMBIO 7.80261 (14-04-2023) ]]</f>
        <v>0</v>
      </c>
      <c r="V271" s="211">
        <f>Tabla3[[#This Row],[TOTAL Q SUSCRITO FUENTE COOOPERANTE]]-Tabla3[[#This Row],[Q - EJECUTADO FUENTE COOPERANTE]]</f>
        <v>18159604.129999999</v>
      </c>
      <c r="W271" s="228">
        <f>Tabla3[[#This Row],[USD - TOTAL SUSCRITO FUENTE COOPERANTE ]]-Tabla3[[#This Row],[USD - EJECUTADO FUENTE COOPERANTE]]</f>
        <v>2327375.5999595006</v>
      </c>
      <c r="X271" s="61"/>
      <c r="Y271" s="59"/>
      <c r="Z271" s="59"/>
      <c r="AA271" s="59" t="s">
        <v>1614</v>
      </c>
      <c r="AB271" s="59" t="s">
        <v>82</v>
      </c>
      <c r="AC271" s="59" t="s">
        <v>267</v>
      </c>
      <c r="AD271" s="59" t="s">
        <v>143</v>
      </c>
      <c r="AE271" s="59" t="s">
        <v>1979</v>
      </c>
      <c r="AF271" s="77" t="s">
        <v>1763</v>
      </c>
      <c r="AG271" s="59">
        <v>9</v>
      </c>
      <c r="AH271" s="59"/>
      <c r="AI271" s="73" t="s">
        <v>246</v>
      </c>
      <c r="AJ271" s="59"/>
      <c r="AK271" s="59"/>
      <c r="AL271" s="59"/>
      <c r="AM271" s="59"/>
      <c r="AN271" s="59"/>
      <c r="AO271" s="59"/>
      <c r="AP271" s="59"/>
      <c r="AQ271" s="62"/>
    </row>
    <row r="272" spans="1:43" ht="15.75" customHeight="1">
      <c r="A272" s="59" t="s">
        <v>2483</v>
      </c>
      <c r="B272" s="59"/>
      <c r="C272" s="59" t="s">
        <v>2486</v>
      </c>
      <c r="D272" s="73" t="s">
        <v>281</v>
      </c>
      <c r="E272" s="59" t="s">
        <v>672</v>
      </c>
      <c r="F272" s="59" t="s">
        <v>78</v>
      </c>
      <c r="G272" s="59"/>
      <c r="H272" s="83">
        <v>44789</v>
      </c>
      <c r="I272">
        <f t="shared" si="6"/>
        <v>2022</v>
      </c>
      <c r="J272" s="104">
        <v>7.8026099999999996</v>
      </c>
      <c r="K272" s="64">
        <v>44805</v>
      </c>
      <c r="L272" s="64" t="s">
        <v>68</v>
      </c>
      <c r="M272" s="193">
        <f>[1]Hoja1!F49*[1]Hoja1!G49</f>
        <v>3121044</v>
      </c>
      <c r="N272" s="61">
        <v>0</v>
      </c>
      <c r="O272" s="61"/>
      <c r="P272" s="61"/>
      <c r="Q272" s="206">
        <f>Tabla3[[#This Row],[SUSCRITO FUENTE COOPERANTE Q. ]]+Tabla3[[#This Row],[ENMIENDA FUENTE COOPERANTE]]</f>
        <v>3121044</v>
      </c>
      <c r="R272" s="220">
        <f>Tabla3[[#This Row],[TOTAL Q SUSCRITO FUENTE COOOPERANTE]]/Tabla3[[#This Row],[TIPO DE CAMBIO 7.80261 (14-04-2023) ]]</f>
        <v>400000</v>
      </c>
      <c r="S272" s="61"/>
      <c r="T272" s="210">
        <v>0</v>
      </c>
      <c r="U272" s="224">
        <f>Tabla3[[#This Row],[Q - EJECUTADO FUENTE COOPERANTE]]/Tabla3[[#This Row],[TIPO DE CAMBIO 7.80261 (14-04-2023) ]]</f>
        <v>0</v>
      </c>
      <c r="V272" s="211">
        <f>Tabla3[[#This Row],[TOTAL Q SUSCRITO FUENTE COOOPERANTE]]-Tabla3[[#This Row],[Q - EJECUTADO FUENTE COOPERANTE]]</f>
        <v>3121044</v>
      </c>
      <c r="W272" s="228">
        <f>Tabla3[[#This Row],[USD - TOTAL SUSCRITO FUENTE COOPERANTE ]]-Tabla3[[#This Row],[USD - EJECUTADO FUENTE COOPERANTE]]</f>
        <v>400000</v>
      </c>
      <c r="X272" s="61"/>
      <c r="Y272" s="59"/>
      <c r="Z272" s="59"/>
      <c r="AA272" s="59" t="s">
        <v>1614</v>
      </c>
      <c r="AB272" s="59" t="s">
        <v>82</v>
      </c>
      <c r="AC272" s="59" t="s">
        <v>267</v>
      </c>
      <c r="AD272" s="59" t="s">
        <v>95</v>
      </c>
      <c r="AE272" s="59" t="s">
        <v>95</v>
      </c>
      <c r="AF272" s="59" t="s">
        <v>2502</v>
      </c>
      <c r="AG272" s="59">
        <v>5</v>
      </c>
      <c r="AH272" s="59"/>
      <c r="AI272" s="73" t="s">
        <v>246</v>
      </c>
      <c r="AJ272" s="59"/>
      <c r="AK272" s="59"/>
      <c r="AL272" s="59"/>
      <c r="AM272" s="59"/>
      <c r="AN272" s="59"/>
      <c r="AO272" s="59"/>
      <c r="AP272" s="59"/>
      <c r="AQ272" s="62"/>
    </row>
    <row r="273" spans="1:43" ht="15.75" customHeight="1">
      <c r="A273" s="59" t="s">
        <v>2484</v>
      </c>
      <c r="B273" s="59"/>
      <c r="C273" s="59" t="s">
        <v>2485</v>
      </c>
      <c r="D273" s="73" t="s">
        <v>281</v>
      </c>
      <c r="E273" s="59" t="s">
        <v>326</v>
      </c>
      <c r="F273" s="59" t="s">
        <v>488</v>
      </c>
      <c r="G273" s="59"/>
      <c r="H273" s="82">
        <v>45001</v>
      </c>
      <c r="I273">
        <f t="shared" si="6"/>
        <v>2023</v>
      </c>
      <c r="J273" s="104">
        <v>7.8026099999999996</v>
      </c>
      <c r="K273" s="64">
        <v>45009</v>
      </c>
      <c r="L273" s="64" t="s">
        <v>68</v>
      </c>
      <c r="M273" s="214">
        <v>73875</v>
      </c>
      <c r="N273" s="61">
        <v>0</v>
      </c>
      <c r="O273" s="61"/>
      <c r="P273" s="61"/>
      <c r="Q273" s="206">
        <f>Tabla3[[#This Row],[SUSCRITO FUENTE COOPERANTE Q. ]]+Tabla3[[#This Row],[ENMIENDA FUENTE COOPERANTE]]</f>
        <v>73875</v>
      </c>
      <c r="R273" s="220">
        <f>Tabla3[[#This Row],[TOTAL Q SUSCRITO FUENTE COOOPERANTE]]/Tabla3[[#This Row],[TIPO DE CAMBIO 7.80261 (14-04-2023) ]]</f>
        <v>9467.9857124731352</v>
      </c>
      <c r="S273" s="61"/>
      <c r="T273" s="210">
        <v>0</v>
      </c>
      <c r="U273" s="224">
        <f>Tabla3[[#This Row],[Q - EJECUTADO FUENTE COOPERANTE]]/Tabla3[[#This Row],[TIPO DE CAMBIO 7.80261 (14-04-2023) ]]</f>
        <v>0</v>
      </c>
      <c r="V273" s="211">
        <f>Tabla3[[#This Row],[TOTAL Q SUSCRITO FUENTE COOOPERANTE]]-Tabla3[[#This Row],[Q - EJECUTADO FUENTE COOPERANTE]]</f>
        <v>73875</v>
      </c>
      <c r="W273" s="228">
        <f>Tabla3[[#This Row],[USD - TOTAL SUSCRITO FUENTE COOPERANTE ]]-Tabla3[[#This Row],[USD - EJECUTADO FUENTE COOPERANTE]]</f>
        <v>9467.9857124731352</v>
      </c>
      <c r="X273" s="61"/>
      <c r="Y273" s="59"/>
      <c r="Z273" s="59"/>
      <c r="AA273" s="59" t="s">
        <v>1614</v>
      </c>
      <c r="AB273" s="59" t="s">
        <v>82</v>
      </c>
      <c r="AC273" s="59" t="s">
        <v>157</v>
      </c>
      <c r="AD273" s="59" t="s">
        <v>95</v>
      </c>
      <c r="AE273" s="59" t="s">
        <v>95</v>
      </c>
      <c r="AF273" s="59" t="s">
        <v>12</v>
      </c>
      <c r="AG273" s="59">
        <v>12</v>
      </c>
      <c r="AH273" s="59"/>
      <c r="AI273" s="73" t="s">
        <v>123</v>
      </c>
      <c r="AJ273" s="59"/>
      <c r="AK273" s="59"/>
      <c r="AL273" s="59"/>
      <c r="AM273" s="59"/>
      <c r="AN273" s="59"/>
      <c r="AO273" s="59"/>
      <c r="AP273" s="59"/>
      <c r="AQ273" s="62"/>
    </row>
    <row r="274" spans="1:43" ht="15" customHeight="1">
      <c r="A274" s="59" t="s">
        <v>975</v>
      </c>
      <c r="B274" s="59" t="s">
        <v>971</v>
      </c>
      <c r="C274" s="59" t="s">
        <v>976</v>
      </c>
      <c r="D274" s="73" t="s">
        <v>76</v>
      </c>
      <c r="E274" s="59" t="s">
        <v>205</v>
      </c>
      <c r="F274" s="59" t="s">
        <v>337</v>
      </c>
      <c r="G274" s="59" t="s">
        <v>338</v>
      </c>
      <c r="H274" s="82">
        <v>43840</v>
      </c>
      <c r="I274">
        <f t="shared" si="6"/>
        <v>2020</v>
      </c>
      <c r="J274" s="104">
        <v>7.8026099999999996</v>
      </c>
      <c r="K274" s="60">
        <v>43840</v>
      </c>
      <c r="L274" s="60">
        <v>44377</v>
      </c>
      <c r="M274" s="193">
        <v>733232.5</v>
      </c>
      <c r="N274" s="61">
        <v>0</v>
      </c>
      <c r="O274" s="61">
        <v>0</v>
      </c>
      <c r="P274" s="61">
        <v>0</v>
      </c>
      <c r="Q274" s="206">
        <f>Tabla3[[#This Row],[SUSCRITO FUENTE COOPERANTE Q. ]]+Tabla3[[#This Row],[ENMIENDA FUENTE COOPERANTE]]</f>
        <v>733232.5</v>
      </c>
      <c r="R274" s="220">
        <f>Tabla3[[#This Row],[TOTAL Q SUSCRITO FUENTE COOOPERANTE]]/Tabla3[[#This Row],[TIPO DE CAMBIO 7.80261 (14-04-2023) ]]</f>
        <v>93972.721948168633</v>
      </c>
      <c r="S274" s="61">
        <f>+'Actualizado al 14-04-2023'!$N156+'Actualizado al 14-04-2023'!$P156</f>
        <v>0</v>
      </c>
      <c r="T274" s="207">
        <v>733232.49</v>
      </c>
      <c r="U274" s="224">
        <f>Tabla3[[#This Row],[Q - EJECUTADO FUENTE COOPERANTE]]/Tabla3[[#This Row],[TIPO DE CAMBIO 7.80261 (14-04-2023) ]]</f>
        <v>93972.7206665462</v>
      </c>
      <c r="V274" s="211">
        <f>Tabla3[[#This Row],[TOTAL Q SUSCRITO FUENTE COOOPERANTE]]-Tabla3[[#This Row],[Q - EJECUTADO FUENTE COOPERANTE]]</f>
        <v>1.0000000009313226E-2</v>
      </c>
      <c r="W274" s="228">
        <f>Tabla3[[#This Row],[USD - TOTAL SUSCRITO FUENTE COOPERANTE ]]-Tabla3[[#This Row],[USD - EJECUTADO FUENTE COOPERANTE]]</f>
        <v>1.281622433452867E-3</v>
      </c>
      <c r="X274" s="61">
        <v>0</v>
      </c>
      <c r="Y274" s="61">
        <v>100</v>
      </c>
      <c r="Z274" s="61">
        <v>99.99</v>
      </c>
      <c r="AA274" s="59" t="s">
        <v>796</v>
      </c>
      <c r="AB274" s="59" t="s">
        <v>82</v>
      </c>
      <c r="AC274" s="59" t="s">
        <v>382</v>
      </c>
      <c r="AD274" s="59" t="s">
        <v>199</v>
      </c>
      <c r="AE274" s="59" t="s">
        <v>977</v>
      </c>
      <c r="AF274" s="59" t="s">
        <v>2502</v>
      </c>
      <c r="AG274" s="59">
        <v>4</v>
      </c>
      <c r="AH274" s="59"/>
      <c r="AI274" s="73" t="s">
        <v>123</v>
      </c>
      <c r="AJ274" s="59"/>
      <c r="AK274" s="59"/>
      <c r="AL274" s="59"/>
      <c r="AM274" s="59"/>
      <c r="AN274" s="59" t="s">
        <v>978</v>
      </c>
      <c r="AO274" s="59"/>
      <c r="AP274" s="59"/>
      <c r="AQ274" s="62"/>
    </row>
    <row r="275" spans="1:43" ht="15.75" customHeight="1">
      <c r="A275" s="59" t="s">
        <v>1152</v>
      </c>
      <c r="B275" s="59" t="s">
        <v>1153</v>
      </c>
      <c r="C275" s="59" t="s">
        <v>1154</v>
      </c>
      <c r="D275" s="73" t="s">
        <v>76</v>
      </c>
      <c r="E275" s="59" t="s">
        <v>150</v>
      </c>
      <c r="F275" s="59" t="s">
        <v>488</v>
      </c>
      <c r="G275" s="59" t="s">
        <v>902</v>
      </c>
      <c r="H275" s="83">
        <v>43896</v>
      </c>
      <c r="I275">
        <f t="shared" si="6"/>
        <v>2020</v>
      </c>
      <c r="J275" s="104">
        <v>7.8026099999999996</v>
      </c>
      <c r="K275" s="60">
        <v>43896</v>
      </c>
      <c r="L275" s="60">
        <v>44007</v>
      </c>
      <c r="M275" s="193">
        <v>2646829.44</v>
      </c>
      <c r="N275" s="61">
        <v>0</v>
      </c>
      <c r="O275" s="61">
        <v>0</v>
      </c>
      <c r="P275" s="61">
        <v>0</v>
      </c>
      <c r="Q275" s="206">
        <f>Tabla3[[#This Row],[SUSCRITO FUENTE COOPERANTE Q. ]]+Tabla3[[#This Row],[ENMIENDA FUENTE COOPERANTE]]</f>
        <v>2646829.44</v>
      </c>
      <c r="R275" s="220">
        <f>Tabla3[[#This Row],[TOTAL Q SUSCRITO FUENTE COOOPERANTE]]/Tabla3[[#This Row],[TIPO DE CAMBIO 7.80261 (14-04-2023) ]]</f>
        <v>339223.59825750615</v>
      </c>
      <c r="S275" s="61">
        <f>+'Actualizado al 14-04-2023'!$N184+'Actualizado al 14-04-2023'!$P184</f>
        <v>0</v>
      </c>
      <c r="T275" s="207">
        <v>2646829.4300000002</v>
      </c>
      <c r="U275" s="224">
        <f>Tabla3[[#This Row],[Q - EJECUTADO FUENTE COOPERANTE]]/Tabla3[[#This Row],[TIPO DE CAMBIO 7.80261 (14-04-2023) ]]</f>
        <v>339223.59697588376</v>
      </c>
      <c r="V275" s="211">
        <f>Tabla3[[#This Row],[TOTAL Q SUSCRITO FUENTE COOOPERANTE]]-Tabla3[[#This Row],[Q - EJECUTADO FUENTE COOPERANTE]]</f>
        <v>9.9999997764825821E-3</v>
      </c>
      <c r="W275" s="228">
        <f>Tabla3[[#This Row],[USD - TOTAL SUSCRITO FUENTE COOPERANTE ]]-Tabla3[[#This Row],[USD - EJECUTADO FUENTE COOPERANTE]]</f>
        <v>1.2816223897971213E-3</v>
      </c>
      <c r="X275" s="61">
        <v>0</v>
      </c>
      <c r="Y275" s="61">
        <v>100</v>
      </c>
      <c r="Z275" s="61">
        <v>99.99</v>
      </c>
      <c r="AA275" s="59" t="s">
        <v>831</v>
      </c>
      <c r="AB275" s="59" t="s">
        <v>233</v>
      </c>
      <c r="AC275" s="59" t="s">
        <v>217</v>
      </c>
      <c r="AD275" s="59" t="s">
        <v>95</v>
      </c>
      <c r="AE275" s="59" t="s">
        <v>95</v>
      </c>
      <c r="AF275" s="59" t="s">
        <v>12</v>
      </c>
      <c r="AG275" s="59">
        <v>12</v>
      </c>
      <c r="AH275" s="59" t="s">
        <v>122</v>
      </c>
      <c r="AI275" s="73" t="s">
        <v>218</v>
      </c>
      <c r="AJ275" s="59"/>
      <c r="AK275" s="59"/>
      <c r="AL275" s="59"/>
      <c r="AM275" s="59"/>
      <c r="AN275" s="59" t="s">
        <v>1155</v>
      </c>
      <c r="AO275" s="59" t="s">
        <v>1156</v>
      </c>
      <c r="AP275" s="59"/>
      <c r="AQ275" s="62"/>
    </row>
    <row r="276" spans="1:43" ht="15.75" customHeight="1">
      <c r="A276" s="59" t="s">
        <v>1157</v>
      </c>
      <c r="B276" s="59" t="s">
        <v>1158</v>
      </c>
      <c r="C276" s="59" t="s">
        <v>1159</v>
      </c>
      <c r="D276" s="73" t="s">
        <v>76</v>
      </c>
      <c r="E276" s="59" t="s">
        <v>1160</v>
      </c>
      <c r="F276" s="59" t="s">
        <v>251</v>
      </c>
      <c r="G276" s="59" t="s">
        <v>1161</v>
      </c>
      <c r="H276" s="82">
        <v>43959</v>
      </c>
      <c r="I276">
        <f t="shared" si="6"/>
        <v>2020</v>
      </c>
      <c r="J276" s="104">
        <v>7.8026099999999996</v>
      </c>
      <c r="K276" s="60">
        <v>43959</v>
      </c>
      <c r="L276" s="60">
        <v>44286</v>
      </c>
      <c r="M276" s="193">
        <f>'[1]2020'!E13*'[1]2020'!$F$6</f>
        <v>37430331.525202498</v>
      </c>
      <c r="N276" s="61">
        <v>0</v>
      </c>
      <c r="O276" s="61">
        <v>0</v>
      </c>
      <c r="P276" s="61">
        <v>0</v>
      </c>
      <c r="Q276" s="206">
        <f>Tabla3[[#This Row],[SUSCRITO FUENTE COOPERANTE Q. ]]+Tabla3[[#This Row],[ENMIENDA FUENTE COOPERANTE]]</f>
        <v>37430331.525202498</v>
      </c>
      <c r="R276" s="220">
        <f>Tabla3[[#This Row],[TOTAL Q SUSCRITO FUENTE COOOPERANTE]]/Tabla3[[#This Row],[TIPO DE CAMBIO 7.80261 (14-04-2023) ]]</f>
        <v>4797155.25</v>
      </c>
      <c r="S276" s="61">
        <f>+'Actualizado al 14-04-2023'!$N185+'Actualizado al 14-04-2023'!$P185</f>
        <v>1671500</v>
      </c>
      <c r="T276" s="207">
        <v>4797155.22</v>
      </c>
      <c r="U276" s="224">
        <f>Tabla3[[#This Row],[Q - EJECUTADO FUENTE COOPERANTE]]/Tabla3[[#This Row],[TIPO DE CAMBIO 7.80261 (14-04-2023) ]]</f>
        <v>614814.17371879413</v>
      </c>
      <c r="V276" s="211">
        <f>Tabla3[[#This Row],[TOTAL Q SUSCRITO FUENTE COOOPERANTE]]-Tabla3[[#This Row],[Q - EJECUTADO FUENTE COOPERANTE]]</f>
        <v>32633176.305202499</v>
      </c>
      <c r="W276" s="228">
        <f>Tabla3[[#This Row],[USD - TOTAL SUSCRITO FUENTE COOPERANTE ]]-Tabla3[[#This Row],[USD - EJECUTADO FUENTE COOPERANTE]]</f>
        <v>4182341.0762812058</v>
      </c>
      <c r="X276" s="61">
        <v>0</v>
      </c>
      <c r="Y276" s="61">
        <v>100</v>
      </c>
      <c r="Z276" s="61">
        <v>99.99</v>
      </c>
      <c r="AA276" s="59" t="s">
        <v>175</v>
      </c>
      <c r="AB276" s="59" t="s">
        <v>233</v>
      </c>
      <c r="AC276" s="59" t="s">
        <v>83</v>
      </c>
      <c r="AD276" s="59" t="s">
        <v>95</v>
      </c>
      <c r="AE276" s="59" t="s">
        <v>95</v>
      </c>
      <c r="AF276" s="59" t="s">
        <v>12</v>
      </c>
      <c r="AG276" s="59">
        <v>12</v>
      </c>
      <c r="AH276" s="59"/>
      <c r="AI276" s="73" t="s">
        <v>631</v>
      </c>
      <c r="AJ276" s="59"/>
      <c r="AK276" s="59"/>
      <c r="AL276" s="59"/>
      <c r="AM276" s="59"/>
      <c r="AN276" s="59" t="s">
        <v>1162</v>
      </c>
      <c r="AO276" s="59" t="s">
        <v>1163</v>
      </c>
      <c r="AP276" s="59" t="s">
        <v>1164</v>
      </c>
      <c r="AQ276" s="62" t="s">
        <v>1165</v>
      </c>
    </row>
    <row r="277" spans="1:43" ht="15.75" customHeight="1">
      <c r="A277" s="59" t="s">
        <v>1173</v>
      </c>
      <c r="B277" s="59" t="s">
        <v>1174</v>
      </c>
      <c r="C277" s="59" t="s">
        <v>1175</v>
      </c>
      <c r="D277" s="73" t="s">
        <v>76</v>
      </c>
      <c r="E277" s="59" t="s">
        <v>150</v>
      </c>
      <c r="F277" s="59" t="s">
        <v>488</v>
      </c>
      <c r="G277" s="59" t="s">
        <v>902</v>
      </c>
      <c r="H277" s="82">
        <v>44055</v>
      </c>
      <c r="I277">
        <f t="shared" si="6"/>
        <v>2020</v>
      </c>
      <c r="J277" s="104">
        <v>7.8026099999999996</v>
      </c>
      <c r="K277" s="60">
        <v>44071</v>
      </c>
      <c r="L277" s="60" t="s">
        <v>68</v>
      </c>
      <c r="M277" s="193">
        <f>'[1]2020'!E14*'[1]2020'!$F$6</f>
        <v>2118614.603904</v>
      </c>
      <c r="N277" s="61">
        <v>271526.40000000002</v>
      </c>
      <c r="O277" s="61">
        <v>0</v>
      </c>
      <c r="P277" s="61">
        <v>0</v>
      </c>
      <c r="Q277" s="206">
        <f>Tabla3[[#This Row],[SUSCRITO FUENTE COOPERANTE Q. ]]+Tabla3[[#This Row],[ENMIENDA FUENTE COOPERANTE]]</f>
        <v>2118614.603904</v>
      </c>
      <c r="R277" s="220">
        <f>Tabla3[[#This Row],[TOTAL Q SUSCRITO FUENTE COOOPERANTE]]/Tabla3[[#This Row],[TIPO DE CAMBIO 7.80261 (14-04-2023) ]]</f>
        <v>271526.40000000002</v>
      </c>
      <c r="S277" s="61">
        <f>+'Actualizado al 14-04-2023'!$N187+'Actualizado al 14-04-2023'!$P187</f>
        <v>450000</v>
      </c>
      <c r="T277" s="210">
        <v>0</v>
      </c>
      <c r="U277" s="224">
        <f>Tabla3[[#This Row],[Q - EJECUTADO FUENTE COOPERANTE]]/Tabla3[[#This Row],[TIPO DE CAMBIO 7.80261 (14-04-2023) ]]</f>
        <v>0</v>
      </c>
      <c r="V277" s="211">
        <f>Tabla3[[#This Row],[TOTAL Q SUSCRITO FUENTE COOOPERANTE]]-Tabla3[[#This Row],[Q - EJECUTADO FUENTE COOPERANTE]]</f>
        <v>2118614.603904</v>
      </c>
      <c r="W277" s="228">
        <f>Tabla3[[#This Row],[USD - TOTAL SUSCRITO FUENTE COOPERANTE ]]-Tabla3[[#This Row],[USD - EJECUTADO FUENTE COOPERANTE]]</f>
        <v>271526.40000000002</v>
      </c>
      <c r="X277" s="61">
        <v>0</v>
      </c>
      <c r="Y277" s="61">
        <v>0</v>
      </c>
      <c r="Z277" s="61">
        <v>0</v>
      </c>
      <c r="AA277" s="59" t="s">
        <v>831</v>
      </c>
      <c r="AB277" s="59" t="s">
        <v>82</v>
      </c>
      <c r="AC277" s="59" t="s">
        <v>217</v>
      </c>
      <c r="AD277" s="59" t="s">
        <v>95</v>
      </c>
      <c r="AE277" s="59" t="s">
        <v>95</v>
      </c>
      <c r="AF277" s="59" t="s">
        <v>12</v>
      </c>
      <c r="AG277" s="59">
        <v>12</v>
      </c>
      <c r="AH277" s="59" t="s">
        <v>122</v>
      </c>
      <c r="AI277" s="73" t="s">
        <v>218</v>
      </c>
      <c r="AJ277" s="59"/>
      <c r="AK277" s="59"/>
      <c r="AL277" s="59"/>
      <c r="AM277" s="59"/>
      <c r="AN277" s="59" t="s">
        <v>1176</v>
      </c>
      <c r="AO277" s="59"/>
      <c r="AP277" s="59"/>
      <c r="AQ277" s="62"/>
    </row>
    <row r="278" spans="1:43" ht="15.75" customHeight="1">
      <c r="A278" s="59" t="s">
        <v>1184</v>
      </c>
      <c r="B278" s="59" t="s">
        <v>1185</v>
      </c>
      <c r="C278" s="59" t="s">
        <v>1186</v>
      </c>
      <c r="D278" s="73" t="s">
        <v>76</v>
      </c>
      <c r="E278" s="59" t="s">
        <v>232</v>
      </c>
      <c r="F278" s="59" t="s">
        <v>119</v>
      </c>
      <c r="G278" s="59" t="s">
        <v>120</v>
      </c>
      <c r="H278" s="82">
        <v>44043</v>
      </c>
      <c r="I278">
        <f t="shared" si="6"/>
        <v>2020</v>
      </c>
      <c r="J278" s="104">
        <v>7.8026099999999996</v>
      </c>
      <c r="K278" s="60">
        <v>44022</v>
      </c>
      <c r="L278" s="60">
        <v>44286</v>
      </c>
      <c r="M278" s="193">
        <v>9823351.2400000002</v>
      </c>
      <c r="N278" s="61">
        <v>0</v>
      </c>
      <c r="O278" s="61">
        <v>0</v>
      </c>
      <c r="P278" s="61">
        <v>0</v>
      </c>
      <c r="Q278" s="206">
        <f>Tabla3[[#This Row],[SUSCRITO FUENTE COOPERANTE Q. ]]+Tabla3[[#This Row],[ENMIENDA FUENTE COOPERANTE]]</f>
        <v>9823351.2400000002</v>
      </c>
      <c r="R278" s="220">
        <f>Tabla3[[#This Row],[TOTAL Q SUSCRITO FUENTE COOOPERANTE]]/Tabla3[[#This Row],[TIPO DE CAMBIO 7.80261 (14-04-2023) ]]</f>
        <v>1258982.7301377361</v>
      </c>
      <c r="S278" s="61">
        <f>+'Actualizado al 14-04-2023'!$N189+'Actualizado al 14-04-2023'!$P189</f>
        <v>0</v>
      </c>
      <c r="T278" s="207">
        <v>9707738.4399999995</v>
      </c>
      <c r="U278" s="224">
        <f>Tabla3[[#This Row],[Q - EJECUTADO FUENTE COOPERANTE]]/Tabla3[[#This Row],[TIPO DE CAMBIO 7.80261 (14-04-2023) ]]</f>
        <v>1244165.5343532485</v>
      </c>
      <c r="V278" s="211">
        <f>Tabla3[[#This Row],[TOTAL Q SUSCRITO FUENTE COOOPERANTE]]-Tabla3[[#This Row],[Q - EJECUTADO FUENTE COOPERANTE]]</f>
        <v>115612.80000000075</v>
      </c>
      <c r="W278" s="228">
        <f>Tabla3[[#This Row],[USD - TOTAL SUSCRITO FUENTE COOPERANTE ]]-Tabla3[[#This Row],[USD - EJECUTADO FUENTE COOPERANTE]]</f>
        <v>14817.195784487529</v>
      </c>
      <c r="X278" s="61">
        <v>0</v>
      </c>
      <c r="Y278" s="61">
        <v>99.44</v>
      </c>
      <c r="Z278" s="61">
        <v>98.82</v>
      </c>
      <c r="AA278" s="59" t="s">
        <v>831</v>
      </c>
      <c r="AB278" s="59" t="s">
        <v>133</v>
      </c>
      <c r="AC278" s="59" t="s">
        <v>401</v>
      </c>
      <c r="AD278" s="59" t="s">
        <v>364</v>
      </c>
      <c r="AE278" s="59" t="s">
        <v>364</v>
      </c>
      <c r="AF278" s="77" t="s">
        <v>1763</v>
      </c>
      <c r="AG278" s="59">
        <v>9</v>
      </c>
      <c r="AH278" s="59" t="s">
        <v>225</v>
      </c>
      <c r="AI278" s="73" t="s">
        <v>123</v>
      </c>
      <c r="AJ278" s="59"/>
      <c r="AK278" s="59"/>
      <c r="AL278" s="59"/>
      <c r="AM278" s="59"/>
      <c r="AN278" s="59" t="s">
        <v>1187</v>
      </c>
      <c r="AO278" s="59"/>
      <c r="AP278" s="59"/>
      <c r="AQ278" s="62"/>
    </row>
    <row r="279" spans="1:43" ht="15.75" customHeight="1">
      <c r="A279" s="59" t="s">
        <v>1213</v>
      </c>
      <c r="B279" s="59" t="s">
        <v>1214</v>
      </c>
      <c r="C279" s="59" t="s">
        <v>1215</v>
      </c>
      <c r="D279" s="73" t="s">
        <v>76</v>
      </c>
      <c r="E279" s="59" t="s">
        <v>174</v>
      </c>
      <c r="F279" s="59" t="s">
        <v>251</v>
      </c>
      <c r="G279" s="59" t="s">
        <v>1161</v>
      </c>
      <c r="H279" s="83">
        <v>44022</v>
      </c>
      <c r="I279">
        <f t="shared" si="6"/>
        <v>2020</v>
      </c>
      <c r="J279" s="104">
        <v>7.8026099999999996</v>
      </c>
      <c r="K279" s="60">
        <v>44113</v>
      </c>
      <c r="L279" s="60">
        <v>44387</v>
      </c>
      <c r="M279" s="193">
        <v>2892414.53</v>
      </c>
      <c r="N279" s="61">
        <v>0</v>
      </c>
      <c r="O279" s="61">
        <v>13243.92</v>
      </c>
      <c r="P279" s="61">
        <v>0</v>
      </c>
      <c r="Q279" s="206">
        <f>Tabla3[[#This Row],[SUSCRITO FUENTE COOPERANTE Q. ]]+Tabla3[[#This Row],[ENMIENDA FUENTE COOPERANTE]]</f>
        <v>2905658.4499999997</v>
      </c>
      <c r="R279" s="220">
        <f>Tabla3[[#This Row],[TOTAL Q SUSCRITO FUENTE COOOPERANTE]]/Tabla3[[#This Row],[TIPO DE CAMBIO 7.80261 (14-04-2023) ]]</f>
        <v>372395.70477058314</v>
      </c>
      <c r="S279" s="61">
        <f>+'Actualizado al 14-04-2023'!$N194+'Actualizado al 14-04-2023'!$P194</f>
        <v>0</v>
      </c>
      <c r="T279" s="207">
        <v>2905658.45</v>
      </c>
      <c r="U279" s="224">
        <f>Tabla3[[#This Row],[Q - EJECUTADO FUENTE COOPERANTE]]/Tabla3[[#This Row],[TIPO DE CAMBIO 7.80261 (14-04-2023) ]]</f>
        <v>372395.70477058319</v>
      </c>
      <c r="V279" s="211">
        <f>Tabla3[[#This Row],[TOTAL Q SUSCRITO FUENTE COOOPERANTE]]-Tabla3[[#This Row],[Q - EJECUTADO FUENTE COOPERANTE]]</f>
        <v>0</v>
      </c>
      <c r="W279" s="228">
        <f>Tabla3[[#This Row],[USD - TOTAL SUSCRITO FUENTE COOPERANTE ]]-Tabla3[[#This Row],[USD - EJECUTADO FUENTE COOPERANTE]]</f>
        <v>0</v>
      </c>
      <c r="X279" s="61">
        <v>0</v>
      </c>
      <c r="Y279" s="61">
        <v>100</v>
      </c>
      <c r="Z279" s="61">
        <v>99.99</v>
      </c>
      <c r="AA279" s="59" t="s">
        <v>796</v>
      </c>
      <c r="AB279" s="59" t="s">
        <v>82</v>
      </c>
      <c r="AC279" s="59" t="s">
        <v>300</v>
      </c>
      <c r="AD279" s="59" t="s">
        <v>95</v>
      </c>
      <c r="AE279" s="59" t="s">
        <v>95</v>
      </c>
      <c r="AF279" s="59" t="s">
        <v>12</v>
      </c>
      <c r="AG279" s="59">
        <v>12</v>
      </c>
      <c r="AH279" s="59" t="s">
        <v>122</v>
      </c>
      <c r="AI279" s="73" t="s">
        <v>218</v>
      </c>
      <c r="AJ279" s="59"/>
      <c r="AK279" s="59"/>
      <c r="AL279" s="59"/>
      <c r="AM279" s="59"/>
      <c r="AN279" s="59" t="s">
        <v>1216</v>
      </c>
      <c r="AO279" s="59" t="s">
        <v>1217</v>
      </c>
      <c r="AP279" s="59" t="s">
        <v>1218</v>
      </c>
      <c r="AQ279" s="62" t="s">
        <v>1219</v>
      </c>
    </row>
    <row r="280" spans="1:43" ht="15.75" customHeight="1">
      <c r="A280" s="59" t="s">
        <v>1256</v>
      </c>
      <c r="B280" s="59" t="s">
        <v>1257</v>
      </c>
      <c r="C280" s="59" t="s">
        <v>1258</v>
      </c>
      <c r="D280" s="73" t="s">
        <v>76</v>
      </c>
      <c r="E280" s="59" t="s">
        <v>1259</v>
      </c>
      <c r="F280" s="59" t="s">
        <v>488</v>
      </c>
      <c r="G280" s="59" t="s">
        <v>902</v>
      </c>
      <c r="H280" s="82">
        <v>44132</v>
      </c>
      <c r="I280">
        <f t="shared" si="6"/>
        <v>2020</v>
      </c>
      <c r="J280" s="104">
        <v>7.8026099999999996</v>
      </c>
      <c r="K280" s="60">
        <v>44132</v>
      </c>
      <c r="L280" s="60">
        <v>44174</v>
      </c>
      <c r="M280" s="193">
        <v>805000</v>
      </c>
      <c r="N280" s="61">
        <v>0</v>
      </c>
      <c r="O280" s="61">
        <v>-3358.4</v>
      </c>
      <c r="P280" s="61">
        <v>0</v>
      </c>
      <c r="Q280" s="206">
        <f>Tabla3[[#This Row],[SUSCRITO FUENTE COOPERANTE Q. ]]+Tabla3[[#This Row],[ENMIENDA FUENTE COOPERANTE]]</f>
        <v>801641.6</v>
      </c>
      <c r="R280" s="220">
        <f>Tabla3[[#This Row],[TOTAL Q SUSCRITO FUENTE COOOPERANTE]]/Tabla3[[#This Row],[TIPO DE CAMBIO 7.80261 (14-04-2023) ]]</f>
        <v>102740.18565582542</v>
      </c>
      <c r="S280" s="61">
        <f>+'Actualizado al 14-04-2023'!$N201+'Actualizado al 14-04-2023'!$P201</f>
        <v>0</v>
      </c>
      <c r="T280" s="207">
        <v>801641.6</v>
      </c>
      <c r="U280" s="224">
        <f>Tabla3[[#This Row],[Q - EJECUTADO FUENTE COOPERANTE]]/Tabla3[[#This Row],[TIPO DE CAMBIO 7.80261 (14-04-2023) ]]</f>
        <v>102740.18565582542</v>
      </c>
      <c r="V280" s="211">
        <f>Tabla3[[#This Row],[TOTAL Q SUSCRITO FUENTE COOOPERANTE]]-Tabla3[[#This Row],[Q - EJECUTADO FUENTE COOPERANTE]]</f>
        <v>0</v>
      </c>
      <c r="W280" s="228">
        <f>Tabla3[[#This Row],[USD - TOTAL SUSCRITO FUENTE COOPERANTE ]]-Tabla3[[#This Row],[USD - EJECUTADO FUENTE COOPERANTE]]</f>
        <v>0</v>
      </c>
      <c r="X280" s="61">
        <v>0</v>
      </c>
      <c r="Y280" s="61">
        <v>100</v>
      </c>
      <c r="Z280" s="61">
        <v>99.99</v>
      </c>
      <c r="AA280" s="59" t="s">
        <v>831</v>
      </c>
      <c r="AB280" s="59" t="s">
        <v>82</v>
      </c>
      <c r="AC280" s="59" t="s">
        <v>83</v>
      </c>
      <c r="AD280" s="59" t="s">
        <v>95</v>
      </c>
      <c r="AE280" s="59" t="s">
        <v>95</v>
      </c>
      <c r="AF280" s="59" t="s">
        <v>12</v>
      </c>
      <c r="AG280" s="59">
        <v>12</v>
      </c>
      <c r="AH280" s="59" t="s">
        <v>122</v>
      </c>
      <c r="AI280" s="73" t="s">
        <v>631</v>
      </c>
      <c r="AJ280" s="59"/>
      <c r="AK280" s="59"/>
      <c r="AL280" s="59"/>
      <c r="AM280" s="59"/>
      <c r="AN280" s="59" t="s">
        <v>1260</v>
      </c>
      <c r="AO280" s="59" t="s">
        <v>1261</v>
      </c>
      <c r="AP280" s="59"/>
      <c r="AQ280" s="62"/>
    </row>
    <row r="281" spans="1:43" ht="15.75" customHeight="1">
      <c r="A281" s="59" t="s">
        <v>1262</v>
      </c>
      <c r="B281" s="59" t="s">
        <v>1263</v>
      </c>
      <c r="C281" s="59" t="s">
        <v>1264</v>
      </c>
      <c r="D281" s="73" t="s">
        <v>76</v>
      </c>
      <c r="E281" s="59" t="s">
        <v>1259</v>
      </c>
      <c r="F281" s="59" t="s">
        <v>488</v>
      </c>
      <c r="G281" s="59" t="s">
        <v>902</v>
      </c>
      <c r="H281" s="83">
        <v>44132</v>
      </c>
      <c r="I281">
        <f t="shared" si="6"/>
        <v>2020</v>
      </c>
      <c r="J281" s="104">
        <v>7.8026099999999996</v>
      </c>
      <c r="K281" s="60">
        <v>44132</v>
      </c>
      <c r="L281" s="60">
        <v>44174</v>
      </c>
      <c r="M281" s="193">
        <v>265000</v>
      </c>
      <c r="N281" s="61">
        <v>0</v>
      </c>
      <c r="O281" s="61">
        <v>-5967.27</v>
      </c>
      <c r="P281" s="61">
        <v>0</v>
      </c>
      <c r="Q281" s="206">
        <f>Tabla3[[#This Row],[SUSCRITO FUENTE COOPERANTE Q. ]]+Tabla3[[#This Row],[ENMIENDA FUENTE COOPERANTE]]</f>
        <v>259032.73</v>
      </c>
      <c r="R281" s="220">
        <f>Tabla3[[#This Row],[TOTAL Q SUSCRITO FUENTE COOOPERANTE]]/Tabla3[[#This Row],[TIPO DE CAMBIO 7.80261 (14-04-2023) ]]</f>
        <v>33198.215725250913</v>
      </c>
      <c r="S281" s="61">
        <f>+'Actualizado al 14-04-2023'!$N202+'Actualizado al 14-04-2023'!$P202</f>
        <v>10404583.109999999</v>
      </c>
      <c r="T281" s="207">
        <v>259032.73</v>
      </c>
      <c r="U281" s="224">
        <f>Tabla3[[#This Row],[Q - EJECUTADO FUENTE COOPERANTE]]/Tabla3[[#This Row],[TIPO DE CAMBIO 7.80261 (14-04-2023) ]]</f>
        <v>33198.215725250913</v>
      </c>
      <c r="V281" s="211">
        <f>Tabla3[[#This Row],[TOTAL Q SUSCRITO FUENTE COOOPERANTE]]-Tabla3[[#This Row],[Q - EJECUTADO FUENTE COOPERANTE]]</f>
        <v>0</v>
      </c>
      <c r="W281" s="228">
        <f>Tabla3[[#This Row],[USD - TOTAL SUSCRITO FUENTE COOPERANTE ]]-Tabla3[[#This Row],[USD - EJECUTADO FUENTE COOPERANTE]]</f>
        <v>0</v>
      </c>
      <c r="X281" s="61">
        <v>0</v>
      </c>
      <c r="Y281" s="61">
        <v>100</v>
      </c>
      <c r="Z281" s="61">
        <v>99.99</v>
      </c>
      <c r="AA281" s="59" t="s">
        <v>831</v>
      </c>
      <c r="AB281" s="59" t="s">
        <v>82</v>
      </c>
      <c r="AC281" s="59" t="s">
        <v>83</v>
      </c>
      <c r="AD281" s="59" t="s">
        <v>95</v>
      </c>
      <c r="AE281" s="59" t="s">
        <v>95</v>
      </c>
      <c r="AF281" s="59" t="s">
        <v>12</v>
      </c>
      <c r="AG281" s="59">
        <v>12</v>
      </c>
      <c r="AH281" s="59" t="s">
        <v>122</v>
      </c>
      <c r="AI281" s="73" t="s">
        <v>631</v>
      </c>
      <c r="AJ281" s="59"/>
      <c r="AK281" s="59"/>
      <c r="AL281" s="59"/>
      <c r="AM281" s="59"/>
      <c r="AN281" s="59" t="s">
        <v>1265</v>
      </c>
      <c r="AO281" s="59" t="s">
        <v>1266</v>
      </c>
      <c r="AP281" s="59"/>
      <c r="AQ281" s="62"/>
    </row>
    <row r="282" spans="1:43" ht="15.75" customHeight="1">
      <c r="A282" s="59" t="s">
        <v>1267</v>
      </c>
      <c r="B282" s="59" t="s">
        <v>1268</v>
      </c>
      <c r="C282" s="59" t="s">
        <v>1269</v>
      </c>
      <c r="D282" s="73" t="s">
        <v>76</v>
      </c>
      <c r="E282" s="59" t="s">
        <v>1270</v>
      </c>
      <c r="F282" s="59" t="s">
        <v>251</v>
      </c>
      <c r="G282" s="59" t="s">
        <v>1161</v>
      </c>
      <c r="H282" s="82">
        <v>44168</v>
      </c>
      <c r="I282">
        <f t="shared" ref="I282:I313" si="7">YEAR(H282)</f>
        <v>2020</v>
      </c>
      <c r="J282" s="104">
        <v>7.8026099999999996</v>
      </c>
      <c r="K282" s="60">
        <v>44168</v>
      </c>
      <c r="L282" s="60">
        <v>44471</v>
      </c>
      <c r="M282" s="193">
        <v>677645.61</v>
      </c>
      <c r="N282" s="61">
        <v>0</v>
      </c>
      <c r="O282" s="61">
        <v>0</v>
      </c>
      <c r="P282" s="61">
        <v>0</v>
      </c>
      <c r="Q282" s="206">
        <f>Tabla3[[#This Row],[SUSCRITO FUENTE COOPERANTE Q. ]]+Tabla3[[#This Row],[ENMIENDA FUENTE COOPERANTE]]</f>
        <v>677645.61</v>
      </c>
      <c r="R282" s="220">
        <f>Tabla3[[#This Row],[TOTAL Q SUSCRITO FUENTE COOOPERANTE]]/Tabla3[[#This Row],[TIPO DE CAMBIO 7.80261 (14-04-2023) ]]</f>
        <v>86848.581436211738</v>
      </c>
      <c r="S282" s="61">
        <f>+'Actualizado al 14-04-2023'!$N203+'Actualizado al 14-04-2023'!$P203</f>
        <v>0</v>
      </c>
      <c r="T282" s="207">
        <v>677645.61</v>
      </c>
      <c r="U282" s="224">
        <f>Tabla3[[#This Row],[Q - EJECUTADO FUENTE COOPERANTE]]/Tabla3[[#This Row],[TIPO DE CAMBIO 7.80261 (14-04-2023) ]]</f>
        <v>86848.581436211738</v>
      </c>
      <c r="V282" s="211">
        <f>Tabla3[[#This Row],[TOTAL Q SUSCRITO FUENTE COOOPERANTE]]-Tabla3[[#This Row],[Q - EJECUTADO FUENTE COOPERANTE]]</f>
        <v>0</v>
      </c>
      <c r="W282" s="228">
        <f>Tabla3[[#This Row],[USD - TOTAL SUSCRITO FUENTE COOPERANTE ]]-Tabla3[[#This Row],[USD - EJECUTADO FUENTE COOPERANTE]]</f>
        <v>0</v>
      </c>
      <c r="X282" s="61">
        <v>0</v>
      </c>
      <c r="Y282" s="61">
        <v>100</v>
      </c>
      <c r="Z282" s="61">
        <v>99.99</v>
      </c>
      <c r="AA282" s="59" t="s">
        <v>796</v>
      </c>
      <c r="AB282" s="59" t="s">
        <v>82</v>
      </c>
      <c r="AC282" s="59" t="s">
        <v>742</v>
      </c>
      <c r="AD282" s="59" t="s">
        <v>95</v>
      </c>
      <c r="AE282" s="59" t="s">
        <v>95</v>
      </c>
      <c r="AF282" s="59" t="s">
        <v>12</v>
      </c>
      <c r="AG282" s="59">
        <v>12</v>
      </c>
      <c r="AH282" s="59" t="s">
        <v>122</v>
      </c>
      <c r="AI282" s="73" t="s">
        <v>631</v>
      </c>
      <c r="AJ282" s="59"/>
      <c r="AK282" s="59"/>
      <c r="AL282" s="59"/>
      <c r="AM282" s="59"/>
      <c r="AN282" s="59" t="s">
        <v>1271</v>
      </c>
      <c r="AO282" s="59" t="s">
        <v>1272</v>
      </c>
      <c r="AP282" s="59" t="s">
        <v>1273</v>
      </c>
      <c r="AQ282" s="62"/>
    </row>
    <row r="283" spans="1:43" ht="15.75" customHeight="1">
      <c r="A283" s="59" t="s">
        <v>1274</v>
      </c>
      <c r="B283" s="59" t="s">
        <v>1275</v>
      </c>
      <c r="C283" s="59" t="s">
        <v>1276</v>
      </c>
      <c r="D283" s="73" t="s">
        <v>76</v>
      </c>
      <c r="E283" s="59" t="s">
        <v>1277</v>
      </c>
      <c r="F283" s="59" t="s">
        <v>1278</v>
      </c>
      <c r="G283" s="59" t="s">
        <v>1279</v>
      </c>
      <c r="H283" s="83">
        <v>44181</v>
      </c>
      <c r="I283">
        <f t="shared" si="7"/>
        <v>2020</v>
      </c>
      <c r="J283" s="104">
        <v>7.8026099999999996</v>
      </c>
      <c r="K283" s="60">
        <v>44181</v>
      </c>
      <c r="L283" s="60">
        <v>44251</v>
      </c>
      <c r="M283" s="193">
        <v>279050</v>
      </c>
      <c r="N283" s="61">
        <v>0</v>
      </c>
      <c r="O283" s="61">
        <v>0</v>
      </c>
      <c r="P283" s="61">
        <v>0</v>
      </c>
      <c r="Q283" s="206">
        <f>Tabla3[[#This Row],[SUSCRITO FUENTE COOPERANTE Q. ]]+Tabla3[[#This Row],[ENMIENDA FUENTE COOPERANTE]]</f>
        <v>279050</v>
      </c>
      <c r="R283" s="220">
        <f>Tabla3[[#This Row],[TOTAL Q SUSCRITO FUENTE COOOPERANTE]]/Tabla3[[#This Row],[TIPO DE CAMBIO 7.80261 (14-04-2023) ]]</f>
        <v>35763.673950126948</v>
      </c>
      <c r="S283" s="61">
        <f>+'Actualizado al 14-04-2023'!$N204+'Actualizado al 14-04-2023'!$P204</f>
        <v>0</v>
      </c>
      <c r="T283" s="207">
        <v>279049.99</v>
      </c>
      <c r="U283" s="224">
        <f>Tabla3[[#This Row],[Q - EJECUTADO FUENTE COOPERANTE]]/Tabla3[[#This Row],[TIPO DE CAMBIO 7.80261 (14-04-2023) ]]</f>
        <v>35763.672668504514</v>
      </c>
      <c r="V283" s="211">
        <f>Tabla3[[#This Row],[TOTAL Q SUSCRITO FUENTE COOOPERANTE]]-Tabla3[[#This Row],[Q - EJECUTADO FUENTE COOPERANTE]]</f>
        <v>1.0000000009313226E-2</v>
      </c>
      <c r="W283" s="228">
        <f>Tabla3[[#This Row],[USD - TOTAL SUSCRITO FUENTE COOPERANTE ]]-Tabla3[[#This Row],[USD - EJECUTADO FUENTE COOPERANTE]]</f>
        <v>1.281622433452867E-3</v>
      </c>
      <c r="X283" s="61">
        <v>0</v>
      </c>
      <c r="Y283" s="61">
        <v>100</v>
      </c>
      <c r="Z283" s="61">
        <v>99.99</v>
      </c>
      <c r="AA283" s="59" t="s">
        <v>831</v>
      </c>
      <c r="AB283" s="59" t="s">
        <v>233</v>
      </c>
      <c r="AC283" s="59" t="s">
        <v>83</v>
      </c>
      <c r="AD283" s="59" t="s">
        <v>95</v>
      </c>
      <c r="AE283" s="59" t="s">
        <v>95</v>
      </c>
      <c r="AF283" s="59" t="s">
        <v>12</v>
      </c>
      <c r="AG283" s="59">
        <v>12</v>
      </c>
      <c r="AH283" s="59" t="s">
        <v>122</v>
      </c>
      <c r="AI283" s="73" t="s">
        <v>123</v>
      </c>
      <c r="AJ283" s="59"/>
      <c r="AK283" s="59"/>
      <c r="AL283" s="59"/>
      <c r="AM283" s="59"/>
      <c r="AN283" s="59" t="s">
        <v>1280</v>
      </c>
      <c r="AO283" s="59" t="s">
        <v>1281</v>
      </c>
      <c r="AP283" s="59"/>
      <c r="AQ283" s="62"/>
    </row>
    <row r="284" spans="1:43" ht="15.75" customHeight="1">
      <c r="A284" s="59" t="s">
        <v>1307</v>
      </c>
      <c r="B284" s="59" t="s">
        <v>1308</v>
      </c>
      <c r="C284" s="59" t="s">
        <v>1309</v>
      </c>
      <c r="D284" s="73" t="s">
        <v>76</v>
      </c>
      <c r="E284" s="59" t="s">
        <v>131</v>
      </c>
      <c r="F284" s="59" t="s">
        <v>196</v>
      </c>
      <c r="G284" s="59" t="s">
        <v>197</v>
      </c>
      <c r="H284" s="82">
        <v>44180</v>
      </c>
      <c r="I284">
        <f t="shared" si="7"/>
        <v>2020</v>
      </c>
      <c r="J284" s="104">
        <v>7.8026099999999996</v>
      </c>
      <c r="K284" s="60">
        <v>44180</v>
      </c>
      <c r="L284" s="60">
        <v>44347</v>
      </c>
      <c r="M284" s="193">
        <v>141979.35999999999</v>
      </c>
      <c r="N284" s="61">
        <v>0</v>
      </c>
      <c r="O284" s="61">
        <v>13911.07</v>
      </c>
      <c r="P284" s="61">
        <v>0</v>
      </c>
      <c r="Q284" s="206">
        <f>Tabla3[[#This Row],[SUSCRITO FUENTE COOPERANTE Q. ]]+Tabla3[[#This Row],[ENMIENDA FUENTE COOPERANTE]]</f>
        <v>155890.43</v>
      </c>
      <c r="R284" s="220">
        <f>Tabla3[[#This Row],[TOTAL Q SUSCRITO FUENTE COOOPERANTE]]/Tabla3[[#This Row],[TIPO DE CAMBIO 7.80261 (14-04-2023) ]]</f>
        <v>19979.267193926134</v>
      </c>
      <c r="S284" s="61">
        <f>+'Actualizado al 14-04-2023'!$N209+'Actualizado al 14-04-2023'!$P209</f>
        <v>83937</v>
      </c>
      <c r="T284" s="207">
        <v>155890.42000000001</v>
      </c>
      <c r="U284" s="224">
        <f>Tabla3[[#This Row],[Q - EJECUTADO FUENTE COOPERANTE]]/Tabla3[[#This Row],[TIPO DE CAMBIO 7.80261 (14-04-2023) ]]</f>
        <v>19979.265912303705</v>
      </c>
      <c r="V284" s="211">
        <f>Tabla3[[#This Row],[TOTAL Q SUSCRITO FUENTE COOOPERANTE]]-Tabla3[[#This Row],[Q - EJECUTADO FUENTE COOPERANTE]]</f>
        <v>9.9999999802093953E-3</v>
      </c>
      <c r="W284" s="228">
        <f>Tabla3[[#This Row],[USD - TOTAL SUSCRITO FUENTE COOPERANTE ]]-Tabla3[[#This Row],[USD - EJECUTADO FUENTE COOPERANTE]]</f>
        <v>1.2816224298148882E-3</v>
      </c>
      <c r="X284" s="61">
        <v>0</v>
      </c>
      <c r="Y284" s="61">
        <v>100</v>
      </c>
      <c r="Z284" s="61">
        <v>99.99</v>
      </c>
      <c r="AA284" s="59" t="s">
        <v>796</v>
      </c>
      <c r="AB284" s="59" t="s">
        <v>82</v>
      </c>
      <c r="AC284" s="59" t="s">
        <v>83</v>
      </c>
      <c r="AD284" s="59" t="s">
        <v>95</v>
      </c>
      <c r="AE284" s="59" t="s">
        <v>95</v>
      </c>
      <c r="AF284" s="59" t="s">
        <v>12</v>
      </c>
      <c r="AG284" s="59">
        <v>12</v>
      </c>
      <c r="AH284" s="59"/>
      <c r="AI284" s="73" t="s">
        <v>218</v>
      </c>
      <c r="AJ284" s="59"/>
      <c r="AK284" s="59"/>
      <c r="AL284" s="59"/>
      <c r="AM284" s="59"/>
      <c r="AN284" s="59" t="s">
        <v>1310</v>
      </c>
      <c r="AO284" s="59" t="s">
        <v>1311</v>
      </c>
      <c r="AP284" s="59"/>
      <c r="AQ284" s="62"/>
    </row>
    <row r="285" spans="1:43" ht="15.75" customHeight="1">
      <c r="A285" s="59" t="s">
        <v>1337</v>
      </c>
      <c r="B285" s="59" t="s">
        <v>1338</v>
      </c>
      <c r="C285" s="59" t="s">
        <v>1339</v>
      </c>
      <c r="D285" s="73" t="s">
        <v>76</v>
      </c>
      <c r="E285" s="59" t="s">
        <v>1340</v>
      </c>
      <c r="F285" s="59" t="s">
        <v>488</v>
      </c>
      <c r="G285" s="59" t="s">
        <v>902</v>
      </c>
      <c r="H285" s="82">
        <v>44109</v>
      </c>
      <c r="I285">
        <f t="shared" si="7"/>
        <v>2020</v>
      </c>
      <c r="J285" s="104">
        <v>7.8026099999999996</v>
      </c>
      <c r="K285" s="60">
        <v>44109</v>
      </c>
      <c r="L285" s="60">
        <v>44201</v>
      </c>
      <c r="M285" s="193">
        <v>98088.39</v>
      </c>
      <c r="N285" s="61">
        <v>0</v>
      </c>
      <c r="O285" s="61">
        <v>0</v>
      </c>
      <c r="P285" s="61">
        <v>0</v>
      </c>
      <c r="Q285" s="206">
        <f>Tabla3[[#This Row],[SUSCRITO FUENTE COOPERANTE Q. ]]+Tabla3[[#This Row],[ENMIENDA FUENTE COOPERANTE]]</f>
        <v>98088.39</v>
      </c>
      <c r="R285" s="220">
        <f>Tabla3[[#This Row],[TOTAL Q SUSCRITO FUENTE COOOPERANTE]]/Tabla3[[#This Row],[TIPO DE CAMBIO 7.80261 (14-04-2023) ]]</f>
        <v>12571.228089062506</v>
      </c>
      <c r="S285" s="61">
        <f>+'Actualizado al 14-04-2023'!$N215+'Actualizado al 14-04-2023'!$P215</f>
        <v>0</v>
      </c>
      <c r="T285" s="207">
        <v>98088.38</v>
      </c>
      <c r="U285" s="224">
        <f>Tabla3[[#This Row],[Q - EJECUTADO FUENTE COOPERANTE]]/Tabla3[[#This Row],[TIPO DE CAMBIO 7.80261 (14-04-2023) ]]</f>
        <v>12571.226807440076</v>
      </c>
      <c r="V285" s="211">
        <f>Tabla3[[#This Row],[TOTAL Q SUSCRITO FUENTE COOOPERANTE]]-Tabla3[[#This Row],[Q - EJECUTADO FUENTE COOPERANTE]]</f>
        <v>9.9999999947613105E-3</v>
      </c>
      <c r="W285" s="228">
        <f>Tabla3[[#This Row],[USD - TOTAL SUSCRITO FUENTE COOPERANTE ]]-Tabla3[[#This Row],[USD - EJECUTADO FUENTE COOPERANTE]]</f>
        <v>1.2816224298148882E-3</v>
      </c>
      <c r="X285" s="61">
        <v>0</v>
      </c>
      <c r="Y285" s="61">
        <v>100</v>
      </c>
      <c r="Z285" s="61">
        <v>99.99</v>
      </c>
      <c r="AA285" s="59" t="s">
        <v>831</v>
      </c>
      <c r="AB285" s="59" t="s">
        <v>233</v>
      </c>
      <c r="AC285" s="59" t="s">
        <v>157</v>
      </c>
      <c r="AD285" s="59" t="s">
        <v>95</v>
      </c>
      <c r="AE285" s="59" t="s">
        <v>95</v>
      </c>
      <c r="AF285" s="59" t="s">
        <v>12</v>
      </c>
      <c r="AG285" s="59">
        <v>12</v>
      </c>
      <c r="AH285" s="59" t="s">
        <v>122</v>
      </c>
      <c r="AI285" s="73" t="s">
        <v>123</v>
      </c>
      <c r="AJ285" s="59"/>
      <c r="AK285" s="59"/>
      <c r="AL285" s="59"/>
      <c r="AM285" s="59"/>
      <c r="AN285" s="59" t="s">
        <v>1341</v>
      </c>
      <c r="AO285" s="59" t="s">
        <v>1342</v>
      </c>
      <c r="AP285" s="59"/>
      <c r="AQ285" s="62"/>
    </row>
    <row r="286" spans="1:43" customFormat="1" ht="15.75" hidden="1" customHeight="1">
      <c r="A286" s="68" t="s">
        <v>1701</v>
      </c>
      <c r="B286" s="58" t="s">
        <v>68</v>
      </c>
      <c r="C286" s="68" t="s">
        <v>1702</v>
      </c>
      <c r="D286" s="68" t="s">
        <v>281</v>
      </c>
      <c r="E286" s="68" t="s">
        <v>223</v>
      </c>
      <c r="F286" s="68" t="s">
        <v>196</v>
      </c>
      <c r="G286" s="68" t="s">
        <v>1703</v>
      </c>
      <c r="H286" s="81"/>
      <c r="I286">
        <f t="shared" si="7"/>
        <v>1900</v>
      </c>
      <c r="J286" s="99">
        <v>7.8026099999999996</v>
      </c>
      <c r="K286" s="70" t="s">
        <v>68</v>
      </c>
      <c r="L286" s="70" t="s">
        <v>68</v>
      </c>
      <c r="M286" s="71">
        <v>0</v>
      </c>
      <c r="N286" s="71">
        <v>0</v>
      </c>
      <c r="O286" s="71">
        <v>0</v>
      </c>
      <c r="P286" s="71">
        <v>0</v>
      </c>
      <c r="Q286" s="71">
        <f>+'Actualizado al 14-04-2023'!$M286+'Actualizado al 14-04-2023'!$O286</f>
        <v>0</v>
      </c>
      <c r="R286" s="71">
        <f>Tabla3[[#This Row],[TOTAL Q SUSCRITO FUENTE COOOPERANTE]]/Tabla3[[#This Row],[TIPO DE CAMBIO 7.80261 (14-04-2023) ]]</f>
        <v>0</v>
      </c>
      <c r="S286" s="71">
        <f>+'Actualizado al 14-04-2023'!$N286+'Actualizado al 14-04-2023'!$P286</f>
        <v>0</v>
      </c>
      <c r="T286" s="71">
        <v>0</v>
      </c>
      <c r="U286" s="71">
        <f>Tabla3[[#This Row],[Q - EJECUTADO FUENTE COOPERANTE]]/Tabla3[[#This Row],[TIPO DE CAMBIO 7.80261 (14-04-2023) ]]</f>
        <v>0</v>
      </c>
      <c r="V286" s="71">
        <f>Tabla3[[#This Row],[SUSCRITO FUENTE COOPERANTE Q. ]]-Tabla3[[#This Row],[Q - EJECUTADO FUENTE COOPERANTE]]</f>
        <v>0</v>
      </c>
      <c r="W286" s="71">
        <f>Tabla3[[#This Row],[USD - TOTAL SUSCRITO FUENTE COOPERANTE ]]-Tabla3[[#This Row],[USD - EJECUTADO FUENTE COOPERANTE]]</f>
        <v>0</v>
      </c>
      <c r="X286" s="71">
        <v>0</v>
      </c>
      <c r="Y286" s="71">
        <v>0</v>
      </c>
      <c r="Z286" s="71">
        <v>0</v>
      </c>
      <c r="AA286" s="68" t="s">
        <v>105</v>
      </c>
      <c r="AB286" s="68" t="s">
        <v>133</v>
      </c>
      <c r="AC286" s="68" t="s">
        <v>176</v>
      </c>
      <c r="AD286" s="68" t="s">
        <v>95</v>
      </c>
      <c r="AE286" s="68" t="s">
        <v>95</v>
      </c>
      <c r="AF286" s="77" t="s">
        <v>1763</v>
      </c>
      <c r="AG286" s="68">
        <v>6</v>
      </c>
      <c r="AH286" s="68" t="s">
        <v>225</v>
      </c>
      <c r="AI286" s="68" t="s">
        <v>123</v>
      </c>
      <c r="AJ286" s="68"/>
      <c r="AK286" s="68"/>
      <c r="AL286" s="68"/>
      <c r="AM286" s="68"/>
      <c r="AN286" s="68"/>
      <c r="AO286" s="68"/>
      <c r="AP286" s="68"/>
      <c r="AQ286" s="72"/>
    </row>
    <row r="287" spans="1:43" ht="15.75" customHeight="1">
      <c r="A287" s="181" t="s">
        <v>1411</v>
      </c>
      <c r="B287" s="59" t="s">
        <v>1412</v>
      </c>
      <c r="C287" s="59" t="s">
        <v>1413</v>
      </c>
      <c r="D287" s="73" t="s">
        <v>76</v>
      </c>
      <c r="E287" s="59" t="s">
        <v>1270</v>
      </c>
      <c r="F287" s="59" t="s">
        <v>78</v>
      </c>
      <c r="G287" s="59" t="s">
        <v>79</v>
      </c>
      <c r="H287" s="83">
        <v>44270</v>
      </c>
      <c r="I287">
        <f t="shared" si="7"/>
        <v>2021</v>
      </c>
      <c r="J287" s="104">
        <v>7.8026099999999996</v>
      </c>
      <c r="K287" s="60">
        <v>44270</v>
      </c>
      <c r="L287" s="60">
        <v>44391</v>
      </c>
      <c r="M287" s="214">
        <v>533621.19999999995</v>
      </c>
      <c r="N287" s="61">
        <v>0</v>
      </c>
      <c r="O287" s="61">
        <v>0</v>
      </c>
      <c r="P287" s="61">
        <v>0</v>
      </c>
      <c r="Q287" s="206">
        <f>Tabla3[[#This Row],[SUSCRITO FUENTE COOPERANTE Q. ]]+Tabla3[[#This Row],[ENMIENDA FUENTE COOPERANTE]]</f>
        <v>533621.19999999995</v>
      </c>
      <c r="R287" s="220">
        <f>Tabla3[[#This Row],[TOTAL Q SUSCRITO FUENTE COOOPERANTE]]/Tabla3[[#This Row],[TIPO DE CAMBIO 7.80261 (14-04-2023) ]]</f>
        <v>68390.08998271091</v>
      </c>
      <c r="S287" s="61">
        <f>+'Actualizado al 14-04-2023'!$N228+'Actualizado al 14-04-2023'!$P228</f>
        <v>0</v>
      </c>
      <c r="T287" s="207">
        <v>533621.18000000005</v>
      </c>
      <c r="U287" s="224">
        <f>Tabla3[[#This Row],[Q - EJECUTADO FUENTE COOPERANTE]]/Tabla3[[#This Row],[TIPO DE CAMBIO 7.80261 (14-04-2023) ]]</f>
        <v>68390.087419466057</v>
      </c>
      <c r="V287" s="211">
        <f>Tabla3[[#This Row],[TOTAL Q SUSCRITO FUENTE COOOPERANTE]]-Tabla3[[#This Row],[Q - EJECUTADO FUENTE COOPERANTE]]</f>
        <v>1.999999990221113E-2</v>
      </c>
      <c r="W287" s="228">
        <f>Tabla3[[#This Row],[USD - TOTAL SUSCRITO FUENTE COOPERANTE ]]-Tabla3[[#This Row],[USD - EJECUTADO FUENTE COOPERANTE]]</f>
        <v>2.5632448523538187E-3</v>
      </c>
      <c r="X287" s="61">
        <v>0</v>
      </c>
      <c r="Y287" s="61">
        <v>100</v>
      </c>
      <c r="Z287" s="61">
        <v>99.99</v>
      </c>
      <c r="AA287" s="59" t="s">
        <v>796</v>
      </c>
      <c r="AB287" s="59" t="s">
        <v>82</v>
      </c>
      <c r="AC287" s="59" t="s">
        <v>742</v>
      </c>
      <c r="AD287" s="59" t="s">
        <v>95</v>
      </c>
      <c r="AE287" s="59" t="s">
        <v>95</v>
      </c>
      <c r="AF287" s="59" t="s">
        <v>12</v>
      </c>
      <c r="AG287" s="59">
        <v>12</v>
      </c>
      <c r="AH287" s="59" t="s">
        <v>122</v>
      </c>
      <c r="AI287" s="73" t="s">
        <v>631</v>
      </c>
      <c r="AJ287" s="59"/>
      <c r="AK287" s="59"/>
      <c r="AL287" s="59"/>
      <c r="AM287" s="59"/>
      <c r="AN287" s="59" t="s">
        <v>1414</v>
      </c>
      <c r="AO287" s="59" t="s">
        <v>1415</v>
      </c>
      <c r="AP287" s="59"/>
      <c r="AQ287" s="62"/>
    </row>
    <row r="288" spans="1:43" ht="15.75" customHeight="1">
      <c r="A288" s="181" t="s">
        <v>1465</v>
      </c>
      <c r="B288" s="59" t="s">
        <v>1466</v>
      </c>
      <c r="C288" s="59" t="s">
        <v>1467</v>
      </c>
      <c r="D288" s="73" t="s">
        <v>76</v>
      </c>
      <c r="E288" s="59" t="s">
        <v>174</v>
      </c>
      <c r="F288" s="59" t="s">
        <v>409</v>
      </c>
      <c r="G288" s="59" t="s">
        <v>410</v>
      </c>
      <c r="H288" s="83">
        <v>44370</v>
      </c>
      <c r="I288">
        <f t="shared" si="7"/>
        <v>2021</v>
      </c>
      <c r="J288" s="104">
        <v>7.8026099999999996</v>
      </c>
      <c r="K288" s="60">
        <v>44370</v>
      </c>
      <c r="L288" s="60">
        <v>44615</v>
      </c>
      <c r="M288" s="214">
        <v>54208.84</v>
      </c>
      <c r="N288" s="61">
        <v>0</v>
      </c>
      <c r="O288" s="61">
        <v>0</v>
      </c>
      <c r="P288" s="61">
        <v>0</v>
      </c>
      <c r="Q288" s="206">
        <f>Tabla3[[#This Row],[SUSCRITO FUENTE COOPERANTE Q. ]]+Tabla3[[#This Row],[ENMIENDA FUENTE COOPERANTE]]</f>
        <v>54208.84</v>
      </c>
      <c r="R288" s="220">
        <f>Tabla3[[#This Row],[TOTAL Q SUSCRITO FUENTE COOOPERANTE]]/Tabla3[[#This Row],[TIPO DE CAMBIO 7.80261 (14-04-2023) ]]</f>
        <v>6947.5265327883872</v>
      </c>
      <c r="S288" s="61">
        <f>+'Actualizado al 14-04-2023'!$N238+'Actualizado al 14-04-2023'!$P238</f>
        <v>89285.72</v>
      </c>
      <c r="T288" s="207">
        <v>52004.09</v>
      </c>
      <c r="U288" s="224">
        <f>Tabla3[[#This Row],[Q - EJECUTADO FUENTE COOPERANTE]]/Tabla3[[#This Row],[TIPO DE CAMBIO 7.80261 (14-04-2023) ]]</f>
        <v>6664.9608272103824</v>
      </c>
      <c r="V288" s="211">
        <f>Tabla3[[#This Row],[TOTAL Q SUSCRITO FUENTE COOOPERANTE]]-Tabla3[[#This Row],[Q - EJECUTADO FUENTE COOPERANTE]]</f>
        <v>2204.75</v>
      </c>
      <c r="W288" s="228">
        <f>Tabla3[[#This Row],[USD - TOTAL SUSCRITO FUENTE COOPERANTE ]]-Tabla3[[#This Row],[USD - EJECUTADO FUENTE COOPERANTE]]</f>
        <v>282.56570557800478</v>
      </c>
      <c r="X288" s="61">
        <v>0</v>
      </c>
      <c r="Y288" s="61">
        <v>100</v>
      </c>
      <c r="Z288" s="61">
        <v>95.93</v>
      </c>
      <c r="AA288" s="59" t="s">
        <v>796</v>
      </c>
      <c r="AB288" s="59" t="s">
        <v>82</v>
      </c>
      <c r="AC288" s="59" t="s">
        <v>300</v>
      </c>
      <c r="AD288" s="59" t="s">
        <v>95</v>
      </c>
      <c r="AE288" s="59" t="s">
        <v>95</v>
      </c>
      <c r="AF288" s="59" t="s">
        <v>12</v>
      </c>
      <c r="AG288" s="59">
        <v>12</v>
      </c>
      <c r="AH288" s="59" t="s">
        <v>1468</v>
      </c>
      <c r="AI288" s="73" t="s">
        <v>218</v>
      </c>
      <c r="AJ288" s="59"/>
      <c r="AK288" s="59"/>
      <c r="AL288" s="59"/>
      <c r="AM288" s="59"/>
      <c r="AN288" s="59" t="s">
        <v>1469</v>
      </c>
      <c r="AO288" s="59" t="s">
        <v>1470</v>
      </c>
      <c r="AP288" s="59" t="s">
        <v>1471</v>
      </c>
      <c r="AQ288" s="62" t="s">
        <v>1472</v>
      </c>
    </row>
    <row r="289" spans="1:43" ht="15.75" customHeight="1">
      <c r="A289" s="181" t="s">
        <v>1485</v>
      </c>
      <c r="B289" s="59" t="s">
        <v>1486</v>
      </c>
      <c r="C289" s="59" t="s">
        <v>1487</v>
      </c>
      <c r="D289" s="73" t="s">
        <v>76</v>
      </c>
      <c r="E289" s="59" t="s">
        <v>1488</v>
      </c>
      <c r="F289" s="59" t="s">
        <v>740</v>
      </c>
      <c r="G289" s="59" t="s">
        <v>817</v>
      </c>
      <c r="H289" s="82">
        <v>44398</v>
      </c>
      <c r="I289">
        <f t="shared" si="7"/>
        <v>2021</v>
      </c>
      <c r="J289" s="104">
        <v>7.8026099999999996</v>
      </c>
      <c r="K289" s="60">
        <v>44426</v>
      </c>
      <c r="L289" s="60">
        <v>44469</v>
      </c>
      <c r="M289" s="214">
        <v>1161637.5</v>
      </c>
      <c r="N289" s="61">
        <v>0</v>
      </c>
      <c r="O289" s="61">
        <v>0</v>
      </c>
      <c r="P289" s="61">
        <v>0</v>
      </c>
      <c r="Q289" s="206">
        <f>Tabla3[[#This Row],[SUSCRITO FUENTE COOPERANTE Q. ]]+Tabla3[[#This Row],[ENMIENDA FUENTE COOPERANTE]]</f>
        <v>1161637.5</v>
      </c>
      <c r="R289" s="220">
        <f>Tabla3[[#This Row],[TOTAL Q SUSCRITO FUENTE COOOPERANTE]]/Tabla3[[#This Row],[TIPO DE CAMBIO 7.80261 (14-04-2023) ]]</f>
        <v>148878.06772349254</v>
      </c>
      <c r="S289" s="61">
        <f>+'Actualizado al 14-04-2023'!$N241+'Actualizado al 14-04-2023'!$P241</f>
        <v>0</v>
      </c>
      <c r="T289" s="207">
        <v>1161637.49</v>
      </c>
      <c r="U289" s="224">
        <f>Tabla3[[#This Row],[Q - EJECUTADO FUENTE COOPERANTE]]/Tabla3[[#This Row],[TIPO DE CAMBIO 7.80261 (14-04-2023) ]]</f>
        <v>148878.06644187009</v>
      </c>
      <c r="V289" s="211">
        <f>Tabla3[[#This Row],[TOTAL Q SUSCRITO FUENTE COOOPERANTE]]-Tabla3[[#This Row],[Q - EJECUTADO FUENTE COOPERANTE]]</f>
        <v>1.0000000009313226E-2</v>
      </c>
      <c r="W289" s="228">
        <f>Tabla3[[#This Row],[USD - TOTAL SUSCRITO FUENTE COOPERANTE ]]-Tabla3[[#This Row],[USD - EJECUTADO FUENTE COOPERANTE]]</f>
        <v>1.2816224480047822E-3</v>
      </c>
      <c r="X289" s="61">
        <v>0</v>
      </c>
      <c r="Y289" s="61">
        <v>100</v>
      </c>
      <c r="Z289" s="61">
        <v>99.99</v>
      </c>
      <c r="AA289" s="59" t="s">
        <v>831</v>
      </c>
      <c r="AB289" s="59" t="s">
        <v>82</v>
      </c>
      <c r="AC289" s="59" t="s">
        <v>83</v>
      </c>
      <c r="AD289" s="59" t="s">
        <v>95</v>
      </c>
      <c r="AE289" s="59" t="s">
        <v>95</v>
      </c>
      <c r="AF289" s="59" t="s">
        <v>12</v>
      </c>
      <c r="AG289" s="59">
        <v>12</v>
      </c>
      <c r="AH289" s="59" t="s">
        <v>122</v>
      </c>
      <c r="AI289" s="73" t="s">
        <v>109</v>
      </c>
      <c r="AJ289" s="59"/>
      <c r="AK289" s="59"/>
      <c r="AL289" s="59"/>
      <c r="AM289" s="59"/>
      <c r="AN289" s="59" t="s">
        <v>1489</v>
      </c>
      <c r="AO289" s="59" t="s">
        <v>1490</v>
      </c>
      <c r="AP289" s="59"/>
      <c r="AQ289" s="62"/>
    </row>
    <row r="290" spans="1:43" ht="15.75" customHeight="1">
      <c r="A290" s="59" t="s">
        <v>1787</v>
      </c>
      <c r="B290" s="59"/>
      <c r="C290" s="59" t="s">
        <v>1786</v>
      </c>
      <c r="D290" s="73" t="s">
        <v>76</v>
      </c>
      <c r="E290" s="59" t="s">
        <v>1488</v>
      </c>
      <c r="F290" s="59" t="s">
        <v>1408</v>
      </c>
      <c r="G290" s="59"/>
      <c r="H290" s="83">
        <v>44827</v>
      </c>
      <c r="I290">
        <f t="shared" si="7"/>
        <v>2022</v>
      </c>
      <c r="J290" s="104">
        <v>7.8026099999999996</v>
      </c>
      <c r="K290" s="60">
        <v>44827</v>
      </c>
      <c r="L290" s="60">
        <v>44872</v>
      </c>
      <c r="M290" s="193">
        <v>272964.94</v>
      </c>
      <c r="N290" s="61">
        <v>0</v>
      </c>
      <c r="O290" s="61">
        <v>0</v>
      </c>
      <c r="P290" s="61">
        <v>0</v>
      </c>
      <c r="Q290" s="206">
        <f>Tabla3[[#This Row],[SUSCRITO FUENTE COOPERANTE Q. ]]+Tabla3[[#This Row],[ENMIENDA FUENTE COOPERANTE]]</f>
        <v>272964.94</v>
      </c>
      <c r="R290" s="220">
        <f>Tabla3[[#This Row],[TOTAL Q SUSCRITO FUENTE COOOPERANTE]]/Tabla3[[#This Row],[TIPO DE CAMBIO 7.80261 (14-04-2023) ]]</f>
        <v>34983.79901084381</v>
      </c>
      <c r="S290" s="61">
        <f>+'Actualizado al 14-04-2023'!$N312+'Actualizado al 14-04-2023'!$P312</f>
        <v>0</v>
      </c>
      <c r="T290" s="207">
        <v>139310.35999999999</v>
      </c>
      <c r="U290" s="224">
        <f>Tabla3[[#This Row],[Q - EJECUTADO FUENTE COOPERANTE]]/Tabla3[[#This Row],[TIPO DE CAMBIO 7.80261 (14-04-2023) ]]</f>
        <v>17854.328231194431</v>
      </c>
      <c r="V290" s="211">
        <f>Tabla3[[#This Row],[TOTAL Q SUSCRITO FUENTE COOOPERANTE]]-Tabla3[[#This Row],[Q - EJECUTADO FUENTE COOPERANTE]]</f>
        <v>133654.58000000002</v>
      </c>
      <c r="W290" s="228">
        <f>Tabla3[[#This Row],[USD - TOTAL SUSCRITO FUENTE COOPERANTE ]]-Tabla3[[#This Row],[USD - EJECUTADO FUENTE COOPERANTE]]</f>
        <v>17129.470779649379</v>
      </c>
      <c r="X290" s="61">
        <v>0</v>
      </c>
      <c r="Y290" s="61">
        <v>100</v>
      </c>
      <c r="Z290" s="61">
        <v>99.99</v>
      </c>
      <c r="AA290" s="61" t="s">
        <v>1614</v>
      </c>
      <c r="AB290" s="61" t="s">
        <v>82</v>
      </c>
      <c r="AC290" s="61" t="s">
        <v>401</v>
      </c>
      <c r="AD290" s="59" t="s">
        <v>95</v>
      </c>
      <c r="AE290" s="59" t="s">
        <v>95</v>
      </c>
      <c r="AF290" s="59" t="s">
        <v>12</v>
      </c>
      <c r="AG290" s="59">
        <v>12</v>
      </c>
      <c r="AH290" s="59"/>
      <c r="AI290" s="73" t="s">
        <v>109</v>
      </c>
      <c r="AJ290" s="59"/>
      <c r="AK290" s="59"/>
      <c r="AL290" s="59"/>
      <c r="AM290" s="59"/>
      <c r="AN290" s="59"/>
      <c r="AO290" s="59"/>
      <c r="AP290" s="59"/>
      <c r="AQ290" s="62"/>
    </row>
    <row r="291" spans="1:43" ht="15.75" customHeight="1">
      <c r="A291" s="59" t="s">
        <v>1793</v>
      </c>
      <c r="B291" s="59"/>
      <c r="C291" s="59" t="s">
        <v>1794</v>
      </c>
      <c r="D291" s="73" t="s">
        <v>76</v>
      </c>
      <c r="E291" s="59" t="s">
        <v>1488</v>
      </c>
      <c r="F291" s="59" t="s">
        <v>488</v>
      </c>
      <c r="G291" s="59"/>
      <c r="H291" s="82">
        <v>44837</v>
      </c>
      <c r="I291">
        <f t="shared" si="7"/>
        <v>2022</v>
      </c>
      <c r="J291" s="104">
        <v>7.8026099999999996</v>
      </c>
      <c r="K291" s="60">
        <v>44774</v>
      </c>
      <c r="L291" s="60">
        <v>44872</v>
      </c>
      <c r="M291" s="193">
        <v>13623093.189999999</v>
      </c>
      <c r="N291" s="61">
        <v>0</v>
      </c>
      <c r="O291" s="61">
        <v>0</v>
      </c>
      <c r="P291" s="61">
        <v>0</v>
      </c>
      <c r="Q291" s="206">
        <f>Tabla3[[#This Row],[SUSCRITO FUENTE COOPERANTE Q. ]]+Tabla3[[#This Row],[ENMIENDA FUENTE COOPERANTE]]</f>
        <v>13623093.189999999</v>
      </c>
      <c r="R291" s="220">
        <f>Tabla3[[#This Row],[TOTAL Q SUSCRITO FUENTE COOOPERANTE]]/Tabla3[[#This Row],[TIPO DE CAMBIO 7.80261 (14-04-2023) ]]</f>
        <v>1745966.1818289009</v>
      </c>
      <c r="S291" s="61">
        <f>+'Actualizado al 14-04-2023'!$N315+'Actualizado al 14-04-2023'!$P315</f>
        <v>0</v>
      </c>
      <c r="T291" s="207">
        <v>213976.05</v>
      </c>
      <c r="U291" s="224">
        <f>Tabla3[[#This Row],[Q - EJECUTADO FUENTE COOPERANTE]]/Tabla3[[#This Row],[TIPO DE CAMBIO 7.80261 (14-04-2023) ]]</f>
        <v>27423.650547701345</v>
      </c>
      <c r="V291" s="211">
        <f>Tabla3[[#This Row],[TOTAL Q SUSCRITO FUENTE COOOPERANTE]]-Tabla3[[#This Row],[Q - EJECUTADO FUENTE COOPERANTE]]</f>
        <v>13409117.139999999</v>
      </c>
      <c r="W291" s="228">
        <f>Tabla3[[#This Row],[USD - TOTAL SUSCRITO FUENTE COOPERANTE ]]-Tabla3[[#This Row],[USD - EJECUTADO FUENTE COOPERANTE]]</f>
        <v>1718542.5312811995</v>
      </c>
      <c r="X291" s="61">
        <v>0</v>
      </c>
      <c r="Y291" s="61">
        <v>100</v>
      </c>
      <c r="Z291" s="61">
        <v>99.99</v>
      </c>
      <c r="AA291" s="61" t="s">
        <v>1614</v>
      </c>
      <c r="AB291" s="61" t="s">
        <v>82</v>
      </c>
      <c r="AC291" s="61" t="s">
        <v>83</v>
      </c>
      <c r="AD291" s="59" t="s">
        <v>95</v>
      </c>
      <c r="AE291" s="59" t="s">
        <v>95</v>
      </c>
      <c r="AF291" s="59" t="s">
        <v>12</v>
      </c>
      <c r="AG291" s="59">
        <v>12</v>
      </c>
      <c r="AH291" s="59"/>
      <c r="AI291" s="73" t="s">
        <v>109</v>
      </c>
      <c r="AJ291" s="59"/>
      <c r="AK291" s="59"/>
      <c r="AL291" s="59"/>
      <c r="AM291" s="59"/>
      <c r="AN291" s="59"/>
      <c r="AO291" s="59"/>
      <c r="AP291" s="59"/>
      <c r="AQ291" s="62"/>
    </row>
    <row r="292" spans="1:43" ht="15.75" customHeight="1">
      <c r="A292" s="59" t="s">
        <v>1795</v>
      </c>
      <c r="B292" s="59"/>
      <c r="C292" s="59" t="s">
        <v>1796</v>
      </c>
      <c r="D292" s="73" t="s">
        <v>76</v>
      </c>
      <c r="E292" s="59" t="s">
        <v>1488</v>
      </c>
      <c r="F292" s="59" t="s">
        <v>488</v>
      </c>
      <c r="G292" s="59"/>
      <c r="H292" s="83">
        <v>44823</v>
      </c>
      <c r="I292">
        <f t="shared" si="7"/>
        <v>2022</v>
      </c>
      <c r="J292" s="104">
        <v>7.8026099999999996</v>
      </c>
      <c r="K292" s="60">
        <v>44567</v>
      </c>
      <c r="L292" s="60">
        <v>44872</v>
      </c>
      <c r="M292" s="193">
        <v>4086337.1</v>
      </c>
      <c r="N292" s="61">
        <v>0</v>
      </c>
      <c r="O292" s="61">
        <v>0</v>
      </c>
      <c r="P292" s="61">
        <v>0</v>
      </c>
      <c r="Q292" s="206">
        <f>Tabla3[[#This Row],[SUSCRITO FUENTE COOPERANTE Q. ]]+Tabla3[[#This Row],[ENMIENDA FUENTE COOPERANTE]]</f>
        <v>4086337.1</v>
      </c>
      <c r="R292" s="220">
        <f>Tabla3[[#This Row],[TOTAL Q SUSCRITO FUENTE COOOPERANTE]]/Tabla3[[#This Row],[TIPO DE CAMBIO 7.80261 (14-04-2023) ]]</f>
        <v>523714.1289901713</v>
      </c>
      <c r="S292" s="61">
        <f>+'Actualizado al 14-04-2023'!$N316+'Actualizado al 14-04-2023'!$P316</f>
        <v>0</v>
      </c>
      <c r="T292" s="207">
        <v>3617926.77</v>
      </c>
      <c r="U292" s="224">
        <f>Tabla3[[#This Row],[Q - EJECUTADO FUENTE COOPERANTE]]/Tabla3[[#This Row],[TIPO DE CAMBIO 7.80261 (14-04-2023) ]]</f>
        <v>463681.61038421764</v>
      </c>
      <c r="V292" s="211">
        <f>Tabla3[[#This Row],[TOTAL Q SUSCRITO FUENTE COOOPERANTE]]-Tabla3[[#This Row],[Q - EJECUTADO FUENTE COOPERANTE]]</f>
        <v>468410.33000000007</v>
      </c>
      <c r="W292" s="228">
        <f>Tabla3[[#This Row],[USD - TOTAL SUSCRITO FUENTE COOPERANTE ]]-Tabla3[[#This Row],[USD - EJECUTADO FUENTE COOPERANTE]]</f>
        <v>60032.518605953665</v>
      </c>
      <c r="X292" s="61">
        <v>0</v>
      </c>
      <c r="Y292" s="61">
        <v>100</v>
      </c>
      <c r="Z292" s="61">
        <v>99.99</v>
      </c>
      <c r="AA292" s="61" t="s">
        <v>1614</v>
      </c>
      <c r="AB292" s="61" t="s">
        <v>82</v>
      </c>
      <c r="AC292" s="61" t="s">
        <v>83</v>
      </c>
      <c r="AD292" s="59" t="s">
        <v>95</v>
      </c>
      <c r="AE292" s="59" t="s">
        <v>95</v>
      </c>
      <c r="AF292" s="59" t="s">
        <v>12</v>
      </c>
      <c r="AG292" s="59">
        <v>12</v>
      </c>
      <c r="AH292" s="59"/>
      <c r="AI292" s="73" t="s">
        <v>109</v>
      </c>
      <c r="AJ292" s="59"/>
      <c r="AK292" s="59"/>
      <c r="AL292" s="59"/>
      <c r="AM292" s="59"/>
      <c r="AN292" s="59"/>
      <c r="AO292" s="59"/>
      <c r="AP292" s="59"/>
      <c r="AQ292" s="62"/>
    </row>
    <row r="293" spans="1:43" ht="15.75" customHeight="1">
      <c r="A293" s="181" t="s">
        <v>1362</v>
      </c>
      <c r="B293" s="59" t="s">
        <v>1363</v>
      </c>
      <c r="C293" s="59" t="s">
        <v>1364</v>
      </c>
      <c r="D293" s="73" t="s">
        <v>920</v>
      </c>
      <c r="E293" s="59" t="s">
        <v>662</v>
      </c>
      <c r="F293" s="59" t="s">
        <v>488</v>
      </c>
      <c r="G293" s="59" t="s">
        <v>747</v>
      </c>
      <c r="H293" s="83">
        <v>44208</v>
      </c>
      <c r="I293">
        <f t="shared" si="7"/>
        <v>2021</v>
      </c>
      <c r="J293" s="104">
        <v>7.8026099999999996</v>
      </c>
      <c r="K293" s="60">
        <v>44216</v>
      </c>
      <c r="L293" s="60">
        <v>44680</v>
      </c>
      <c r="M293" s="214">
        <v>4396909.0199999996</v>
      </c>
      <c r="N293" s="61">
        <v>0</v>
      </c>
      <c r="O293" s="61">
        <v>0</v>
      </c>
      <c r="P293" s="61">
        <v>0</v>
      </c>
      <c r="Q293" s="206">
        <f>Tabla3[[#This Row],[SUSCRITO FUENTE COOPERANTE Q. ]]+Tabla3[[#This Row],[ENMIENDA FUENTE COOPERANTE]]</f>
        <v>4396909.0199999996</v>
      </c>
      <c r="R293" s="220">
        <f>Tabla3[[#This Row],[TOTAL Q SUSCRITO FUENTE COOOPERANTE]]/Tabla3[[#This Row],[TIPO DE CAMBIO 7.80261 (14-04-2023) ]]</f>
        <v>563517.72291579354</v>
      </c>
      <c r="S293" s="61">
        <f>+'Actualizado al 14-04-2023'!$N220+'Actualizado al 14-04-2023'!$P220</f>
        <v>673000</v>
      </c>
      <c r="T293" s="210">
        <v>0</v>
      </c>
      <c r="U293" s="224">
        <f>Tabla3[[#This Row],[Q - EJECUTADO FUENTE COOPERANTE]]/Tabla3[[#This Row],[TIPO DE CAMBIO 7.80261 (14-04-2023) ]]</f>
        <v>0</v>
      </c>
      <c r="V293" s="211">
        <f>Tabla3[[#This Row],[TOTAL Q SUSCRITO FUENTE COOOPERANTE]]-Tabla3[[#This Row],[Q - EJECUTADO FUENTE COOPERANTE]]</f>
        <v>4396909.0199999996</v>
      </c>
      <c r="W293" s="228">
        <f>Tabla3[[#This Row],[USD - TOTAL SUSCRITO FUENTE COOPERANTE ]]-Tabla3[[#This Row],[USD - EJECUTADO FUENTE COOPERANTE]]</f>
        <v>563517.72291579354</v>
      </c>
      <c r="X293" s="61">
        <v>0</v>
      </c>
      <c r="Y293" s="61">
        <v>0</v>
      </c>
      <c r="Z293" s="61">
        <v>0</v>
      </c>
      <c r="AA293" s="59" t="s">
        <v>831</v>
      </c>
      <c r="AB293" s="59" t="s">
        <v>82</v>
      </c>
      <c r="AC293" s="59" t="s">
        <v>151</v>
      </c>
      <c r="AD293" s="59" t="s">
        <v>95</v>
      </c>
      <c r="AE293" s="59" t="s">
        <v>95</v>
      </c>
      <c r="AF293" s="59" t="s">
        <v>12</v>
      </c>
      <c r="AG293" s="59">
        <v>12</v>
      </c>
      <c r="AH293" s="59" t="s">
        <v>122</v>
      </c>
      <c r="AI293" s="73" t="s">
        <v>218</v>
      </c>
      <c r="AJ293" s="59"/>
      <c r="AK293" s="59"/>
      <c r="AL293" s="59"/>
      <c r="AM293" s="59"/>
      <c r="AN293" s="59" t="s">
        <v>1365</v>
      </c>
      <c r="AO293" s="59" t="s">
        <v>1366</v>
      </c>
      <c r="AP293" s="59" t="s">
        <v>1367</v>
      </c>
      <c r="AQ293" s="62" t="s">
        <v>1368</v>
      </c>
    </row>
    <row r="294" spans="1:43" ht="15.75" customHeight="1">
      <c r="A294" s="59" t="s">
        <v>1650</v>
      </c>
      <c r="B294" s="59" t="s">
        <v>1651</v>
      </c>
      <c r="C294" s="59" t="s">
        <v>1652</v>
      </c>
      <c r="D294" s="73" t="s">
        <v>920</v>
      </c>
      <c r="E294" s="59" t="s">
        <v>642</v>
      </c>
      <c r="F294" s="59" t="s">
        <v>196</v>
      </c>
      <c r="G294" s="59" t="s">
        <v>197</v>
      </c>
      <c r="H294" s="83">
        <v>44165</v>
      </c>
      <c r="I294">
        <f t="shared" si="7"/>
        <v>2020</v>
      </c>
      <c r="J294" s="104">
        <v>7.8026099999999996</v>
      </c>
      <c r="K294" s="60">
        <v>44127</v>
      </c>
      <c r="L294" s="60">
        <v>44857</v>
      </c>
      <c r="M294" s="193">
        <v>2768155.17</v>
      </c>
      <c r="N294" s="61">
        <v>159000</v>
      </c>
      <c r="O294" s="61">
        <v>0</v>
      </c>
      <c r="P294" s="61">
        <v>0</v>
      </c>
      <c r="Q294" s="206">
        <f>Tabla3[[#This Row],[SUSCRITO FUENTE COOPERANTE Q. ]]+Tabla3[[#This Row],[ENMIENDA FUENTE COOPERANTE]]</f>
        <v>2768155.17</v>
      </c>
      <c r="R294" s="220">
        <f>Tabla3[[#This Row],[TOTAL Q SUSCRITO FUENTE COOOPERANTE]]/Tabla3[[#This Row],[TIPO DE CAMBIO 7.80261 (14-04-2023) ]]</f>
        <v>354772.97596573457</v>
      </c>
      <c r="S294" s="61">
        <f>+'Actualizado al 14-04-2023'!$N272+'Actualizado al 14-04-2023'!$P272</f>
        <v>0</v>
      </c>
      <c r="T294" s="207">
        <v>2272450.5699999998</v>
      </c>
      <c r="U294" s="224">
        <f>Tabla3[[#This Row],[Q - EJECUTADO FUENTE COOPERANTE]]/Tabla3[[#This Row],[TIPO DE CAMBIO 7.80261 (14-04-2023) ]]</f>
        <v>291242.36249152524</v>
      </c>
      <c r="V294" s="211">
        <f>Tabla3[[#This Row],[TOTAL Q SUSCRITO FUENTE COOOPERANTE]]-Tabla3[[#This Row],[Q - EJECUTADO FUENTE COOPERANTE]]</f>
        <v>495704.60000000009</v>
      </c>
      <c r="W294" s="228">
        <f>Tabla3[[#This Row],[USD - TOTAL SUSCRITO FUENTE COOPERANTE ]]-Tabla3[[#This Row],[USD - EJECUTADO FUENTE COOPERANTE]]</f>
        <v>63530.613474209327</v>
      </c>
      <c r="X294" s="61">
        <v>0</v>
      </c>
      <c r="Y294" s="61">
        <v>0</v>
      </c>
      <c r="Z294" s="61">
        <v>0</v>
      </c>
      <c r="AA294" s="59" t="s">
        <v>105</v>
      </c>
      <c r="AB294" s="59" t="s">
        <v>233</v>
      </c>
      <c r="AC294" s="59" t="s">
        <v>643</v>
      </c>
      <c r="AD294" s="59" t="s">
        <v>95</v>
      </c>
      <c r="AE294" s="59" t="s">
        <v>95</v>
      </c>
      <c r="AF294" s="59" t="s">
        <v>1762</v>
      </c>
      <c r="AG294" s="59">
        <v>7</v>
      </c>
      <c r="AH294" s="59" t="s">
        <v>1653</v>
      </c>
      <c r="AI294" s="73" t="s">
        <v>123</v>
      </c>
      <c r="AJ294" s="59"/>
      <c r="AK294" s="59"/>
      <c r="AL294" s="59"/>
      <c r="AM294" s="59"/>
      <c r="AN294" s="59"/>
      <c r="AO294" s="59"/>
      <c r="AP294" s="59"/>
      <c r="AQ294" s="62"/>
    </row>
    <row r="295" spans="1:43" s="53" customFormat="1" ht="15.75" customHeight="1">
      <c r="A295" s="98" t="s">
        <v>1732</v>
      </c>
      <c r="B295" s="59" t="s">
        <v>1727</v>
      </c>
      <c r="C295" s="59" t="s">
        <v>2504</v>
      </c>
      <c r="D295" s="59" t="s">
        <v>138</v>
      </c>
      <c r="E295" s="116" t="s">
        <v>642</v>
      </c>
      <c r="F295" s="116" t="s">
        <v>2619</v>
      </c>
      <c r="G295" s="59"/>
      <c r="H295" s="83">
        <v>44769</v>
      </c>
      <c r="I295">
        <f t="shared" si="7"/>
        <v>2022</v>
      </c>
      <c r="J295" s="99">
        <v>7.8026099999999996</v>
      </c>
      <c r="K295" s="164">
        <v>44847</v>
      </c>
      <c r="L295" s="164">
        <v>45395</v>
      </c>
      <c r="M295" s="215">
        <v>1918008.07</v>
      </c>
      <c r="N295" s="61">
        <v>0</v>
      </c>
      <c r="O295" s="61">
        <v>0</v>
      </c>
      <c r="P295" s="61">
        <v>0</v>
      </c>
      <c r="Q295" s="206">
        <f>Tabla3[[#This Row],[SUSCRITO FUENTE COOPERANTE Q. ]]+Tabla3[[#This Row],[ENMIENDA FUENTE COOPERANTE]]</f>
        <v>1918008.07</v>
      </c>
      <c r="R295" s="220">
        <f>Tabla3[[#This Row],[TOTAL Q SUSCRITO FUENTE COOOPERANTE]]/Tabla3[[#This Row],[TIPO DE CAMBIO 7.80261 (14-04-2023) ]]</f>
        <v>245816.21662494988</v>
      </c>
      <c r="S295" s="61">
        <f>+'Actualizado al 14-04-2023'!$N295+'Actualizado al 14-04-2023'!$P295</f>
        <v>0</v>
      </c>
      <c r="T295" s="210">
        <v>0</v>
      </c>
      <c r="U295" s="224">
        <f>Tabla3[[#This Row],[Q - EJECUTADO FUENTE COOPERANTE]]/Tabla3[[#This Row],[TIPO DE CAMBIO 7.80261 (14-04-2023) ]]</f>
        <v>0</v>
      </c>
      <c r="V295" s="211">
        <f>Tabla3[[#This Row],[TOTAL Q SUSCRITO FUENTE COOOPERANTE]]-Tabla3[[#This Row],[Q - EJECUTADO FUENTE COOPERANTE]]</f>
        <v>1918008.07</v>
      </c>
      <c r="W295" s="228">
        <f>Tabla3[[#This Row],[USD - TOTAL SUSCRITO FUENTE COOPERANTE ]]-Tabla3[[#This Row],[USD - EJECUTADO FUENTE COOPERANTE]]</f>
        <v>245816.21662494988</v>
      </c>
      <c r="X295" s="61">
        <v>0</v>
      </c>
      <c r="Y295" s="61">
        <v>0</v>
      </c>
      <c r="Z295" s="61">
        <v>0</v>
      </c>
      <c r="AA295" s="59" t="s">
        <v>1614</v>
      </c>
      <c r="AB295" s="59" t="s">
        <v>82</v>
      </c>
      <c r="AC295" s="59" t="s">
        <v>94</v>
      </c>
      <c r="AD295" s="59" t="s">
        <v>95</v>
      </c>
      <c r="AE295" s="59" t="s">
        <v>95</v>
      </c>
      <c r="AF295" s="59" t="s">
        <v>12</v>
      </c>
      <c r="AG295" s="59">
        <v>12</v>
      </c>
      <c r="AH295" s="59"/>
      <c r="AI295" s="119" t="s">
        <v>123</v>
      </c>
      <c r="AJ295" s="59"/>
      <c r="AK295" s="59"/>
      <c r="AL295" s="59"/>
      <c r="AM295" s="59"/>
      <c r="AN295" s="59"/>
      <c r="AO295" s="59"/>
      <c r="AP295" s="59"/>
      <c r="AQ295" s="62"/>
    </row>
    <row r="296" spans="1:43" ht="15.75" customHeight="1">
      <c r="A296" s="98" t="s">
        <v>1843</v>
      </c>
      <c r="B296" s="59"/>
      <c r="C296" s="59" t="s">
        <v>1846</v>
      </c>
      <c r="D296" s="59" t="s">
        <v>138</v>
      </c>
      <c r="E296" s="59" t="s">
        <v>150</v>
      </c>
      <c r="F296" s="59" t="s">
        <v>488</v>
      </c>
      <c r="G296" s="59"/>
      <c r="H296" s="83">
        <v>44894</v>
      </c>
      <c r="I296">
        <f t="shared" si="7"/>
        <v>2022</v>
      </c>
      <c r="J296" s="99">
        <v>7.8026099999999996</v>
      </c>
      <c r="K296" s="63">
        <v>44924</v>
      </c>
      <c r="L296" s="60">
        <v>46762</v>
      </c>
      <c r="M296" s="193">
        <v>95797084</v>
      </c>
      <c r="N296" s="61">
        <v>0</v>
      </c>
      <c r="O296" s="61">
        <v>0</v>
      </c>
      <c r="P296" s="61">
        <v>0</v>
      </c>
      <c r="Q296" s="206">
        <f>Tabla3[[#This Row],[SUSCRITO FUENTE COOPERANTE Q. ]]+Tabla3[[#This Row],[ENMIENDA FUENTE COOPERANTE]]</f>
        <v>95797084</v>
      </c>
      <c r="R296" s="220">
        <f>Tabla3[[#This Row],[TOTAL Q SUSCRITO FUENTE COOOPERANTE]]/Tabla3[[#This Row],[TIPO DE CAMBIO 7.80261 (14-04-2023) ]]</f>
        <v>12277569.172366682</v>
      </c>
      <c r="S296" s="61">
        <v>0</v>
      </c>
      <c r="T296" s="210">
        <v>0</v>
      </c>
      <c r="U296" s="224">
        <f>Tabla3[[#This Row],[Q - EJECUTADO FUENTE COOPERANTE]]/Tabla3[[#This Row],[TIPO DE CAMBIO 7.80261 (14-04-2023) ]]</f>
        <v>0</v>
      </c>
      <c r="V296" s="211">
        <f>Tabla3[[#This Row],[TOTAL Q SUSCRITO FUENTE COOOPERANTE]]-Tabla3[[#This Row],[Q - EJECUTADO FUENTE COOPERANTE]]</f>
        <v>95797084</v>
      </c>
      <c r="W296" s="228">
        <f>Tabla3[[#This Row],[USD - TOTAL SUSCRITO FUENTE COOPERANTE ]]-Tabla3[[#This Row],[USD - EJECUTADO FUENTE COOPERANTE]]</f>
        <v>12277569.172366682</v>
      </c>
      <c r="X296" s="61">
        <v>0</v>
      </c>
      <c r="Y296" s="59"/>
      <c r="Z296" s="59"/>
      <c r="AA296" s="59" t="s">
        <v>1614</v>
      </c>
      <c r="AB296" s="59" t="s">
        <v>82</v>
      </c>
      <c r="AC296" s="59" t="s">
        <v>643</v>
      </c>
      <c r="AD296" s="59" t="s">
        <v>95</v>
      </c>
      <c r="AE296" s="59" t="s">
        <v>95</v>
      </c>
      <c r="AF296" s="59" t="s">
        <v>12</v>
      </c>
      <c r="AG296" s="59">
        <v>12</v>
      </c>
      <c r="AH296" s="59"/>
      <c r="AI296" s="59" t="s">
        <v>218</v>
      </c>
      <c r="AJ296" s="59"/>
      <c r="AK296" s="59"/>
      <c r="AL296" s="59"/>
      <c r="AM296" s="59"/>
      <c r="AN296" s="59"/>
      <c r="AO296" s="59"/>
      <c r="AP296" s="59"/>
      <c r="AQ296" s="62"/>
    </row>
    <row r="297" spans="1:43" s="120" customFormat="1" ht="15.75" customHeight="1">
      <c r="A297" s="59" t="s">
        <v>1847</v>
      </c>
      <c r="B297" s="59"/>
      <c r="C297" s="59" t="s">
        <v>1848</v>
      </c>
      <c r="D297" s="59" t="s">
        <v>138</v>
      </c>
      <c r="E297" s="59" t="s">
        <v>1133</v>
      </c>
      <c r="F297" s="59" t="s">
        <v>251</v>
      </c>
      <c r="G297" s="59"/>
      <c r="H297" s="83">
        <v>44935</v>
      </c>
      <c r="I297">
        <f t="shared" si="7"/>
        <v>2023</v>
      </c>
      <c r="J297" s="99">
        <v>7.8026099999999996</v>
      </c>
      <c r="K297" s="60">
        <v>44935</v>
      </c>
      <c r="L297" s="60">
        <v>46660</v>
      </c>
      <c r="M297" s="214">
        <f>8800000*7.82638</f>
        <v>68872144</v>
      </c>
      <c r="N297" s="61">
        <v>95752310</v>
      </c>
      <c r="O297" s="61">
        <v>0</v>
      </c>
      <c r="P297" s="61">
        <v>0</v>
      </c>
      <c r="Q297" s="206">
        <f>Tabla3[[#This Row],[SUSCRITO FUENTE COOPERANTE Q. ]]+Tabla3[[#This Row],[ENMIENDA FUENTE COOPERANTE]]</f>
        <v>68872144</v>
      </c>
      <c r="R297" s="220">
        <f>Tabla3[[#This Row],[TOTAL Q SUSCRITO FUENTE COOOPERANTE]]/Tabla3[[#This Row],[TIPO DE CAMBIO 7.80261 (14-04-2023) ]]</f>
        <v>8826808.4653724842</v>
      </c>
      <c r="S297" s="61">
        <v>0</v>
      </c>
      <c r="T297" s="210">
        <v>0</v>
      </c>
      <c r="U297" s="224">
        <f>Tabla3[[#This Row],[Q - EJECUTADO FUENTE COOPERANTE]]/Tabla3[[#This Row],[TIPO DE CAMBIO 7.80261 (14-04-2023) ]]</f>
        <v>0</v>
      </c>
      <c r="V297" s="211">
        <f>Tabla3[[#This Row],[TOTAL Q SUSCRITO FUENTE COOOPERANTE]]-Tabla3[[#This Row],[Q - EJECUTADO FUENTE COOPERANTE]]</f>
        <v>68872144</v>
      </c>
      <c r="W297" s="228">
        <f>Tabla3[[#This Row],[USD - TOTAL SUSCRITO FUENTE COOPERANTE ]]-Tabla3[[#This Row],[USD - EJECUTADO FUENTE COOPERANTE]]</f>
        <v>8826808.4653724842</v>
      </c>
      <c r="X297" s="61">
        <v>0</v>
      </c>
      <c r="Y297" s="59"/>
      <c r="Z297" s="59"/>
      <c r="AA297" s="59" t="s">
        <v>1614</v>
      </c>
      <c r="AB297" s="59" t="s">
        <v>82</v>
      </c>
      <c r="AC297" s="59" t="s">
        <v>217</v>
      </c>
      <c r="AD297" s="59" t="s">
        <v>95</v>
      </c>
      <c r="AE297" s="59" t="s">
        <v>95</v>
      </c>
      <c r="AF297" s="59" t="s">
        <v>12</v>
      </c>
      <c r="AG297" s="59">
        <v>12</v>
      </c>
      <c r="AH297" s="59"/>
      <c r="AI297" s="59" t="s">
        <v>246</v>
      </c>
      <c r="AJ297" s="59"/>
      <c r="AK297" s="59"/>
      <c r="AL297" s="59"/>
      <c r="AM297" s="59"/>
      <c r="AN297" s="59"/>
      <c r="AO297" s="59"/>
      <c r="AP297" s="59"/>
      <c r="AQ297" s="62"/>
    </row>
    <row r="298" spans="1:43" s="53" customFormat="1" ht="15.75" customHeight="1">
      <c r="A298" s="98" t="s">
        <v>1849</v>
      </c>
      <c r="B298" s="59"/>
      <c r="C298" s="59" t="s">
        <v>1850</v>
      </c>
      <c r="D298" s="59" t="s">
        <v>138</v>
      </c>
      <c r="E298" s="59" t="s">
        <v>150</v>
      </c>
      <c r="F298" s="59" t="s">
        <v>488</v>
      </c>
      <c r="G298" s="59"/>
      <c r="H298" s="83">
        <v>44910</v>
      </c>
      <c r="I298">
        <f t="shared" si="7"/>
        <v>2022</v>
      </c>
      <c r="J298" s="99">
        <v>7.8026099999999996</v>
      </c>
      <c r="K298" s="60">
        <v>44946</v>
      </c>
      <c r="L298" s="60">
        <v>46588</v>
      </c>
      <c r="M298" s="193">
        <v>47197620</v>
      </c>
      <c r="N298" s="61">
        <v>0</v>
      </c>
      <c r="O298" s="61">
        <v>0</v>
      </c>
      <c r="P298" s="61">
        <v>0</v>
      </c>
      <c r="Q298" s="206">
        <f>Tabla3[[#This Row],[SUSCRITO FUENTE COOPERANTE Q. ]]+Tabla3[[#This Row],[ENMIENDA FUENTE COOPERANTE]]</f>
        <v>47197620</v>
      </c>
      <c r="R298" s="220">
        <f>Tabla3[[#This Row],[TOTAL Q SUSCRITO FUENTE COOOPERANTE]]/Tabla3[[#This Row],[TIPO DE CAMBIO 7.80261 (14-04-2023) ]]</f>
        <v>6048952.8503923686</v>
      </c>
      <c r="S298" s="61">
        <v>0</v>
      </c>
      <c r="T298" s="210">
        <v>0</v>
      </c>
      <c r="U298" s="224">
        <f>Tabla3[[#This Row],[Q - EJECUTADO FUENTE COOPERANTE]]/Tabla3[[#This Row],[TIPO DE CAMBIO 7.80261 (14-04-2023) ]]</f>
        <v>0</v>
      </c>
      <c r="V298" s="211">
        <f>Tabla3[[#This Row],[TOTAL Q SUSCRITO FUENTE COOOPERANTE]]-Tabla3[[#This Row],[Q - EJECUTADO FUENTE COOPERANTE]]</f>
        <v>47197620</v>
      </c>
      <c r="W298" s="228">
        <f>Tabla3[[#This Row],[USD - TOTAL SUSCRITO FUENTE COOPERANTE ]]-Tabla3[[#This Row],[USD - EJECUTADO FUENTE COOPERANTE]]</f>
        <v>6048952.8503923686</v>
      </c>
      <c r="X298" s="61">
        <v>0</v>
      </c>
      <c r="Y298" s="59"/>
      <c r="Z298" s="59"/>
      <c r="AA298" s="59" t="s">
        <v>1614</v>
      </c>
      <c r="AB298" s="59" t="s">
        <v>82</v>
      </c>
      <c r="AC298" s="59" t="s">
        <v>300</v>
      </c>
      <c r="AD298" s="59" t="s">
        <v>95</v>
      </c>
      <c r="AE298" s="59" t="s">
        <v>95</v>
      </c>
      <c r="AF298" s="59" t="s">
        <v>12</v>
      </c>
      <c r="AG298" s="59">
        <v>12</v>
      </c>
      <c r="AH298" s="59"/>
      <c r="AI298" s="59" t="s">
        <v>218</v>
      </c>
      <c r="AJ298" s="59"/>
      <c r="AK298" s="59"/>
      <c r="AL298" s="59"/>
      <c r="AM298" s="59"/>
      <c r="AN298" s="59"/>
      <c r="AO298" s="59"/>
      <c r="AP298" s="59"/>
      <c r="AQ298" s="62"/>
    </row>
    <row r="299" spans="1:43" s="53" customFormat="1" ht="15.75" customHeight="1">
      <c r="A299" s="59" t="s">
        <v>962</v>
      </c>
      <c r="B299" s="59" t="s">
        <v>68</v>
      </c>
      <c r="C299" s="59" t="s">
        <v>963</v>
      </c>
      <c r="D299" s="73" t="s">
        <v>138</v>
      </c>
      <c r="E299" s="59" t="s">
        <v>118</v>
      </c>
      <c r="F299" s="59" t="s">
        <v>964</v>
      </c>
      <c r="G299" s="59" t="s">
        <v>965</v>
      </c>
      <c r="H299" s="82">
        <v>43938</v>
      </c>
      <c r="I299">
        <f t="shared" si="7"/>
        <v>2020</v>
      </c>
      <c r="J299" s="104">
        <v>7.8026099999999996</v>
      </c>
      <c r="K299" s="60">
        <v>43950</v>
      </c>
      <c r="L299" s="60">
        <v>44480</v>
      </c>
      <c r="M299" s="193">
        <v>1574693.55</v>
      </c>
      <c r="N299" s="61">
        <v>8912485.4299999997</v>
      </c>
      <c r="O299" s="61">
        <v>0</v>
      </c>
      <c r="P299" s="61">
        <v>0</v>
      </c>
      <c r="Q299" s="206">
        <f>Tabla3[[#This Row],[SUSCRITO FUENTE COOPERANTE Q. ]]+Tabla3[[#This Row],[ENMIENDA FUENTE COOPERANTE]]</f>
        <v>1574693.55</v>
      </c>
      <c r="R299" s="220">
        <f>Tabla3[[#This Row],[TOTAL Q SUSCRITO FUENTE COOOPERANTE]]/Tabla3[[#This Row],[TIPO DE CAMBIO 7.80261 (14-04-2023) ]]</f>
        <v>201816.25763686767</v>
      </c>
      <c r="S299" s="61">
        <f>+'Actualizado al 14-04-2023'!$N154+'Actualizado al 14-04-2023'!$P154</f>
        <v>0</v>
      </c>
      <c r="T299" s="207">
        <v>1574693.04</v>
      </c>
      <c r="U299" s="224">
        <f>Tabla3[[#This Row],[Q - EJECUTADO FUENTE COOPERANTE]]/Tabla3[[#This Row],[TIPO DE CAMBIO 7.80261 (14-04-2023) ]]</f>
        <v>201816.19227412366</v>
      </c>
      <c r="V299" s="211">
        <f>Tabla3[[#This Row],[TOTAL Q SUSCRITO FUENTE COOOPERANTE]]-Tabla3[[#This Row],[Q - EJECUTADO FUENTE COOPERANTE]]</f>
        <v>0.51000000000931323</v>
      </c>
      <c r="W299" s="228">
        <f>Tabla3[[#This Row],[USD - TOTAL SUSCRITO FUENTE COOPERANTE ]]-Tabla3[[#This Row],[USD - EJECUTADO FUENTE COOPERANTE]]</f>
        <v>6.5362744004232809E-2</v>
      </c>
      <c r="X299" s="61">
        <v>8912485.3699999992</v>
      </c>
      <c r="Y299" s="61">
        <v>100</v>
      </c>
      <c r="Z299" s="61">
        <v>99.99</v>
      </c>
      <c r="AA299" s="59" t="s">
        <v>787</v>
      </c>
      <c r="AB299" s="59" t="s">
        <v>233</v>
      </c>
      <c r="AC299" s="59" t="s">
        <v>142</v>
      </c>
      <c r="AD299" s="59" t="s">
        <v>259</v>
      </c>
      <c r="AE299" s="59" t="s">
        <v>259</v>
      </c>
      <c r="AF299" s="59" t="s">
        <v>13</v>
      </c>
      <c r="AG299" s="59">
        <v>13</v>
      </c>
      <c r="AH299" s="59" t="s">
        <v>313</v>
      </c>
      <c r="AI299" s="73" t="s">
        <v>123</v>
      </c>
      <c r="AJ299" s="59"/>
      <c r="AK299" s="59"/>
      <c r="AL299" s="59"/>
      <c r="AM299" s="59"/>
      <c r="AN299" s="59" t="s">
        <v>967</v>
      </c>
      <c r="AO299" s="59" t="s">
        <v>968</v>
      </c>
      <c r="AP299" s="59" t="s">
        <v>969</v>
      </c>
      <c r="AQ299" s="62"/>
    </row>
    <row r="300" spans="1:43" ht="15.75" customHeight="1">
      <c r="A300" s="59" t="s">
        <v>1101</v>
      </c>
      <c r="B300" s="59" t="s">
        <v>1102</v>
      </c>
      <c r="C300" s="59" t="s">
        <v>1103</v>
      </c>
      <c r="D300" s="73" t="s">
        <v>138</v>
      </c>
      <c r="E300" s="59" t="s">
        <v>243</v>
      </c>
      <c r="F300" s="59" t="s">
        <v>733</v>
      </c>
      <c r="G300" s="59" t="s">
        <v>734</v>
      </c>
      <c r="H300" s="82">
        <v>43844</v>
      </c>
      <c r="I300">
        <f t="shared" si="7"/>
        <v>2020</v>
      </c>
      <c r="J300" s="104">
        <v>7.8026099999999996</v>
      </c>
      <c r="K300" s="60">
        <v>43983</v>
      </c>
      <c r="L300" s="60">
        <v>44926</v>
      </c>
      <c r="M300" s="193">
        <v>2578731.9300000002</v>
      </c>
      <c r="N300" s="61">
        <v>0</v>
      </c>
      <c r="O300" s="61">
        <v>0</v>
      </c>
      <c r="P300" s="61">
        <v>0</v>
      </c>
      <c r="Q300" s="206">
        <f>Tabla3[[#This Row],[SUSCRITO FUENTE COOPERANTE Q. ]]+Tabla3[[#This Row],[ENMIENDA FUENTE COOPERANTE]]</f>
        <v>2578731.9300000002</v>
      </c>
      <c r="R300" s="220">
        <f>Tabla3[[#This Row],[TOTAL Q SUSCRITO FUENTE COOOPERANTE]]/Tabla3[[#This Row],[TIPO DE CAMBIO 7.80261 (14-04-2023) ]]</f>
        <v>330496.0686231915</v>
      </c>
      <c r="S300" s="61">
        <f>Tabla3[[#This Row],[SUSCRITO CONTRAPARTIDA]]+Tabla3[[#This Row],[ENMIENDA CONTRARTIDA]]</f>
        <v>0</v>
      </c>
      <c r="T300" s="207">
        <v>2578731.9300000002</v>
      </c>
      <c r="U300" s="224">
        <f>Tabla3[[#This Row],[Q - EJECUTADO FUENTE COOPERANTE]]/Tabla3[[#This Row],[TIPO DE CAMBIO 7.80261 (14-04-2023) ]]</f>
        <v>330496.0686231915</v>
      </c>
      <c r="V300" s="211">
        <f>Tabla3[[#This Row],[TOTAL Q SUSCRITO FUENTE COOOPERANTE]]-Tabla3[[#This Row],[Q - EJECUTADO FUENTE COOPERANTE]]</f>
        <v>0</v>
      </c>
      <c r="W300" s="228">
        <f>Tabla3[[#This Row],[USD - TOTAL SUSCRITO FUENTE COOPERANTE ]]-Tabla3[[#This Row],[USD - EJECUTADO FUENTE COOPERANTE]]</f>
        <v>0</v>
      </c>
      <c r="X300" s="61">
        <v>0</v>
      </c>
      <c r="Y300" s="61">
        <v>83.5</v>
      </c>
      <c r="Z300" s="61">
        <v>81.41</v>
      </c>
      <c r="AA300" s="59" t="s">
        <v>1052</v>
      </c>
      <c r="AB300" s="59" t="s">
        <v>82</v>
      </c>
      <c r="AC300" s="59" t="s">
        <v>355</v>
      </c>
      <c r="AD300" s="59" t="s">
        <v>655</v>
      </c>
      <c r="AE300" s="59" t="s">
        <v>655</v>
      </c>
      <c r="AF300" s="59" t="s">
        <v>1762</v>
      </c>
      <c r="AG300" s="59">
        <v>7</v>
      </c>
      <c r="AH300" s="59" t="s">
        <v>245</v>
      </c>
      <c r="AI300" s="73" t="s">
        <v>246</v>
      </c>
      <c r="AJ300" s="59"/>
      <c r="AK300" s="59"/>
      <c r="AL300" s="59"/>
      <c r="AM300" s="59"/>
      <c r="AN300" s="59" t="s">
        <v>1105</v>
      </c>
      <c r="AO300" s="59" t="s">
        <v>1106</v>
      </c>
      <c r="AP300" s="59" t="s">
        <v>1107</v>
      </c>
      <c r="AQ300" s="62"/>
    </row>
    <row r="301" spans="1:43" ht="15.75" customHeight="1">
      <c r="A301" s="59" t="s">
        <v>1130</v>
      </c>
      <c r="B301" s="59" t="s">
        <v>1131</v>
      </c>
      <c r="C301" s="59" t="s">
        <v>1132</v>
      </c>
      <c r="D301" s="73" t="s">
        <v>138</v>
      </c>
      <c r="E301" s="59" t="s">
        <v>1133</v>
      </c>
      <c r="F301" s="59" t="s">
        <v>488</v>
      </c>
      <c r="G301" s="59" t="s">
        <v>1134</v>
      </c>
      <c r="H301" s="83">
        <v>43902</v>
      </c>
      <c r="I301">
        <f t="shared" si="7"/>
        <v>2020</v>
      </c>
      <c r="J301" s="104">
        <v>7.8026099999999996</v>
      </c>
      <c r="K301" s="60">
        <v>43902</v>
      </c>
      <c r="L301" s="60">
        <v>44086</v>
      </c>
      <c r="M301" s="193">
        <v>174408.05</v>
      </c>
      <c r="N301" s="61">
        <v>0</v>
      </c>
      <c r="O301" s="61">
        <v>0</v>
      </c>
      <c r="P301" s="61">
        <v>0</v>
      </c>
      <c r="Q301" s="206">
        <f>Tabla3[[#This Row],[SUSCRITO FUENTE COOPERANTE Q. ]]+Tabla3[[#This Row],[ENMIENDA FUENTE COOPERANTE]]</f>
        <v>174408.05</v>
      </c>
      <c r="R301" s="220">
        <f>Tabla3[[#This Row],[TOTAL Q SUSCRITO FUENTE COOOPERANTE]]/Tabla3[[#This Row],[TIPO DE CAMBIO 7.80261 (14-04-2023) ]]</f>
        <v>22352.526910867004</v>
      </c>
      <c r="S301" s="61">
        <f>+'Actualizado al 14-04-2023'!$N180+'Actualizado al 14-04-2023'!$P180</f>
        <v>0</v>
      </c>
      <c r="T301" s="207">
        <v>174408</v>
      </c>
      <c r="U301" s="224">
        <f>Tabla3[[#This Row],[Q - EJECUTADO FUENTE COOPERANTE]]/Tabla3[[#This Row],[TIPO DE CAMBIO 7.80261 (14-04-2023) ]]</f>
        <v>22352.520502754847</v>
      </c>
      <c r="V301" s="211">
        <f>Tabla3[[#This Row],[TOTAL Q SUSCRITO FUENTE COOOPERANTE]]-Tabla3[[#This Row],[Q - EJECUTADO FUENTE COOPERANTE]]</f>
        <v>4.9999999988358468E-2</v>
      </c>
      <c r="W301" s="228">
        <f>Tabla3[[#This Row],[USD - TOTAL SUSCRITO FUENTE COOPERANTE ]]-Tabla3[[#This Row],[USD - EJECUTADO FUENTE COOPERANTE]]</f>
        <v>6.4081121563503984E-3</v>
      </c>
      <c r="X301" s="61">
        <v>0</v>
      </c>
      <c r="Y301" s="61">
        <v>100</v>
      </c>
      <c r="Z301" s="61">
        <v>99.99</v>
      </c>
      <c r="AA301" s="59" t="s">
        <v>831</v>
      </c>
      <c r="AB301" s="59" t="s">
        <v>82</v>
      </c>
      <c r="AC301" s="59" t="s">
        <v>300</v>
      </c>
      <c r="AD301" s="59" t="s">
        <v>472</v>
      </c>
      <c r="AE301" s="59" t="s">
        <v>472</v>
      </c>
      <c r="AF301" s="59" t="s">
        <v>12</v>
      </c>
      <c r="AG301" s="59">
        <v>12</v>
      </c>
      <c r="AH301" s="59" t="s">
        <v>122</v>
      </c>
      <c r="AI301" s="73" t="s">
        <v>631</v>
      </c>
      <c r="AJ301" s="59"/>
      <c r="AK301" s="59"/>
      <c r="AL301" s="59"/>
      <c r="AM301" s="59"/>
      <c r="AN301" s="59" t="s">
        <v>1135</v>
      </c>
      <c r="AO301" s="59" t="s">
        <v>1136</v>
      </c>
      <c r="AP301" s="59" t="s">
        <v>1137</v>
      </c>
      <c r="AQ301" s="62" t="s">
        <v>1138</v>
      </c>
    </row>
    <row r="302" spans="1:43" ht="15.75" customHeight="1">
      <c r="A302" s="59" t="s">
        <v>1148</v>
      </c>
      <c r="B302" s="59" t="s">
        <v>1149</v>
      </c>
      <c r="C302" s="59" t="s">
        <v>1150</v>
      </c>
      <c r="D302" s="73" t="s">
        <v>138</v>
      </c>
      <c r="E302" s="59" t="s">
        <v>150</v>
      </c>
      <c r="F302" s="59" t="s">
        <v>488</v>
      </c>
      <c r="G302" s="59" t="s">
        <v>902</v>
      </c>
      <c r="H302" s="82">
        <v>43896</v>
      </c>
      <c r="I302">
        <f t="shared" si="7"/>
        <v>2020</v>
      </c>
      <c r="J302" s="104">
        <v>7.8026099999999996</v>
      </c>
      <c r="K302" s="60">
        <v>43896</v>
      </c>
      <c r="L302" s="60">
        <v>44242</v>
      </c>
      <c r="M302" s="193">
        <v>3423619.29</v>
      </c>
      <c r="N302" s="61">
        <v>0</v>
      </c>
      <c r="O302" s="61">
        <v>0</v>
      </c>
      <c r="P302" s="61">
        <v>0</v>
      </c>
      <c r="Q302" s="206">
        <f>Tabla3[[#This Row],[SUSCRITO FUENTE COOPERANTE Q. ]]+Tabla3[[#This Row],[ENMIENDA FUENTE COOPERANTE]]</f>
        <v>3423619.29</v>
      </c>
      <c r="R302" s="220">
        <f>Tabla3[[#This Row],[TOTAL Q SUSCRITO FUENTE COOOPERANTE]]/Tabla3[[#This Row],[TIPO DE CAMBIO 7.80261 (14-04-2023) ]]</f>
        <v>438778.727887207</v>
      </c>
      <c r="S302" s="61">
        <f>+'Actualizado al 14-04-2023'!$N183+'Actualizado al 14-04-2023'!$P183</f>
        <v>12626189.73</v>
      </c>
      <c r="T302" s="207">
        <v>3423619.29</v>
      </c>
      <c r="U302" s="224">
        <f>Tabla3[[#This Row],[Q - EJECUTADO FUENTE COOPERANTE]]/Tabla3[[#This Row],[TIPO DE CAMBIO 7.80261 (14-04-2023) ]]</f>
        <v>438778.727887207</v>
      </c>
      <c r="V302" s="211">
        <f>Tabla3[[#This Row],[TOTAL Q SUSCRITO FUENTE COOOPERANTE]]-Tabla3[[#This Row],[Q - EJECUTADO FUENTE COOPERANTE]]</f>
        <v>0</v>
      </c>
      <c r="W302" s="228">
        <f>Tabla3[[#This Row],[USD - TOTAL SUSCRITO FUENTE COOPERANTE ]]-Tabla3[[#This Row],[USD - EJECUTADO FUENTE COOPERANTE]]</f>
        <v>0</v>
      </c>
      <c r="X302" s="61">
        <v>0</v>
      </c>
      <c r="Y302" s="61">
        <v>100</v>
      </c>
      <c r="Z302" s="61">
        <v>99.99</v>
      </c>
      <c r="AA302" s="59" t="s">
        <v>831</v>
      </c>
      <c r="AB302" s="59" t="s">
        <v>82</v>
      </c>
      <c r="AC302" s="59" t="s">
        <v>217</v>
      </c>
      <c r="AD302" s="59" t="s">
        <v>95</v>
      </c>
      <c r="AE302" s="59" t="s">
        <v>95</v>
      </c>
      <c r="AF302" s="59" t="s">
        <v>12</v>
      </c>
      <c r="AG302" s="59">
        <v>12</v>
      </c>
      <c r="AH302" s="59" t="s">
        <v>122</v>
      </c>
      <c r="AI302" s="73" t="s">
        <v>218</v>
      </c>
      <c r="AJ302" s="59"/>
      <c r="AK302" s="59"/>
      <c r="AL302" s="59"/>
      <c r="AM302" s="59"/>
      <c r="AN302" s="59" t="s">
        <v>1151</v>
      </c>
      <c r="AO302" s="59"/>
      <c r="AP302" s="59"/>
      <c r="AQ302" s="62"/>
    </row>
    <row r="303" spans="1:43" ht="15.75" customHeight="1">
      <c r="A303" s="59" t="s">
        <v>1199</v>
      </c>
      <c r="B303" s="59" t="s">
        <v>68</v>
      </c>
      <c r="C303" s="59" t="s">
        <v>1200</v>
      </c>
      <c r="D303" s="73" t="s">
        <v>138</v>
      </c>
      <c r="E303" s="59" t="s">
        <v>155</v>
      </c>
      <c r="F303" s="59" t="s">
        <v>78</v>
      </c>
      <c r="G303" s="59" t="s">
        <v>1201</v>
      </c>
      <c r="H303" s="83">
        <v>43941</v>
      </c>
      <c r="I303">
        <f t="shared" si="7"/>
        <v>2020</v>
      </c>
      <c r="J303" s="104">
        <v>7.8026099999999996</v>
      </c>
      <c r="K303" s="60">
        <v>44008</v>
      </c>
      <c r="L303" s="60">
        <v>44926</v>
      </c>
      <c r="M303" s="193">
        <v>43327999.189999998</v>
      </c>
      <c r="N303" s="61">
        <v>81240009.069999993</v>
      </c>
      <c r="O303" s="61">
        <v>0</v>
      </c>
      <c r="P303" s="61">
        <v>0</v>
      </c>
      <c r="Q303" s="206">
        <f>Tabla3[[#This Row],[SUSCRITO FUENTE COOPERANTE Q. ]]+Tabla3[[#This Row],[ENMIENDA FUENTE COOPERANTE]]</f>
        <v>43327999.189999998</v>
      </c>
      <c r="R303" s="220">
        <f>Tabla3[[#This Row],[TOTAL Q SUSCRITO FUENTE COOOPERANTE]]/Tabla3[[#This Row],[TIPO DE CAMBIO 7.80261 (14-04-2023) ]]</f>
        <v>5553013.5672550593</v>
      </c>
      <c r="S303" s="61">
        <f>+'Actualizado al 14-04-2023'!$N192+'Actualizado al 14-04-2023'!$P192</f>
        <v>268648414.87</v>
      </c>
      <c r="T303" s="207">
        <v>12144386.92</v>
      </c>
      <c r="U303" s="224">
        <f>Tabla3[[#This Row],[Q - EJECUTADO FUENTE COOPERANTE]]/Tabla3[[#This Row],[TIPO DE CAMBIO 7.80261 (14-04-2023) ]]</f>
        <v>1556451.8693103974</v>
      </c>
      <c r="V303" s="211">
        <f>Tabla3[[#This Row],[TOTAL Q SUSCRITO FUENTE COOOPERANTE]]-Tabla3[[#This Row],[Q - EJECUTADO FUENTE COOPERANTE]]</f>
        <v>31183612.269999996</v>
      </c>
      <c r="W303" s="228">
        <f>Tabla3[[#This Row],[USD - TOTAL SUSCRITO FUENTE COOPERANTE ]]-Tabla3[[#This Row],[USD - EJECUTADO FUENTE COOPERANTE]]</f>
        <v>3996561.6979446616</v>
      </c>
      <c r="X303" s="61">
        <v>41012110.369999997</v>
      </c>
      <c r="Y303" s="61">
        <v>20.8</v>
      </c>
      <c r="Z303" s="61">
        <v>38.840000000000003</v>
      </c>
      <c r="AA303" s="59" t="s">
        <v>105</v>
      </c>
      <c r="AB303" s="59" t="s">
        <v>133</v>
      </c>
      <c r="AC303" s="59" t="s">
        <v>157</v>
      </c>
      <c r="AD303" s="59" t="s">
        <v>364</v>
      </c>
      <c r="AE303" s="59" t="s">
        <v>364</v>
      </c>
      <c r="AF303" s="59" t="s">
        <v>7</v>
      </c>
      <c r="AG303" s="59">
        <v>3</v>
      </c>
      <c r="AH303" s="59" t="s">
        <v>182</v>
      </c>
      <c r="AI303" s="73" t="s">
        <v>123</v>
      </c>
      <c r="AJ303" s="59"/>
      <c r="AK303" s="59"/>
      <c r="AL303" s="59"/>
      <c r="AM303" s="59"/>
      <c r="AN303" s="59" t="s">
        <v>1202</v>
      </c>
      <c r="AO303" s="59" t="s">
        <v>1203</v>
      </c>
      <c r="AP303" s="59" t="s">
        <v>1204</v>
      </c>
      <c r="AQ303" s="62" t="s">
        <v>1205</v>
      </c>
    </row>
    <row r="304" spans="1:43" ht="15.75" customHeight="1">
      <c r="A304" s="59" t="s">
        <v>1220</v>
      </c>
      <c r="B304" s="59" t="s">
        <v>1221</v>
      </c>
      <c r="C304" s="59" t="s">
        <v>1222</v>
      </c>
      <c r="D304" s="73" t="s">
        <v>138</v>
      </c>
      <c r="E304" s="59" t="s">
        <v>1133</v>
      </c>
      <c r="F304" s="59" t="s">
        <v>488</v>
      </c>
      <c r="G304" s="59" t="s">
        <v>902</v>
      </c>
      <c r="H304" s="82">
        <v>43950</v>
      </c>
      <c r="I304">
        <f t="shared" si="7"/>
        <v>2020</v>
      </c>
      <c r="J304" s="104">
        <v>7.8026099999999996</v>
      </c>
      <c r="K304" s="60">
        <v>43950</v>
      </c>
      <c r="L304" s="60">
        <v>43889</v>
      </c>
      <c r="M304" s="193">
        <v>2641663.36</v>
      </c>
      <c r="N304" s="61">
        <v>0</v>
      </c>
      <c r="O304" s="61">
        <v>0</v>
      </c>
      <c r="P304" s="61">
        <v>0</v>
      </c>
      <c r="Q304" s="206">
        <f>Tabla3[[#This Row],[SUSCRITO FUENTE COOPERANTE Q. ]]+Tabla3[[#This Row],[ENMIENDA FUENTE COOPERANTE]]</f>
        <v>2641663.36</v>
      </c>
      <c r="R304" s="220">
        <f>Tabla3[[#This Row],[TOTAL Q SUSCRITO FUENTE COOOPERANTE]]/Tabla3[[#This Row],[TIPO DE CAMBIO 7.80261 (14-04-2023) ]]</f>
        <v>338561.50185643008</v>
      </c>
      <c r="S304" s="61">
        <f>+'Actualizado al 14-04-2023'!$N195+'Actualizado al 14-04-2023'!$P195</f>
        <v>0</v>
      </c>
      <c r="T304" s="207">
        <v>2641663.34</v>
      </c>
      <c r="U304" s="224">
        <f>Tabla3[[#This Row],[Q - EJECUTADO FUENTE COOPERANTE]]/Tabla3[[#This Row],[TIPO DE CAMBIO 7.80261 (14-04-2023) ]]</f>
        <v>338561.49929318525</v>
      </c>
      <c r="V304" s="211">
        <f>Tabla3[[#This Row],[TOTAL Q SUSCRITO FUENTE COOOPERANTE]]-Tabla3[[#This Row],[Q - EJECUTADO FUENTE COOPERANTE]]</f>
        <v>2.0000000018626451E-2</v>
      </c>
      <c r="W304" s="228">
        <f>Tabla3[[#This Row],[USD - TOTAL SUSCRITO FUENTE COOPERANTE ]]-Tabla3[[#This Row],[USD - EJECUTADO FUENTE COOPERANTE]]</f>
        <v>2.5632448378019035E-3</v>
      </c>
      <c r="X304" s="61">
        <v>0</v>
      </c>
      <c r="Y304" s="61">
        <v>100</v>
      </c>
      <c r="Z304" s="61">
        <v>99.99</v>
      </c>
      <c r="AA304" s="59" t="s">
        <v>831</v>
      </c>
      <c r="AB304" s="59" t="s">
        <v>82</v>
      </c>
      <c r="AC304" s="59" t="s">
        <v>300</v>
      </c>
      <c r="AD304" s="59" t="s">
        <v>1223</v>
      </c>
      <c r="AE304" s="59" t="s">
        <v>1223</v>
      </c>
      <c r="AF304" s="59" t="s">
        <v>12</v>
      </c>
      <c r="AG304" s="59">
        <v>12</v>
      </c>
      <c r="AH304" s="59" t="s">
        <v>122</v>
      </c>
      <c r="AI304" s="73" t="s">
        <v>631</v>
      </c>
      <c r="AJ304" s="59"/>
      <c r="AK304" s="59"/>
      <c r="AL304" s="59"/>
      <c r="AM304" s="59"/>
      <c r="AN304" s="59" t="s">
        <v>1224</v>
      </c>
      <c r="AO304" s="59" t="s">
        <v>1225</v>
      </c>
      <c r="AP304" s="59"/>
      <c r="AQ304" s="62"/>
    </row>
    <row r="305" spans="1:43" ht="15.75" customHeight="1">
      <c r="A305" s="59" t="s">
        <v>1232</v>
      </c>
      <c r="B305" s="59" t="s">
        <v>1233</v>
      </c>
      <c r="C305" s="59" t="s">
        <v>1234</v>
      </c>
      <c r="D305" s="73" t="s">
        <v>138</v>
      </c>
      <c r="E305" s="59" t="s">
        <v>139</v>
      </c>
      <c r="F305" s="59" t="s">
        <v>733</v>
      </c>
      <c r="G305" s="59" t="s">
        <v>772</v>
      </c>
      <c r="H305" s="82">
        <v>44092</v>
      </c>
      <c r="I305">
        <f t="shared" si="7"/>
        <v>2020</v>
      </c>
      <c r="J305" s="104">
        <v>7.8026099999999996</v>
      </c>
      <c r="K305" s="60">
        <v>44092</v>
      </c>
      <c r="L305" s="60">
        <v>44638</v>
      </c>
      <c r="M305" s="193">
        <v>11700000</v>
      </c>
      <c r="N305" s="61">
        <v>0</v>
      </c>
      <c r="O305" s="61">
        <v>0</v>
      </c>
      <c r="P305" s="61">
        <v>0</v>
      </c>
      <c r="Q305" s="206">
        <f>Tabla3[[#This Row],[SUSCRITO FUENTE COOPERANTE Q. ]]+Tabla3[[#This Row],[ENMIENDA FUENTE COOPERANTE]]</f>
        <v>11700000</v>
      </c>
      <c r="R305" s="220">
        <f>Tabla3[[#This Row],[TOTAL Q SUSCRITO FUENTE COOOPERANTE]]/Tabla3[[#This Row],[TIPO DE CAMBIO 7.80261 (14-04-2023) ]]</f>
        <v>1499498.2448180802</v>
      </c>
      <c r="S305" s="61">
        <f>+'Actualizado al 14-04-2023'!$N197+'Actualizado al 14-04-2023'!$P197</f>
        <v>0</v>
      </c>
      <c r="T305" s="207">
        <v>1845642.47</v>
      </c>
      <c r="U305" s="224">
        <f>Tabla3[[#This Row],[Q - EJECUTADO FUENTE COOPERANTE]]/Tabla3[[#This Row],[TIPO DE CAMBIO 7.80261 (14-04-2023) ]]</f>
        <v>236541.67900228259</v>
      </c>
      <c r="V305" s="211">
        <f>Tabla3[[#This Row],[TOTAL Q SUSCRITO FUENTE COOOPERANTE]]-Tabla3[[#This Row],[Q - EJECUTADO FUENTE COOPERANTE]]</f>
        <v>9854357.5299999993</v>
      </c>
      <c r="W305" s="228">
        <f>Tabla3[[#This Row],[USD - TOTAL SUSCRITO FUENTE COOPERANTE ]]-Tabla3[[#This Row],[USD - EJECUTADO FUENTE COOPERANTE]]</f>
        <v>1262956.5658157975</v>
      </c>
      <c r="X305" s="61">
        <v>0</v>
      </c>
      <c r="Y305" s="61">
        <v>38.33</v>
      </c>
      <c r="Z305" s="61">
        <v>15.77</v>
      </c>
      <c r="AA305" s="59" t="s">
        <v>796</v>
      </c>
      <c r="AB305" s="59" t="s">
        <v>82</v>
      </c>
      <c r="AC305" s="59" t="s">
        <v>142</v>
      </c>
      <c r="AD305" s="59" t="s">
        <v>259</v>
      </c>
      <c r="AE305" s="59" t="s">
        <v>1235</v>
      </c>
      <c r="AF305" s="59" t="s">
        <v>5</v>
      </c>
      <c r="AG305" s="59">
        <v>1</v>
      </c>
      <c r="AH305" s="59" t="s">
        <v>144</v>
      </c>
      <c r="AI305" s="73" t="s">
        <v>123</v>
      </c>
      <c r="AJ305" s="59"/>
      <c r="AK305" s="59"/>
      <c r="AL305" s="59"/>
      <c r="AM305" s="59"/>
      <c r="AN305" s="59" t="s">
        <v>1236</v>
      </c>
      <c r="AO305" s="59" t="s">
        <v>1237</v>
      </c>
      <c r="AP305" s="59"/>
      <c r="AQ305" s="62"/>
    </row>
    <row r="306" spans="1:43" ht="15.75" customHeight="1">
      <c r="A306" s="59" t="s">
        <v>1238</v>
      </c>
      <c r="B306" s="59" t="s">
        <v>1239</v>
      </c>
      <c r="C306" s="59" t="s">
        <v>1240</v>
      </c>
      <c r="D306" s="73" t="s">
        <v>138</v>
      </c>
      <c r="E306" s="59" t="s">
        <v>483</v>
      </c>
      <c r="F306" s="59" t="s">
        <v>409</v>
      </c>
      <c r="G306" s="59" t="s">
        <v>1241</v>
      </c>
      <c r="H306" s="83">
        <v>43867</v>
      </c>
      <c r="I306">
        <f t="shared" si="7"/>
        <v>2020</v>
      </c>
      <c r="J306" s="104">
        <v>7.8026099999999996</v>
      </c>
      <c r="K306" s="60">
        <v>43876</v>
      </c>
      <c r="L306" s="60">
        <v>44607</v>
      </c>
      <c r="M306" s="193">
        <v>13480092.5</v>
      </c>
      <c r="N306" s="61">
        <v>0</v>
      </c>
      <c r="O306" s="61">
        <v>0</v>
      </c>
      <c r="P306" s="61">
        <v>0</v>
      </c>
      <c r="Q306" s="206">
        <f>Tabla3[[#This Row],[SUSCRITO FUENTE COOPERANTE Q. ]]+Tabla3[[#This Row],[ENMIENDA FUENTE COOPERANTE]]</f>
        <v>13480092.5</v>
      </c>
      <c r="R306" s="220">
        <f>Tabla3[[#This Row],[TOTAL Q SUSCRITO FUENTE COOOPERANTE]]/Tabla3[[#This Row],[TIPO DE CAMBIO 7.80261 (14-04-2023) ]]</f>
        <v>1727638.8926269545</v>
      </c>
      <c r="S306" s="61">
        <f>+'Actualizado al 14-04-2023'!$N198+'Actualizado al 14-04-2023'!$P198</f>
        <v>46440000</v>
      </c>
      <c r="T306" s="207">
        <v>5977309.5700000003</v>
      </c>
      <c r="U306" s="224">
        <f>Tabla3[[#This Row],[Q - EJECUTADO FUENTE COOPERANTE]]/Tabla3[[#This Row],[TIPO DE CAMBIO 7.80261 (14-04-2023) ]]</f>
        <v>766065.40247430035</v>
      </c>
      <c r="V306" s="211">
        <f>Tabla3[[#This Row],[TOTAL Q SUSCRITO FUENTE COOOPERANTE]]-Tabla3[[#This Row],[Q - EJECUTADO FUENTE COOPERANTE]]</f>
        <v>7502782.9299999997</v>
      </c>
      <c r="W306" s="228">
        <f>Tabla3[[#This Row],[USD - TOTAL SUSCRITO FUENTE COOPERANTE ]]-Tabla3[[#This Row],[USD - EJECUTADO FUENTE COOPERANTE]]</f>
        <v>961573.49015265412</v>
      </c>
      <c r="X306" s="61">
        <v>0</v>
      </c>
      <c r="Y306" s="61">
        <v>0</v>
      </c>
      <c r="Z306" s="61">
        <v>44.34</v>
      </c>
      <c r="AA306" s="59" t="s">
        <v>81</v>
      </c>
      <c r="AB306" s="59" t="s">
        <v>82</v>
      </c>
      <c r="AC306" s="59" t="s">
        <v>94</v>
      </c>
      <c r="AD306" s="59" t="s">
        <v>95</v>
      </c>
      <c r="AE306" s="59" t="s">
        <v>95</v>
      </c>
      <c r="AF306" s="59" t="s">
        <v>12</v>
      </c>
      <c r="AG306" s="59">
        <v>12</v>
      </c>
      <c r="AH306" s="59" t="s">
        <v>122</v>
      </c>
      <c r="AI306" s="73" t="s">
        <v>631</v>
      </c>
      <c r="AJ306" s="59"/>
      <c r="AK306" s="59"/>
      <c r="AL306" s="59"/>
      <c r="AM306" s="59"/>
      <c r="AN306" s="59" t="s">
        <v>1242</v>
      </c>
      <c r="AO306" s="59" t="s">
        <v>1243</v>
      </c>
      <c r="AP306" s="59"/>
      <c r="AQ306" s="62"/>
    </row>
    <row r="307" spans="1:43" ht="15.75" customHeight="1">
      <c r="A307" s="59" t="s">
        <v>1244</v>
      </c>
      <c r="B307" s="59" t="s">
        <v>1245</v>
      </c>
      <c r="C307" s="59" t="s">
        <v>1246</v>
      </c>
      <c r="D307" s="73" t="s">
        <v>138</v>
      </c>
      <c r="E307" s="59" t="s">
        <v>1051</v>
      </c>
      <c r="F307" s="59" t="s">
        <v>337</v>
      </c>
      <c r="G307" s="59" t="s">
        <v>338</v>
      </c>
      <c r="H307" s="82">
        <v>44182</v>
      </c>
      <c r="I307">
        <f t="shared" si="7"/>
        <v>2020</v>
      </c>
      <c r="J307" s="104">
        <v>7.8026099999999996</v>
      </c>
      <c r="K307" s="60">
        <v>44224</v>
      </c>
      <c r="L307" s="60">
        <v>44527</v>
      </c>
      <c r="M307" s="193">
        <v>3639079.3</v>
      </c>
      <c r="N307" s="61">
        <v>0</v>
      </c>
      <c r="O307" s="61">
        <v>0</v>
      </c>
      <c r="P307" s="61">
        <v>0</v>
      </c>
      <c r="Q307" s="206">
        <f>Tabla3[[#This Row],[SUSCRITO FUENTE COOPERANTE Q. ]]+Tabla3[[#This Row],[ENMIENDA FUENTE COOPERANTE]]</f>
        <v>3639079.3</v>
      </c>
      <c r="R307" s="220">
        <f>Tabla3[[#This Row],[TOTAL Q SUSCRITO FUENTE COOOPERANTE]]/Tabla3[[#This Row],[TIPO DE CAMBIO 7.80261 (14-04-2023) ]]</f>
        <v>466392.56607724848</v>
      </c>
      <c r="S307" s="61">
        <f>+'Actualizado al 14-04-2023'!$N199+'Actualizado al 14-04-2023'!$P199</f>
        <v>1546864</v>
      </c>
      <c r="T307" s="207">
        <v>1790356.09</v>
      </c>
      <c r="U307" s="224">
        <f>Tabla3[[#This Row],[Q - EJECUTADO FUENTE COOPERANTE]]/Tabla3[[#This Row],[TIPO DE CAMBIO 7.80261 (14-04-2023) ]]</f>
        <v>229456.05252601375</v>
      </c>
      <c r="V307" s="211">
        <f>Tabla3[[#This Row],[TOTAL Q SUSCRITO FUENTE COOOPERANTE]]-Tabla3[[#This Row],[Q - EJECUTADO FUENTE COOPERANTE]]</f>
        <v>1848723.2099999997</v>
      </c>
      <c r="W307" s="228">
        <f>Tabla3[[#This Row],[USD - TOTAL SUSCRITO FUENTE COOPERANTE ]]-Tabla3[[#This Row],[USD - EJECUTADO FUENTE COOPERANTE]]</f>
        <v>236936.51355123473</v>
      </c>
      <c r="X307" s="61">
        <v>0</v>
      </c>
      <c r="Y307" s="61">
        <v>49</v>
      </c>
      <c r="Z307" s="61">
        <v>49.19</v>
      </c>
      <c r="AA307" s="59" t="s">
        <v>796</v>
      </c>
      <c r="AB307" s="59" t="s">
        <v>82</v>
      </c>
      <c r="AC307" s="59" t="s">
        <v>234</v>
      </c>
      <c r="AD307" s="59" t="s">
        <v>95</v>
      </c>
      <c r="AE307" s="59" t="s">
        <v>95</v>
      </c>
      <c r="AF307" s="59" t="s">
        <v>1762</v>
      </c>
      <c r="AG307" s="59">
        <v>6</v>
      </c>
      <c r="AH307" s="59" t="s">
        <v>236</v>
      </c>
      <c r="AI307" s="73" t="s">
        <v>246</v>
      </c>
      <c r="AJ307" s="59"/>
      <c r="AK307" s="59"/>
      <c r="AL307" s="59"/>
      <c r="AM307" s="59"/>
      <c r="AN307" s="59" t="s">
        <v>1247</v>
      </c>
      <c r="AO307" s="59" t="s">
        <v>1248</v>
      </c>
      <c r="AP307" s="59"/>
      <c r="AQ307" s="62"/>
    </row>
    <row r="308" spans="1:43" ht="15.75" customHeight="1">
      <c r="A308" s="59" t="s">
        <v>1288</v>
      </c>
      <c r="B308" s="59" t="s">
        <v>1289</v>
      </c>
      <c r="C308" s="59" t="s">
        <v>1290</v>
      </c>
      <c r="D308" s="73" t="s">
        <v>138</v>
      </c>
      <c r="E308" s="59" t="s">
        <v>150</v>
      </c>
      <c r="F308" s="59" t="s">
        <v>140</v>
      </c>
      <c r="G308" s="59" t="s">
        <v>721</v>
      </c>
      <c r="H308" s="83">
        <v>43977</v>
      </c>
      <c r="I308">
        <f t="shared" si="7"/>
        <v>2020</v>
      </c>
      <c r="J308" s="104">
        <v>7.8026099999999996</v>
      </c>
      <c r="K308" s="60">
        <v>43980</v>
      </c>
      <c r="L308" s="60">
        <v>44500</v>
      </c>
      <c r="M308" s="193">
        <v>43538500</v>
      </c>
      <c r="N308" s="61">
        <v>0</v>
      </c>
      <c r="O308" s="61">
        <v>0</v>
      </c>
      <c r="P308" s="61">
        <v>0</v>
      </c>
      <c r="Q308" s="206">
        <f>Tabla3[[#This Row],[SUSCRITO FUENTE COOPERANTE Q. ]]+Tabla3[[#This Row],[ENMIENDA FUENTE COOPERANTE]]</f>
        <v>43538500</v>
      </c>
      <c r="R308" s="220">
        <f>Tabla3[[#This Row],[TOTAL Q SUSCRITO FUENTE COOOPERANTE]]/Tabla3[[#This Row],[TIPO DE CAMBIO 7.80261 (14-04-2023) ]]</f>
        <v>5579991.8232488874</v>
      </c>
      <c r="S308" s="61">
        <f>+'Actualizado al 14-04-2023'!$N206+'Actualizado al 14-04-2023'!$P206</f>
        <v>18108477.949999999</v>
      </c>
      <c r="T308" s="210">
        <v>0</v>
      </c>
      <c r="U308" s="224">
        <f>Tabla3[[#This Row],[Q - EJECUTADO FUENTE COOPERANTE]]/Tabla3[[#This Row],[TIPO DE CAMBIO 7.80261 (14-04-2023) ]]</f>
        <v>0</v>
      </c>
      <c r="V308" s="211">
        <f>Tabla3[[#This Row],[TOTAL Q SUSCRITO FUENTE COOOPERANTE]]-Tabla3[[#This Row],[Q - EJECUTADO FUENTE COOPERANTE]]</f>
        <v>43538500</v>
      </c>
      <c r="W308" s="228">
        <f>Tabla3[[#This Row],[USD - TOTAL SUSCRITO FUENTE COOPERANTE ]]-Tabla3[[#This Row],[USD - EJECUTADO FUENTE COOPERANTE]]</f>
        <v>5579991.8232488874</v>
      </c>
      <c r="X308" s="61">
        <v>0</v>
      </c>
      <c r="Y308" s="61">
        <v>0</v>
      </c>
      <c r="Z308" s="61">
        <v>0</v>
      </c>
      <c r="AA308" s="59" t="s">
        <v>796</v>
      </c>
      <c r="AB308" s="59" t="s">
        <v>82</v>
      </c>
      <c r="AC308" s="59" t="s">
        <v>217</v>
      </c>
      <c r="AD308" s="59" t="s">
        <v>95</v>
      </c>
      <c r="AE308" s="59" t="s">
        <v>95</v>
      </c>
      <c r="AF308" s="59" t="s">
        <v>12</v>
      </c>
      <c r="AG308" s="59">
        <v>12</v>
      </c>
      <c r="AH308" s="59" t="s">
        <v>122</v>
      </c>
      <c r="AI308" s="73" t="s">
        <v>218</v>
      </c>
      <c r="AJ308" s="59"/>
      <c r="AK308" s="59"/>
      <c r="AL308" s="59"/>
      <c r="AM308" s="59"/>
      <c r="AN308" s="59" t="s">
        <v>1291</v>
      </c>
      <c r="AO308" s="59" t="s">
        <v>1292</v>
      </c>
      <c r="AP308" s="59" t="s">
        <v>1293</v>
      </c>
      <c r="AQ308" s="62" t="s">
        <v>1294</v>
      </c>
    </row>
    <row r="309" spans="1:43" ht="15.75" customHeight="1">
      <c r="A309" s="181" t="s">
        <v>1295</v>
      </c>
      <c r="B309" s="59" t="s">
        <v>1296</v>
      </c>
      <c r="C309" s="59" t="s">
        <v>2469</v>
      </c>
      <c r="D309" s="73" t="s">
        <v>138</v>
      </c>
      <c r="E309" s="59" t="s">
        <v>150</v>
      </c>
      <c r="F309" s="59" t="s">
        <v>488</v>
      </c>
      <c r="G309" s="59" t="s">
        <v>902</v>
      </c>
      <c r="H309" s="82">
        <v>44218</v>
      </c>
      <c r="I309">
        <f t="shared" si="7"/>
        <v>2021</v>
      </c>
      <c r="J309" s="104">
        <v>7.8026099999999996</v>
      </c>
      <c r="K309" s="60">
        <v>44218</v>
      </c>
      <c r="L309" s="60">
        <v>45129</v>
      </c>
      <c r="M309" s="214">
        <v>1720810.3</v>
      </c>
      <c r="N309" s="61">
        <v>736947.22</v>
      </c>
      <c r="O309" s="61">
        <v>0</v>
      </c>
      <c r="P309" s="61">
        <v>0</v>
      </c>
      <c r="Q309" s="206">
        <f>Tabla3[[#This Row],[SUSCRITO FUENTE COOPERANTE Q. ]]+Tabla3[[#This Row],[ENMIENDA FUENTE COOPERANTE]]</f>
        <v>1720810.3</v>
      </c>
      <c r="R309" s="220">
        <f>Tabla3[[#This Row],[TOTAL Q SUSCRITO FUENTE COOOPERANTE]]/Tabla3[[#This Row],[TIPO DE CAMBIO 7.80261 (14-04-2023) ]]</f>
        <v>220542.90807819436</v>
      </c>
      <c r="S309" s="61">
        <f>+'Actualizado al 14-04-2023'!$N207+'Actualizado al 14-04-2023'!$P207</f>
        <v>725000</v>
      </c>
      <c r="T309" s="210">
        <v>0</v>
      </c>
      <c r="U309" s="224">
        <f>Tabla3[[#This Row],[Q - EJECUTADO FUENTE COOPERANTE]]/Tabla3[[#This Row],[TIPO DE CAMBIO 7.80261 (14-04-2023) ]]</f>
        <v>0</v>
      </c>
      <c r="V309" s="211">
        <f>Tabla3[[#This Row],[TOTAL Q SUSCRITO FUENTE COOOPERANTE]]-Tabla3[[#This Row],[Q - EJECUTADO FUENTE COOPERANTE]]</f>
        <v>1720810.3</v>
      </c>
      <c r="W309" s="228">
        <f>Tabla3[[#This Row],[USD - TOTAL SUSCRITO FUENTE COOPERANTE ]]-Tabla3[[#This Row],[USD - EJECUTADO FUENTE COOPERANTE]]</f>
        <v>220542.90807819436</v>
      </c>
      <c r="X309" s="61">
        <v>0</v>
      </c>
      <c r="Y309" s="61">
        <v>0</v>
      </c>
      <c r="Z309" s="61">
        <v>0</v>
      </c>
      <c r="AA309" s="59" t="s">
        <v>831</v>
      </c>
      <c r="AB309" s="59" t="s">
        <v>82</v>
      </c>
      <c r="AC309" s="59" t="s">
        <v>217</v>
      </c>
      <c r="AD309" s="59" t="s">
        <v>95</v>
      </c>
      <c r="AE309" s="59" t="s">
        <v>95</v>
      </c>
      <c r="AF309" s="59" t="s">
        <v>12</v>
      </c>
      <c r="AG309" s="59">
        <v>12</v>
      </c>
      <c r="AH309" s="59" t="s">
        <v>122</v>
      </c>
      <c r="AI309" s="73" t="s">
        <v>218</v>
      </c>
      <c r="AJ309" s="59"/>
      <c r="AK309" s="59"/>
      <c r="AL309" s="59"/>
      <c r="AM309" s="59"/>
      <c r="AN309" s="59" t="s">
        <v>1298</v>
      </c>
      <c r="AO309" s="59" t="s">
        <v>1299</v>
      </c>
      <c r="AP309" s="59" t="s">
        <v>1300</v>
      </c>
      <c r="AQ309" s="62" t="s">
        <v>1301</v>
      </c>
    </row>
    <row r="310" spans="1:43" ht="15.75" customHeight="1">
      <c r="A310" s="59" t="s">
        <v>1312</v>
      </c>
      <c r="B310" s="59" t="s">
        <v>1313</v>
      </c>
      <c r="C310" s="59" t="s">
        <v>1765</v>
      </c>
      <c r="D310" s="73" t="s">
        <v>138</v>
      </c>
      <c r="E310" s="59" t="s">
        <v>101</v>
      </c>
      <c r="F310" s="59" t="s">
        <v>1278</v>
      </c>
      <c r="G310" s="59" t="s">
        <v>1279</v>
      </c>
      <c r="H310" s="83">
        <v>44181</v>
      </c>
      <c r="I310">
        <f t="shared" si="7"/>
        <v>2020</v>
      </c>
      <c r="J310" s="104">
        <v>7.8026099999999996</v>
      </c>
      <c r="K310" s="60">
        <v>44181</v>
      </c>
      <c r="L310" s="60">
        <v>44561</v>
      </c>
      <c r="M310" s="193">
        <v>279720</v>
      </c>
      <c r="N310" s="61">
        <v>0</v>
      </c>
      <c r="O310" s="61">
        <v>0</v>
      </c>
      <c r="P310" s="61">
        <v>0</v>
      </c>
      <c r="Q310" s="206">
        <f>Tabla3[[#This Row],[SUSCRITO FUENTE COOPERANTE Q. ]]+Tabla3[[#This Row],[ENMIENDA FUENTE COOPERANTE]]</f>
        <v>279720</v>
      </c>
      <c r="R310" s="220">
        <f>Tabla3[[#This Row],[TOTAL Q SUSCRITO FUENTE COOOPERANTE]]/Tabla3[[#This Row],[TIPO DE CAMBIO 7.80261 (14-04-2023) ]]</f>
        <v>35849.542653035329</v>
      </c>
      <c r="S310" s="61">
        <f>+'Actualizado al 14-04-2023'!$N210+'Actualizado al 14-04-2023'!$P210</f>
        <v>127680</v>
      </c>
      <c r="T310" s="210">
        <v>0</v>
      </c>
      <c r="U310" s="224">
        <f>Tabla3[[#This Row],[Q - EJECUTADO FUENTE COOPERANTE]]/Tabla3[[#This Row],[TIPO DE CAMBIO 7.80261 (14-04-2023) ]]</f>
        <v>0</v>
      </c>
      <c r="V310" s="211">
        <f>Tabla3[[#This Row],[TOTAL Q SUSCRITO FUENTE COOOPERANTE]]-Tabla3[[#This Row],[Q - EJECUTADO FUENTE COOPERANTE]]</f>
        <v>279720</v>
      </c>
      <c r="W310" s="228">
        <f>Tabla3[[#This Row],[USD - TOTAL SUSCRITO FUENTE COOPERANTE ]]-Tabla3[[#This Row],[USD - EJECUTADO FUENTE COOPERANTE]]</f>
        <v>35849.542653035329</v>
      </c>
      <c r="X310" s="61">
        <v>0</v>
      </c>
      <c r="Y310" s="61">
        <v>0</v>
      </c>
      <c r="Z310" s="61">
        <v>0</v>
      </c>
      <c r="AA310" s="59" t="s">
        <v>831</v>
      </c>
      <c r="AB310" s="59" t="s">
        <v>82</v>
      </c>
      <c r="AC310" s="59" t="s">
        <v>1315</v>
      </c>
      <c r="AD310" s="59" t="s">
        <v>95</v>
      </c>
      <c r="AE310" s="59" t="s">
        <v>95</v>
      </c>
      <c r="AF310" s="59" t="s">
        <v>12</v>
      </c>
      <c r="AG310" s="59">
        <v>12</v>
      </c>
      <c r="AH310" s="59" t="s">
        <v>144</v>
      </c>
      <c r="AI310" s="73" t="s">
        <v>109</v>
      </c>
      <c r="AJ310" s="59"/>
      <c r="AK310" s="59"/>
      <c r="AL310" s="59"/>
      <c r="AM310" s="59"/>
      <c r="AN310" s="59" t="s">
        <v>1316</v>
      </c>
      <c r="AO310" s="59" t="s">
        <v>1317</v>
      </c>
      <c r="AP310" s="59" t="s">
        <v>1318</v>
      </c>
      <c r="AQ310" s="62"/>
    </row>
    <row r="311" spans="1:43" ht="15.75" customHeight="1">
      <c r="A311" s="181" t="s">
        <v>1349</v>
      </c>
      <c r="B311" s="59" t="s">
        <v>68</v>
      </c>
      <c r="C311" s="59" t="s">
        <v>1350</v>
      </c>
      <c r="D311" s="73" t="s">
        <v>138</v>
      </c>
      <c r="E311" s="59" t="s">
        <v>243</v>
      </c>
      <c r="F311" s="59" t="s">
        <v>140</v>
      </c>
      <c r="G311" s="59" t="s">
        <v>717</v>
      </c>
      <c r="H311" s="82">
        <v>44420</v>
      </c>
      <c r="I311">
        <f t="shared" si="7"/>
        <v>2021</v>
      </c>
      <c r="J311" s="104">
        <v>7.8026099999999996</v>
      </c>
      <c r="K311" s="60">
        <v>44526</v>
      </c>
      <c r="L311" s="60">
        <v>44985</v>
      </c>
      <c r="M311" s="214">
        <v>1815120</v>
      </c>
      <c r="N311" s="61">
        <v>0</v>
      </c>
      <c r="O311" s="61">
        <v>0</v>
      </c>
      <c r="P311" s="61">
        <v>0</v>
      </c>
      <c r="Q311" s="206">
        <f>Tabla3[[#This Row],[SUSCRITO FUENTE COOPERANTE Q. ]]+Tabla3[[#This Row],[ENMIENDA FUENTE COOPERANTE]]</f>
        <v>1815120</v>
      </c>
      <c r="R311" s="220">
        <f>Tabla3[[#This Row],[TOTAL Q SUSCRITO FUENTE COOOPERANTE]]/Tabla3[[#This Row],[TIPO DE CAMBIO 7.80261 (14-04-2023) ]]</f>
        <v>232629.8507807003</v>
      </c>
      <c r="S311" s="61">
        <f>+'Actualizado al 14-04-2023'!$N217+'Actualizado al 14-04-2023'!$P217</f>
        <v>32755.48</v>
      </c>
      <c r="T311" s="207">
        <v>672265.54</v>
      </c>
      <c r="U311" s="224">
        <f>Tabla3[[#This Row],[Q - EJECUTADO FUENTE COOPERANTE]]/Tabla3[[#This Row],[TIPO DE CAMBIO 7.80261 (14-04-2023) ]]</f>
        <v>86159.059596724692</v>
      </c>
      <c r="V311" s="211">
        <f>Tabla3[[#This Row],[TOTAL Q SUSCRITO FUENTE COOOPERANTE]]-Tabla3[[#This Row],[Q - EJECUTADO FUENTE COOPERANTE]]</f>
        <v>1142854.46</v>
      </c>
      <c r="W311" s="228">
        <f>Tabla3[[#This Row],[USD - TOTAL SUSCRITO FUENTE COOPERANTE ]]-Tabla3[[#This Row],[USD - EJECUTADO FUENTE COOPERANTE]]</f>
        <v>146470.79118397561</v>
      </c>
      <c r="X311" s="61">
        <v>0</v>
      </c>
      <c r="Y311" s="61">
        <v>32.18</v>
      </c>
      <c r="Z311" s="61">
        <v>3.99</v>
      </c>
      <c r="AA311" s="59" t="s">
        <v>81</v>
      </c>
      <c r="AB311" s="59" t="s">
        <v>233</v>
      </c>
      <c r="AC311" s="59" t="s">
        <v>502</v>
      </c>
      <c r="AD311" s="59" t="s">
        <v>95</v>
      </c>
      <c r="AE311" s="59" t="s">
        <v>95</v>
      </c>
      <c r="AF311" s="59" t="s">
        <v>1762</v>
      </c>
      <c r="AG311" s="59">
        <v>8</v>
      </c>
      <c r="AH311" s="59"/>
      <c r="AI311" s="73" t="s">
        <v>123</v>
      </c>
      <c r="AJ311" s="59"/>
      <c r="AK311" s="59"/>
      <c r="AL311" s="59"/>
      <c r="AM311" s="59"/>
      <c r="AN311" s="59" t="s">
        <v>1351</v>
      </c>
      <c r="AO311" s="59"/>
      <c r="AP311" s="59"/>
      <c r="AQ311" s="62"/>
    </row>
    <row r="312" spans="1:43" ht="15.75" customHeight="1">
      <c r="A312" s="59" t="s">
        <v>1352</v>
      </c>
      <c r="B312" s="59" t="s">
        <v>1353</v>
      </c>
      <c r="C312" s="59" t="s">
        <v>1354</v>
      </c>
      <c r="D312" s="73" t="s">
        <v>138</v>
      </c>
      <c r="E312" s="59" t="s">
        <v>1092</v>
      </c>
      <c r="F312" s="59" t="s">
        <v>1278</v>
      </c>
      <c r="G312" s="59" t="s">
        <v>1279</v>
      </c>
      <c r="H312" s="83">
        <v>44181</v>
      </c>
      <c r="I312">
        <f t="shared" si="7"/>
        <v>2020</v>
      </c>
      <c r="J312" s="104">
        <v>7.8026099999999996</v>
      </c>
      <c r="K312" s="60">
        <v>44181</v>
      </c>
      <c r="L312" s="60">
        <v>44499</v>
      </c>
      <c r="M312" s="193">
        <v>272964.94</v>
      </c>
      <c r="N312" s="61">
        <v>0</v>
      </c>
      <c r="O312" s="61">
        <v>0</v>
      </c>
      <c r="P312" s="61">
        <v>0</v>
      </c>
      <c r="Q312" s="206">
        <f>Tabla3[[#This Row],[SUSCRITO FUENTE COOPERANTE Q. ]]+Tabla3[[#This Row],[ENMIENDA FUENTE COOPERANTE]]</f>
        <v>272964.94</v>
      </c>
      <c r="R312" s="220">
        <f>Tabla3[[#This Row],[TOTAL Q SUSCRITO FUENTE COOOPERANTE]]/Tabla3[[#This Row],[TIPO DE CAMBIO 7.80261 (14-04-2023) ]]</f>
        <v>34983.79901084381</v>
      </c>
      <c r="S312" s="61">
        <f>+'Actualizado al 14-04-2023'!$N218+'Actualizado al 14-04-2023'!$P218</f>
        <v>0</v>
      </c>
      <c r="T312" s="207">
        <v>272964.93</v>
      </c>
      <c r="U312" s="224">
        <f>Tabla3[[#This Row],[Q - EJECUTADO FUENTE COOPERANTE]]/Tabla3[[#This Row],[TIPO DE CAMBIO 7.80261 (14-04-2023) ]]</f>
        <v>34983.797729221376</v>
      </c>
      <c r="V312" s="211">
        <f>Tabla3[[#This Row],[TOTAL Q SUSCRITO FUENTE COOOPERANTE]]-Tabla3[[#This Row],[Q - EJECUTADO FUENTE COOPERANTE]]</f>
        <v>1.0000000009313226E-2</v>
      </c>
      <c r="W312" s="228">
        <f>Tabla3[[#This Row],[USD - TOTAL SUSCRITO FUENTE COOPERANTE ]]-Tabla3[[#This Row],[USD - EJECUTADO FUENTE COOPERANTE]]</f>
        <v>1.281622433452867E-3</v>
      </c>
      <c r="X312" s="61">
        <v>0</v>
      </c>
      <c r="Y312" s="61">
        <v>100</v>
      </c>
      <c r="Z312" s="61">
        <v>99.99</v>
      </c>
      <c r="AA312" s="59" t="s">
        <v>831</v>
      </c>
      <c r="AB312" s="59" t="s">
        <v>233</v>
      </c>
      <c r="AC312" s="59" t="s">
        <v>1355</v>
      </c>
      <c r="AD312" s="59" t="s">
        <v>95</v>
      </c>
      <c r="AE312" s="59" t="s">
        <v>95</v>
      </c>
      <c r="AF312" s="59" t="s">
        <v>7</v>
      </c>
      <c r="AG312" s="59">
        <v>3</v>
      </c>
      <c r="AH312" s="59" t="s">
        <v>122</v>
      </c>
      <c r="AI312" s="73" t="s">
        <v>123</v>
      </c>
      <c r="AJ312" s="59"/>
      <c r="AK312" s="59"/>
      <c r="AL312" s="59"/>
      <c r="AM312" s="59"/>
      <c r="AN312" s="59" t="s">
        <v>1356</v>
      </c>
      <c r="AO312" s="59" t="s">
        <v>1357</v>
      </c>
      <c r="AP312" s="59"/>
      <c r="AQ312" s="62"/>
    </row>
    <row r="313" spans="1:43" ht="15.75" customHeight="1">
      <c r="A313" s="59" t="s">
        <v>1369</v>
      </c>
      <c r="B313" s="59" t="s">
        <v>1370</v>
      </c>
      <c r="C313" s="59" t="s">
        <v>1371</v>
      </c>
      <c r="D313" s="73" t="s">
        <v>138</v>
      </c>
      <c r="E313" s="59" t="s">
        <v>1133</v>
      </c>
      <c r="F313" s="59" t="s">
        <v>488</v>
      </c>
      <c r="G313" s="59" t="s">
        <v>902</v>
      </c>
      <c r="H313" s="82">
        <v>44195</v>
      </c>
      <c r="I313">
        <f t="shared" si="7"/>
        <v>2020</v>
      </c>
      <c r="J313" s="104">
        <v>7.8026099999999996</v>
      </c>
      <c r="K313" s="60">
        <v>44195</v>
      </c>
      <c r="L313" s="60">
        <v>44862</v>
      </c>
      <c r="M313" s="193">
        <v>3786776.05</v>
      </c>
      <c r="N313" s="61">
        <v>0</v>
      </c>
      <c r="O313" s="61">
        <v>0</v>
      </c>
      <c r="P313" s="61">
        <v>0</v>
      </c>
      <c r="Q313" s="206">
        <f>Tabla3[[#This Row],[SUSCRITO FUENTE COOPERANTE Q. ]]+Tabla3[[#This Row],[ENMIENDA FUENTE COOPERANTE]]</f>
        <v>3786776.05</v>
      </c>
      <c r="R313" s="220">
        <f>Tabla3[[#This Row],[TOTAL Q SUSCRITO FUENTE COOOPERANTE]]/Tabla3[[#This Row],[TIPO DE CAMBIO 7.80261 (14-04-2023) ]]</f>
        <v>485321.7128627472</v>
      </c>
      <c r="S313" s="61">
        <f>+'Actualizado al 14-04-2023'!$N221+'Actualizado al 14-04-2023'!$P221</f>
        <v>0</v>
      </c>
      <c r="T313" s="207">
        <v>3786776.04</v>
      </c>
      <c r="U313" s="224">
        <f>Tabla3[[#This Row],[Q - EJECUTADO FUENTE COOPERANTE]]/Tabla3[[#This Row],[TIPO DE CAMBIO 7.80261 (14-04-2023) ]]</f>
        <v>485321.71158112481</v>
      </c>
      <c r="V313" s="211">
        <f>Tabla3[[#This Row],[TOTAL Q SUSCRITO FUENTE COOOPERANTE]]-Tabla3[[#This Row],[Q - EJECUTADO FUENTE COOPERANTE]]</f>
        <v>9.9999997764825821E-3</v>
      </c>
      <c r="W313" s="228">
        <f>Tabla3[[#This Row],[USD - TOTAL SUSCRITO FUENTE COOPERANTE ]]-Tabla3[[#This Row],[USD - EJECUTADO FUENTE COOPERANTE]]</f>
        <v>1.2816223897971213E-3</v>
      </c>
      <c r="X313" s="61">
        <v>0</v>
      </c>
      <c r="Y313" s="61">
        <v>75</v>
      </c>
      <c r="Z313" s="61">
        <v>74.64</v>
      </c>
      <c r="AA313" s="59" t="s">
        <v>831</v>
      </c>
      <c r="AB313" s="59" t="s">
        <v>82</v>
      </c>
      <c r="AC313" s="59" t="s">
        <v>300</v>
      </c>
      <c r="AD313" s="59" t="s">
        <v>294</v>
      </c>
      <c r="AE313" s="59" t="s">
        <v>294</v>
      </c>
      <c r="AF313" s="59" t="s">
        <v>12</v>
      </c>
      <c r="AG313" s="59">
        <v>12</v>
      </c>
      <c r="AH313" s="59" t="s">
        <v>122</v>
      </c>
      <c r="AI313" s="73" t="s">
        <v>246</v>
      </c>
      <c r="AJ313" s="59"/>
      <c r="AK313" s="59"/>
      <c r="AL313" s="59"/>
      <c r="AM313" s="59"/>
      <c r="AN313" s="59" t="s">
        <v>1372</v>
      </c>
      <c r="AO313" s="59" t="s">
        <v>1373</v>
      </c>
      <c r="AP313" s="59" t="s">
        <v>1374</v>
      </c>
      <c r="AQ313" s="62" t="s">
        <v>1375</v>
      </c>
    </row>
    <row r="314" spans="1:43" ht="15.75" customHeight="1">
      <c r="A314" s="59" t="s">
        <v>1376</v>
      </c>
      <c r="B314" s="59" t="s">
        <v>68</v>
      </c>
      <c r="C314" s="59" t="s">
        <v>1377</v>
      </c>
      <c r="D314" s="73" t="s">
        <v>138</v>
      </c>
      <c r="E314" s="59" t="s">
        <v>223</v>
      </c>
      <c r="F314" s="59" t="s">
        <v>810</v>
      </c>
      <c r="G314" s="59" t="s">
        <v>1378</v>
      </c>
      <c r="H314" s="83">
        <v>43994</v>
      </c>
      <c r="I314">
        <f t="shared" ref="I314:I345" si="8">YEAR(H314)</f>
        <v>2020</v>
      </c>
      <c r="J314" s="104">
        <v>7.8026099999999996</v>
      </c>
      <c r="K314" s="60">
        <v>44043</v>
      </c>
      <c r="L314" s="60">
        <v>44926</v>
      </c>
      <c r="M314" s="193">
        <v>8440809.3000000007</v>
      </c>
      <c r="N314" s="61">
        <v>0</v>
      </c>
      <c r="O314" s="61">
        <v>0</v>
      </c>
      <c r="P314" s="61">
        <v>0</v>
      </c>
      <c r="Q314" s="206">
        <f>Tabla3[[#This Row],[SUSCRITO FUENTE COOPERANTE Q. ]]+Tabla3[[#This Row],[ENMIENDA FUENTE COOPERANTE]]</f>
        <v>8440809.3000000007</v>
      </c>
      <c r="R314" s="220">
        <f>Tabla3[[#This Row],[TOTAL Q SUSCRITO FUENTE COOOPERANTE]]/Tabla3[[#This Row],[TIPO DE CAMBIO 7.80261 (14-04-2023) ]]</f>
        <v>1081793.0538627461</v>
      </c>
      <c r="S314" s="61">
        <f>+'Actualizado al 14-04-2023'!$N222+'Actualizado al 14-04-2023'!$P222</f>
        <v>167169</v>
      </c>
      <c r="T314" s="207">
        <v>8440809.2599999998</v>
      </c>
      <c r="U314" s="224">
        <f>Tabla3[[#This Row],[Q - EJECUTADO FUENTE COOPERANTE]]/Tabla3[[#This Row],[TIPO DE CAMBIO 7.80261 (14-04-2023) ]]</f>
        <v>1081793.0487362563</v>
      </c>
      <c r="V314" s="211">
        <f>Tabla3[[#This Row],[TOTAL Q SUSCRITO FUENTE COOOPERANTE]]-Tabla3[[#This Row],[Q - EJECUTADO FUENTE COOPERANTE]]</f>
        <v>4.0000000968575478E-2</v>
      </c>
      <c r="W314" s="228">
        <f>Tabla3[[#This Row],[USD - TOTAL SUSCRITO FUENTE COOPERANTE ]]-Tabla3[[#This Row],[USD - EJECUTADO FUENTE COOPERANTE]]</f>
        <v>5.1264897920191288E-3</v>
      </c>
      <c r="X314" s="61">
        <v>0</v>
      </c>
      <c r="Y314" s="61">
        <v>90.75</v>
      </c>
      <c r="Z314" s="61">
        <v>79.64</v>
      </c>
      <c r="AA314" s="59" t="s">
        <v>105</v>
      </c>
      <c r="AB314" s="59" t="s">
        <v>233</v>
      </c>
      <c r="AC314" s="59" t="s">
        <v>157</v>
      </c>
      <c r="AD314" s="59" t="s">
        <v>95</v>
      </c>
      <c r="AE314" s="59" t="s">
        <v>95</v>
      </c>
      <c r="AF314" s="77" t="s">
        <v>1763</v>
      </c>
      <c r="AG314" s="59">
        <v>9</v>
      </c>
      <c r="AH314" s="59" t="s">
        <v>122</v>
      </c>
      <c r="AI314" s="73" t="s">
        <v>218</v>
      </c>
      <c r="AJ314" s="59"/>
      <c r="AK314" s="59"/>
      <c r="AL314" s="59"/>
      <c r="AM314" s="59"/>
      <c r="AN314" s="59" t="s">
        <v>1379</v>
      </c>
      <c r="AO314" s="59" t="s">
        <v>1380</v>
      </c>
      <c r="AP314" s="59" t="s">
        <v>1381</v>
      </c>
      <c r="AQ314" s="62" t="s">
        <v>1382</v>
      </c>
    </row>
    <row r="315" spans="1:43" ht="15.75" customHeight="1">
      <c r="A315" s="181" t="s">
        <v>1388</v>
      </c>
      <c r="B315" s="59" t="s">
        <v>1389</v>
      </c>
      <c r="C315" s="59" t="s">
        <v>1390</v>
      </c>
      <c r="D315" s="73" t="s">
        <v>138</v>
      </c>
      <c r="E315" s="59" t="s">
        <v>672</v>
      </c>
      <c r="F315" s="59" t="s">
        <v>140</v>
      </c>
      <c r="G315" s="59" t="s">
        <v>721</v>
      </c>
      <c r="H315" s="83">
        <v>44251</v>
      </c>
      <c r="I315">
        <f t="shared" si="8"/>
        <v>2021</v>
      </c>
      <c r="J315" s="104">
        <v>7.8026099999999996</v>
      </c>
      <c r="K315" s="60">
        <v>44251</v>
      </c>
      <c r="L315" s="60">
        <v>44895</v>
      </c>
      <c r="M315" s="214">
        <v>13623093.189999999</v>
      </c>
      <c r="N315" s="61">
        <v>0</v>
      </c>
      <c r="O315" s="61">
        <v>0</v>
      </c>
      <c r="P315" s="61">
        <v>0</v>
      </c>
      <c r="Q315" s="206">
        <f>Tabla3[[#This Row],[SUSCRITO FUENTE COOPERANTE Q. ]]+Tabla3[[#This Row],[ENMIENDA FUENTE COOPERANTE]]</f>
        <v>13623093.189999999</v>
      </c>
      <c r="R315" s="220">
        <f>Tabla3[[#This Row],[TOTAL Q SUSCRITO FUENTE COOOPERANTE]]/Tabla3[[#This Row],[TIPO DE CAMBIO 7.80261 (14-04-2023) ]]</f>
        <v>1745966.1818289009</v>
      </c>
      <c r="S315" s="61">
        <f>+'Actualizado al 14-04-2023'!$N224+'Actualizado al 14-04-2023'!$P224</f>
        <v>65927280.189999998</v>
      </c>
      <c r="T315" s="207">
        <v>9137841.5700000003</v>
      </c>
      <c r="U315" s="224">
        <f>Tabla3[[#This Row],[Q - EJECUTADO FUENTE COOPERANTE]]/Tabla3[[#This Row],[TIPO DE CAMBIO 7.80261 (14-04-2023) ]]</f>
        <v>1171126.273131683</v>
      </c>
      <c r="V315" s="211">
        <f>Tabla3[[#This Row],[TOTAL Q SUSCRITO FUENTE COOOPERANTE]]-Tabla3[[#This Row],[Q - EJECUTADO FUENTE COOPERANTE]]</f>
        <v>4485251.6199999992</v>
      </c>
      <c r="W315" s="228">
        <f>Tabla3[[#This Row],[USD - TOTAL SUSCRITO FUENTE COOPERANTE ]]-Tabla3[[#This Row],[USD - EJECUTADO FUENTE COOPERANTE]]</f>
        <v>574839.90869721794</v>
      </c>
      <c r="X315" s="61">
        <v>0</v>
      </c>
      <c r="Y315" s="61">
        <v>58.63</v>
      </c>
      <c r="Z315" s="61">
        <v>59.27</v>
      </c>
      <c r="AA315" s="59" t="s">
        <v>105</v>
      </c>
      <c r="AB315" s="59" t="s">
        <v>233</v>
      </c>
      <c r="AC315" s="59" t="s">
        <v>134</v>
      </c>
      <c r="AD315" s="59" t="s">
        <v>665</v>
      </c>
      <c r="AE315" s="59" t="s">
        <v>1391</v>
      </c>
      <c r="AF315" s="59" t="s">
        <v>11</v>
      </c>
      <c r="AG315" s="59">
        <v>10</v>
      </c>
      <c r="AH315" s="59" t="s">
        <v>603</v>
      </c>
      <c r="AI315" s="73" t="s">
        <v>631</v>
      </c>
      <c r="AJ315" s="59"/>
      <c r="AK315" s="59"/>
      <c r="AL315" s="59"/>
      <c r="AM315" s="59"/>
      <c r="AN315" s="59" t="s">
        <v>1392</v>
      </c>
      <c r="AO315" s="59" t="s">
        <v>1393</v>
      </c>
      <c r="AP315" s="59" t="s">
        <v>1394</v>
      </c>
      <c r="AQ315" s="62" t="s">
        <v>1395</v>
      </c>
    </row>
    <row r="316" spans="1:43" ht="15.75" customHeight="1">
      <c r="A316" s="181" t="s">
        <v>1396</v>
      </c>
      <c r="B316" s="59" t="s">
        <v>1397</v>
      </c>
      <c r="C316" s="59" t="s">
        <v>1398</v>
      </c>
      <c r="D316" s="73" t="s">
        <v>138</v>
      </c>
      <c r="E316" s="59" t="s">
        <v>1259</v>
      </c>
      <c r="F316" s="59" t="s">
        <v>488</v>
      </c>
      <c r="G316" s="59" t="s">
        <v>902</v>
      </c>
      <c r="H316" s="82">
        <v>44278</v>
      </c>
      <c r="I316">
        <f t="shared" si="8"/>
        <v>2021</v>
      </c>
      <c r="J316" s="104">
        <v>7.8026099999999996</v>
      </c>
      <c r="K316" s="60">
        <v>44278</v>
      </c>
      <c r="L316" s="60">
        <v>45250</v>
      </c>
      <c r="M316" s="214">
        <v>4086337.1</v>
      </c>
      <c r="N316" s="61">
        <v>0</v>
      </c>
      <c r="O316" s="61">
        <v>0</v>
      </c>
      <c r="P316" s="61">
        <v>0</v>
      </c>
      <c r="Q316" s="206">
        <f>Tabla3[[#This Row],[SUSCRITO FUENTE COOPERANTE Q. ]]+Tabla3[[#This Row],[ENMIENDA FUENTE COOPERANTE]]</f>
        <v>4086337.1</v>
      </c>
      <c r="R316" s="220">
        <f>Tabla3[[#This Row],[TOTAL Q SUSCRITO FUENTE COOOPERANTE]]/Tabla3[[#This Row],[TIPO DE CAMBIO 7.80261 (14-04-2023) ]]</f>
        <v>523714.1289901713</v>
      </c>
      <c r="S316" s="61">
        <f>+'Actualizado al 14-04-2023'!$N225+'Actualizado al 14-04-2023'!$P225</f>
        <v>0</v>
      </c>
      <c r="T316" s="207">
        <v>1755785.33</v>
      </c>
      <c r="U316" s="224">
        <f>Tabla3[[#This Row],[Q - EJECUTADO FUENTE COOPERANTE]]/Tabla3[[#This Row],[TIPO DE CAMBIO 7.80261 (14-04-2023) ]]</f>
        <v>225025.38637712254</v>
      </c>
      <c r="V316" s="211">
        <f>Tabla3[[#This Row],[TOTAL Q SUSCRITO FUENTE COOOPERANTE]]-Tabla3[[#This Row],[Q - EJECUTADO FUENTE COOPERANTE]]</f>
        <v>2330551.77</v>
      </c>
      <c r="W316" s="228">
        <f>Tabla3[[#This Row],[USD - TOTAL SUSCRITO FUENTE COOPERANTE ]]-Tabla3[[#This Row],[USD - EJECUTADO FUENTE COOPERANTE]]</f>
        <v>298688.74261304876</v>
      </c>
      <c r="X316" s="61">
        <v>0</v>
      </c>
      <c r="Y316" s="61">
        <v>39.47</v>
      </c>
      <c r="Z316" s="61">
        <v>33.86</v>
      </c>
      <c r="AA316" s="59" t="s">
        <v>796</v>
      </c>
      <c r="AB316" s="59" t="s">
        <v>82</v>
      </c>
      <c r="AC316" s="59" t="s">
        <v>217</v>
      </c>
      <c r="AD316" s="59" t="s">
        <v>95</v>
      </c>
      <c r="AE316" s="59" t="s">
        <v>95</v>
      </c>
      <c r="AF316" s="59" t="s">
        <v>12</v>
      </c>
      <c r="AG316" s="59">
        <v>11</v>
      </c>
      <c r="AH316" s="59" t="s">
        <v>122</v>
      </c>
      <c r="AI316" s="73" t="s">
        <v>218</v>
      </c>
      <c r="AJ316" s="59"/>
      <c r="AK316" s="59"/>
      <c r="AL316" s="59"/>
      <c r="AM316" s="59"/>
      <c r="AN316" s="59" t="s">
        <v>1399</v>
      </c>
      <c r="AO316" s="59" t="s">
        <v>1400</v>
      </c>
      <c r="AP316" s="59"/>
      <c r="AQ316" s="62"/>
    </row>
    <row r="317" spans="1:43" ht="15.75" customHeight="1">
      <c r="A317" s="181" t="s">
        <v>1416</v>
      </c>
      <c r="B317" s="59" t="s">
        <v>1417</v>
      </c>
      <c r="C317" s="59" t="s">
        <v>1418</v>
      </c>
      <c r="D317" s="73" t="s">
        <v>138</v>
      </c>
      <c r="E317" s="59" t="s">
        <v>868</v>
      </c>
      <c r="F317" s="59" t="s">
        <v>119</v>
      </c>
      <c r="G317" s="59" t="s">
        <v>120</v>
      </c>
      <c r="H317" s="82">
        <v>44320</v>
      </c>
      <c r="I317">
        <f t="shared" si="8"/>
        <v>2021</v>
      </c>
      <c r="J317" s="104">
        <v>7.8026099999999996</v>
      </c>
      <c r="K317" s="60">
        <v>44320</v>
      </c>
      <c r="L317" s="60">
        <v>44742</v>
      </c>
      <c r="M317" s="214">
        <v>128160.63</v>
      </c>
      <c r="N317" s="61">
        <v>0</v>
      </c>
      <c r="O317" s="61">
        <v>0</v>
      </c>
      <c r="P317" s="61">
        <v>0</v>
      </c>
      <c r="Q317" s="206">
        <f>Tabla3[[#This Row],[SUSCRITO FUENTE COOPERANTE Q. ]]+Tabla3[[#This Row],[ENMIENDA FUENTE COOPERANTE]]</f>
        <v>128160.63</v>
      </c>
      <c r="R317" s="220">
        <f>Tabla3[[#This Row],[TOTAL Q SUSCRITO FUENTE COOOPERANTE]]/Tabla3[[#This Row],[TIPO DE CAMBIO 7.80261 (14-04-2023) ]]</f>
        <v>16425.35382391277</v>
      </c>
      <c r="S317" s="61">
        <f>+'Actualizado al 14-04-2023'!$N229+'Actualizado al 14-04-2023'!$P229</f>
        <v>0</v>
      </c>
      <c r="T317" s="207">
        <v>37792.370000000003</v>
      </c>
      <c r="U317" s="224">
        <f>Tabla3[[#This Row],[Q - EJECUTADO FUENTE COOPERANTE]]/Tabla3[[#This Row],[TIPO DE CAMBIO 7.80261 (14-04-2023) ]]</f>
        <v>4843.5549130355103</v>
      </c>
      <c r="V317" s="211">
        <f>Tabla3[[#This Row],[TOTAL Q SUSCRITO FUENTE COOOPERANTE]]-Tabla3[[#This Row],[Q - EJECUTADO FUENTE COOPERANTE]]</f>
        <v>90368.260000000009</v>
      </c>
      <c r="W317" s="228">
        <f>Tabla3[[#This Row],[USD - TOTAL SUSCRITO FUENTE COOPERANTE ]]-Tabla3[[#This Row],[USD - EJECUTADO FUENTE COOPERANTE]]</f>
        <v>11581.79891087726</v>
      </c>
      <c r="X317" s="61">
        <v>0</v>
      </c>
      <c r="Y317" s="61">
        <v>30</v>
      </c>
      <c r="Z317" s="61">
        <v>29.48</v>
      </c>
      <c r="AA317" s="59" t="s">
        <v>831</v>
      </c>
      <c r="AB317" s="59" t="s">
        <v>133</v>
      </c>
      <c r="AC317" s="59" t="s">
        <v>401</v>
      </c>
      <c r="AD317" s="59" t="s">
        <v>95</v>
      </c>
      <c r="AE317" s="59" t="s">
        <v>95</v>
      </c>
      <c r="AF317" s="59" t="s">
        <v>7</v>
      </c>
      <c r="AG317" s="59">
        <v>3</v>
      </c>
      <c r="AH317" s="59"/>
      <c r="AI317" s="73" t="s">
        <v>123</v>
      </c>
      <c r="AJ317" s="59"/>
      <c r="AK317" s="59"/>
      <c r="AL317" s="59"/>
      <c r="AM317" s="59"/>
      <c r="AN317" s="59" t="s">
        <v>1419</v>
      </c>
      <c r="AO317" s="59"/>
      <c r="AP317" s="59"/>
      <c r="AQ317" s="62"/>
    </row>
    <row r="318" spans="1:43" ht="15.75" customHeight="1">
      <c r="A318" s="59" t="s">
        <v>1430</v>
      </c>
      <c r="B318" s="59" t="s">
        <v>68</v>
      </c>
      <c r="C318" s="59" t="s">
        <v>1431</v>
      </c>
      <c r="D318" s="73" t="s">
        <v>138</v>
      </c>
      <c r="E318" s="59" t="s">
        <v>205</v>
      </c>
      <c r="F318" s="59" t="s">
        <v>1432</v>
      </c>
      <c r="G318" s="59" t="s">
        <v>1433</v>
      </c>
      <c r="H318" s="83">
        <v>43991</v>
      </c>
      <c r="I318">
        <f t="shared" si="8"/>
        <v>2020</v>
      </c>
      <c r="J318" s="104">
        <v>7.8026099999999996</v>
      </c>
      <c r="K318" s="60">
        <v>44019</v>
      </c>
      <c r="L318" s="60">
        <v>44840</v>
      </c>
      <c r="M318" s="193">
        <v>11708920.300000001</v>
      </c>
      <c r="N318" s="61">
        <v>0</v>
      </c>
      <c r="O318" s="61">
        <v>0</v>
      </c>
      <c r="P318" s="61">
        <v>0</v>
      </c>
      <c r="Q318" s="206">
        <f>Tabla3[[#This Row],[SUSCRITO FUENTE COOPERANTE Q. ]]+Tabla3[[#This Row],[ENMIENDA FUENTE COOPERANTE]]</f>
        <v>11708920.300000001</v>
      </c>
      <c r="R318" s="220">
        <f>Tabla3[[#This Row],[TOTAL Q SUSCRITO FUENTE COOOPERANTE]]/Tabla3[[#This Row],[TIPO DE CAMBIO 7.80261 (14-04-2023) ]]</f>
        <v>1500641.4904756232</v>
      </c>
      <c r="S318" s="61">
        <f>+'Actualizado al 14-04-2023'!$N232+'Actualizado al 14-04-2023'!$P232</f>
        <v>2649109.66</v>
      </c>
      <c r="T318" s="207">
        <v>11704920.15</v>
      </c>
      <c r="U318" s="224">
        <f>Tabla3[[#This Row],[Q - EJECUTADO FUENTE COOPERANTE]]/Tabla3[[#This Row],[TIPO DE CAMBIO 7.80261 (14-04-2023) ]]</f>
        <v>1500128.8222786991</v>
      </c>
      <c r="V318" s="211">
        <f>Tabla3[[#This Row],[TOTAL Q SUSCRITO FUENTE COOOPERANTE]]-Tabla3[[#This Row],[Q - EJECUTADO FUENTE COOPERANTE]]</f>
        <v>4000.1500000003725</v>
      </c>
      <c r="W318" s="228">
        <f>Tabla3[[#This Row],[USD - TOTAL SUSCRITO FUENTE COOPERANTE ]]-Tabla3[[#This Row],[USD - EJECUTADO FUENTE COOPERANTE]]</f>
        <v>512.66819692403078</v>
      </c>
      <c r="X318" s="61">
        <v>0</v>
      </c>
      <c r="Y318" s="61">
        <v>96</v>
      </c>
      <c r="Z318" s="61">
        <v>78.790000000000006</v>
      </c>
      <c r="AA318" s="59" t="s">
        <v>796</v>
      </c>
      <c r="AB318" s="59" t="s">
        <v>82</v>
      </c>
      <c r="AC318" s="59" t="s">
        <v>217</v>
      </c>
      <c r="AD318" s="59" t="s">
        <v>95</v>
      </c>
      <c r="AE318" s="59" t="s">
        <v>95</v>
      </c>
      <c r="AF318" s="59" t="s">
        <v>11</v>
      </c>
      <c r="AG318" s="59">
        <v>10</v>
      </c>
      <c r="AH318" s="59" t="s">
        <v>603</v>
      </c>
      <c r="AI318" s="73" t="s">
        <v>218</v>
      </c>
      <c r="AJ318" s="59"/>
      <c r="AK318" s="59"/>
      <c r="AL318" s="59"/>
      <c r="AM318" s="59"/>
      <c r="AN318" s="59" t="s">
        <v>1434</v>
      </c>
      <c r="AO318" s="59" t="s">
        <v>1435</v>
      </c>
      <c r="AP318" s="59" t="s">
        <v>1436</v>
      </c>
      <c r="AQ318" s="62" t="s">
        <v>1437</v>
      </c>
    </row>
    <row r="319" spans="1:43" ht="15.75" customHeight="1">
      <c r="A319" s="181" t="s">
        <v>1455</v>
      </c>
      <c r="B319" s="59" t="s">
        <v>1456</v>
      </c>
      <c r="C319" s="59" t="s">
        <v>1457</v>
      </c>
      <c r="D319" s="73" t="s">
        <v>138</v>
      </c>
      <c r="E319" s="59" t="s">
        <v>263</v>
      </c>
      <c r="F319" s="59" t="s">
        <v>733</v>
      </c>
      <c r="G319" s="59" t="s">
        <v>734</v>
      </c>
      <c r="H319" s="83">
        <v>44197</v>
      </c>
      <c r="I319">
        <f t="shared" si="8"/>
        <v>2021</v>
      </c>
      <c r="J319" s="104">
        <v>7.8026099999999996</v>
      </c>
      <c r="K319" s="60">
        <v>44197</v>
      </c>
      <c r="L319" s="60">
        <v>44926</v>
      </c>
      <c r="M319" s="214">
        <v>3841000</v>
      </c>
      <c r="N319" s="61">
        <v>0</v>
      </c>
      <c r="O319" s="61">
        <v>0</v>
      </c>
      <c r="P319" s="61">
        <v>0</v>
      </c>
      <c r="Q319" s="206">
        <f>Tabla3[[#This Row],[SUSCRITO FUENTE COOPERANTE Q. ]]+Tabla3[[#This Row],[ENMIENDA FUENTE COOPERANTE]]</f>
        <v>3841000</v>
      </c>
      <c r="R319" s="220">
        <f>Tabla3[[#This Row],[TOTAL Q SUSCRITO FUENTE COOOPERANTE]]/Tabla3[[#This Row],[TIPO DE CAMBIO 7.80261 (14-04-2023) ]]</f>
        <v>492271.17592702957</v>
      </c>
      <c r="S319" s="61">
        <f>+'Actualizado al 14-04-2023'!$N236+'Actualizado al 14-04-2023'!$P236</f>
        <v>0</v>
      </c>
      <c r="T319" s="207">
        <v>3314489.4</v>
      </c>
      <c r="U319" s="224">
        <f>Tabla3[[#This Row],[Q - EJECUTADO FUENTE COOPERANTE]]/Tabla3[[#This Row],[TIPO DE CAMBIO 7.80261 (14-04-2023) ]]</f>
        <v>424792.3963904386</v>
      </c>
      <c r="V319" s="211">
        <f>Tabla3[[#This Row],[TOTAL Q SUSCRITO FUENTE COOOPERANTE]]-Tabla3[[#This Row],[Q - EJECUTADO FUENTE COOPERANTE]]</f>
        <v>526510.60000000009</v>
      </c>
      <c r="W319" s="228">
        <f>Tabla3[[#This Row],[USD - TOTAL SUSCRITO FUENTE COOPERANTE ]]-Tabla3[[#This Row],[USD - EJECUTADO FUENTE COOPERANTE]]</f>
        <v>67478.77953659097</v>
      </c>
      <c r="X319" s="61">
        <v>0</v>
      </c>
      <c r="Y319" s="61">
        <v>42</v>
      </c>
      <c r="Z319" s="61">
        <v>79.569999999999993</v>
      </c>
      <c r="AA319" s="59" t="s">
        <v>1052</v>
      </c>
      <c r="AB319" s="59" t="s">
        <v>82</v>
      </c>
      <c r="AC319" s="59" t="s">
        <v>267</v>
      </c>
      <c r="AD319" s="59" t="s">
        <v>364</v>
      </c>
      <c r="AE319" s="59" t="s">
        <v>1458</v>
      </c>
      <c r="AF319" s="77" t="s">
        <v>1763</v>
      </c>
      <c r="AG319" s="59">
        <v>9</v>
      </c>
      <c r="AH319" s="59" t="s">
        <v>225</v>
      </c>
      <c r="AI319" s="73" t="s">
        <v>123</v>
      </c>
      <c r="AJ319" s="59"/>
      <c r="AK319" s="59"/>
      <c r="AL319" s="59"/>
      <c r="AM319" s="59"/>
      <c r="AN319" s="59" t="s">
        <v>1459</v>
      </c>
      <c r="AO319" s="59"/>
      <c r="AP319" s="59"/>
      <c r="AQ319" s="62"/>
    </row>
    <row r="320" spans="1:43" ht="15.75" customHeight="1">
      <c r="A320" s="181" t="s">
        <v>1460</v>
      </c>
      <c r="B320" s="59" t="s">
        <v>1461</v>
      </c>
      <c r="C320" s="59" t="s">
        <v>1462</v>
      </c>
      <c r="D320" s="73" t="s">
        <v>138</v>
      </c>
      <c r="E320" s="59" t="s">
        <v>672</v>
      </c>
      <c r="F320" s="59" t="s">
        <v>733</v>
      </c>
      <c r="G320" s="59" t="s">
        <v>734</v>
      </c>
      <c r="H320" s="82">
        <v>44403</v>
      </c>
      <c r="I320">
        <f t="shared" si="8"/>
        <v>2021</v>
      </c>
      <c r="J320" s="104">
        <v>7.8026099999999996</v>
      </c>
      <c r="K320" s="60">
        <v>44403</v>
      </c>
      <c r="L320" s="60">
        <v>44985</v>
      </c>
      <c r="M320" s="214">
        <v>1157700</v>
      </c>
      <c r="N320" s="61">
        <v>0</v>
      </c>
      <c r="O320" s="61">
        <v>0</v>
      </c>
      <c r="P320" s="61">
        <v>0</v>
      </c>
      <c r="Q320" s="206">
        <f>Tabla3[[#This Row],[SUSCRITO FUENTE COOPERANTE Q. ]]+Tabla3[[#This Row],[ENMIENDA FUENTE COOPERANTE]]</f>
        <v>1157700</v>
      </c>
      <c r="R320" s="220">
        <f>Tabla3[[#This Row],[TOTAL Q SUSCRITO FUENTE COOOPERANTE]]/Tabla3[[#This Row],[TIPO DE CAMBIO 7.80261 (14-04-2023) ]]</f>
        <v>148373.42889110182</v>
      </c>
      <c r="S320" s="61"/>
      <c r="T320" s="207">
        <v>1040006.79</v>
      </c>
      <c r="U320" s="224">
        <f>Tabla3[[#This Row],[Q - EJECUTADO FUENTE COOPERANTE]]/Tabla3[[#This Row],[TIPO DE CAMBIO 7.80261 (14-04-2023) ]]</f>
        <v>133289.60309434921</v>
      </c>
      <c r="V320" s="211">
        <f>Tabla3[[#This Row],[TOTAL Q SUSCRITO FUENTE COOOPERANTE]]-Tabla3[[#This Row],[Q - EJECUTADO FUENTE COOPERANTE]]</f>
        <v>117693.20999999996</v>
      </c>
      <c r="W320" s="228">
        <f>Tabla3[[#This Row],[USD - TOTAL SUSCRITO FUENTE COOPERANTE ]]-Tabla3[[#This Row],[USD - EJECUTADO FUENTE COOPERANTE]]</f>
        <v>15083.825796752615</v>
      </c>
      <c r="X320" s="61">
        <v>0</v>
      </c>
      <c r="Y320" s="61">
        <v>54.81</v>
      </c>
      <c r="Z320" s="61">
        <v>69323709</v>
      </c>
      <c r="AA320" s="59" t="s">
        <v>787</v>
      </c>
      <c r="AB320" s="59" t="s">
        <v>82</v>
      </c>
      <c r="AC320" s="59" t="s">
        <v>134</v>
      </c>
      <c r="AD320" s="59" t="s">
        <v>95</v>
      </c>
      <c r="AE320" s="59" t="s">
        <v>95</v>
      </c>
      <c r="AF320" s="59" t="s">
        <v>11</v>
      </c>
      <c r="AG320" s="59">
        <v>10</v>
      </c>
      <c r="AH320" s="59" t="s">
        <v>313</v>
      </c>
      <c r="AI320" s="73" t="s">
        <v>631</v>
      </c>
      <c r="AJ320" s="59"/>
      <c r="AK320" s="59"/>
      <c r="AL320" s="59"/>
      <c r="AM320" s="59"/>
      <c r="AN320" s="59" t="s">
        <v>1463</v>
      </c>
      <c r="AO320" s="59" t="s">
        <v>1464</v>
      </c>
      <c r="AP320" s="59"/>
      <c r="AQ320" s="62"/>
    </row>
    <row r="321" spans="1:43" ht="15.75" customHeight="1">
      <c r="A321" s="181" t="s">
        <v>1473</v>
      </c>
      <c r="B321" s="59" t="s">
        <v>1474</v>
      </c>
      <c r="C321" s="59" t="s">
        <v>1475</v>
      </c>
      <c r="D321" s="73" t="s">
        <v>138</v>
      </c>
      <c r="E321" s="59" t="s">
        <v>771</v>
      </c>
      <c r="F321" s="59" t="s">
        <v>409</v>
      </c>
      <c r="G321" s="59" t="s">
        <v>410</v>
      </c>
      <c r="H321" s="82">
        <v>44414</v>
      </c>
      <c r="I321">
        <f t="shared" si="8"/>
        <v>2021</v>
      </c>
      <c r="J321" s="104">
        <v>7.8026099999999996</v>
      </c>
      <c r="K321" s="60">
        <v>44414</v>
      </c>
      <c r="L321" s="60">
        <v>44778</v>
      </c>
      <c r="M321" s="214">
        <v>1146864.21</v>
      </c>
      <c r="N321" s="61">
        <v>0</v>
      </c>
      <c r="O321" s="61">
        <v>0</v>
      </c>
      <c r="P321" s="61">
        <v>0</v>
      </c>
      <c r="Q321" s="206">
        <f>Tabla3[[#This Row],[SUSCRITO FUENTE COOPERANTE Q. ]]+Tabla3[[#This Row],[ENMIENDA FUENTE COOPERANTE]]</f>
        <v>1146864.21</v>
      </c>
      <c r="R321" s="220">
        <f>Tabla3[[#This Row],[TOTAL Q SUSCRITO FUENTE COOOPERANTE]]/Tabla3[[#This Row],[TIPO DE CAMBIO 7.80261 (14-04-2023) ]]</f>
        <v>146984.68973843369</v>
      </c>
      <c r="S321" s="61">
        <f>+'Actualizado al 14-04-2023'!$N239+'Actualizado al 14-04-2023'!$P239</f>
        <v>0</v>
      </c>
      <c r="T321" s="207">
        <v>1146864.18</v>
      </c>
      <c r="U321" s="224">
        <f>Tabla3[[#This Row],[Q - EJECUTADO FUENTE COOPERANTE]]/Tabla3[[#This Row],[TIPO DE CAMBIO 7.80261 (14-04-2023) ]]</f>
        <v>146984.68589356638</v>
      </c>
      <c r="V321" s="211">
        <f>Tabla3[[#This Row],[TOTAL Q SUSCRITO FUENTE COOOPERANTE]]-Tabla3[[#This Row],[Q - EJECUTADO FUENTE COOPERANTE]]</f>
        <v>3.0000000027939677E-2</v>
      </c>
      <c r="W321" s="228">
        <f>Tabla3[[#This Row],[USD - TOTAL SUSCRITO FUENTE COOPERANTE ]]-Tabla3[[#This Row],[USD - EJECUTADO FUENTE COOPERANTE]]</f>
        <v>3.8448673149105161E-3</v>
      </c>
      <c r="X321" s="61">
        <v>0</v>
      </c>
      <c r="Y321" s="61">
        <v>100</v>
      </c>
      <c r="Z321" s="61">
        <v>99.99</v>
      </c>
      <c r="AA321" s="59" t="s">
        <v>796</v>
      </c>
      <c r="AB321" s="59" t="s">
        <v>82</v>
      </c>
      <c r="AC321" s="59" t="s">
        <v>94</v>
      </c>
      <c r="AD321" s="59" t="s">
        <v>95</v>
      </c>
      <c r="AE321" s="59" t="s">
        <v>95</v>
      </c>
      <c r="AF321" s="59" t="s">
        <v>12</v>
      </c>
      <c r="AG321" s="59">
        <v>12</v>
      </c>
      <c r="AH321" s="59" t="s">
        <v>122</v>
      </c>
      <c r="AI321" s="73" t="s">
        <v>218</v>
      </c>
      <c r="AJ321" s="59"/>
      <c r="AK321" s="59"/>
      <c r="AL321" s="59"/>
      <c r="AM321" s="59"/>
      <c r="AN321" s="59" t="s">
        <v>1476</v>
      </c>
      <c r="AO321" s="59" t="s">
        <v>1477</v>
      </c>
      <c r="AP321" s="59" t="s">
        <v>1478</v>
      </c>
      <c r="AQ321" s="62" t="s">
        <v>1479</v>
      </c>
    </row>
    <row r="322" spans="1:43" ht="15.75" customHeight="1">
      <c r="A322" s="181" t="s">
        <v>1491</v>
      </c>
      <c r="B322" s="59" t="s">
        <v>1492</v>
      </c>
      <c r="C322" s="59" t="s">
        <v>1493</v>
      </c>
      <c r="D322" s="73" t="s">
        <v>138</v>
      </c>
      <c r="E322" s="59" t="s">
        <v>174</v>
      </c>
      <c r="F322" s="59" t="s">
        <v>409</v>
      </c>
      <c r="G322" s="59" t="s">
        <v>1494</v>
      </c>
      <c r="H322" s="83">
        <v>44439</v>
      </c>
      <c r="I322">
        <f t="shared" si="8"/>
        <v>2021</v>
      </c>
      <c r="J322" s="104">
        <v>7.8026099999999996</v>
      </c>
      <c r="K322" s="60">
        <v>44439</v>
      </c>
      <c r="L322" s="60">
        <v>45535</v>
      </c>
      <c r="M322" s="214">
        <v>11014637.25</v>
      </c>
      <c r="N322" s="61">
        <v>0</v>
      </c>
      <c r="O322" s="61">
        <v>0</v>
      </c>
      <c r="P322" s="61">
        <v>0</v>
      </c>
      <c r="Q322" s="206">
        <f>Tabla3[[#This Row],[SUSCRITO FUENTE COOPERANTE Q. ]]+Tabla3[[#This Row],[ENMIENDA FUENTE COOPERANTE]]</f>
        <v>11014637.25</v>
      </c>
      <c r="R322" s="220">
        <f>Tabla3[[#This Row],[TOTAL Q SUSCRITO FUENTE COOOPERANTE]]/Tabla3[[#This Row],[TIPO DE CAMBIO 7.80261 (14-04-2023) ]]</f>
        <v>1411660.6174087902</v>
      </c>
      <c r="S322" s="61">
        <f>+'Actualizado al 14-04-2023'!$N242+'Actualizado al 14-04-2023'!$P242</f>
        <v>586325.92000000004</v>
      </c>
      <c r="T322" s="207">
        <v>659266.80000000005</v>
      </c>
      <c r="U322" s="224">
        <f>Tabla3[[#This Row],[Q - EJECUTADO FUENTE COOPERANTE]]/Tabla3[[#This Row],[TIPO DE CAMBIO 7.80261 (14-04-2023) ]]</f>
        <v>84493.111920242081</v>
      </c>
      <c r="V322" s="211">
        <f>Tabla3[[#This Row],[TOTAL Q SUSCRITO FUENTE COOOPERANTE]]-Tabla3[[#This Row],[Q - EJECUTADO FUENTE COOPERANTE]]</f>
        <v>10355370.449999999</v>
      </c>
      <c r="W322" s="228">
        <f>Tabla3[[#This Row],[USD - TOTAL SUSCRITO FUENTE COOPERANTE ]]-Tabla3[[#This Row],[USD - EJECUTADO FUENTE COOPERANTE]]</f>
        <v>1327167.505488548</v>
      </c>
      <c r="X322" s="61">
        <v>0</v>
      </c>
      <c r="Y322" s="61">
        <v>13.43</v>
      </c>
      <c r="Z322" s="61">
        <v>0</v>
      </c>
      <c r="AA322" s="59" t="s">
        <v>796</v>
      </c>
      <c r="AB322" s="59" t="s">
        <v>82</v>
      </c>
      <c r="AC322" s="59" t="s">
        <v>300</v>
      </c>
      <c r="AD322" s="59" t="s">
        <v>95</v>
      </c>
      <c r="AE322" s="59" t="s">
        <v>95</v>
      </c>
      <c r="AF322" s="59" t="s">
        <v>14</v>
      </c>
      <c r="AG322" s="59">
        <v>14</v>
      </c>
      <c r="AH322" s="59" t="s">
        <v>144</v>
      </c>
      <c r="AI322" s="73" t="s">
        <v>246</v>
      </c>
      <c r="AJ322" s="59"/>
      <c r="AK322" s="59"/>
      <c r="AL322" s="59"/>
      <c r="AM322" s="59"/>
      <c r="AN322" s="59" t="s">
        <v>1495</v>
      </c>
      <c r="AO322" s="59" t="s">
        <v>1496</v>
      </c>
      <c r="AP322" s="59" t="s">
        <v>1497</v>
      </c>
      <c r="AQ322" s="62" t="s">
        <v>1498</v>
      </c>
    </row>
    <row r="323" spans="1:43" ht="15.75" customHeight="1">
      <c r="A323" s="181" t="s">
        <v>1499</v>
      </c>
      <c r="B323" s="59" t="s">
        <v>1500</v>
      </c>
      <c r="C323" s="59" t="s">
        <v>1501</v>
      </c>
      <c r="D323" s="73" t="s">
        <v>138</v>
      </c>
      <c r="E323" s="59" t="s">
        <v>1270</v>
      </c>
      <c r="F323" s="59" t="s">
        <v>78</v>
      </c>
      <c r="G323" s="59" t="s">
        <v>79</v>
      </c>
      <c r="H323" s="82">
        <v>44229</v>
      </c>
      <c r="I323">
        <f t="shared" si="8"/>
        <v>2021</v>
      </c>
      <c r="J323" s="104">
        <v>7.8026099999999996</v>
      </c>
      <c r="K323" s="60">
        <v>44592</v>
      </c>
      <c r="L323" s="60">
        <v>45291</v>
      </c>
      <c r="M323" s="214">
        <v>307416.40000000002</v>
      </c>
      <c r="N323" s="61">
        <v>0</v>
      </c>
      <c r="O323" s="61">
        <v>0</v>
      </c>
      <c r="P323" s="61">
        <v>0</v>
      </c>
      <c r="Q323" s="206">
        <f>Tabla3[[#This Row],[SUSCRITO FUENTE COOPERANTE Q. ]]+Tabla3[[#This Row],[ENMIENDA FUENTE COOPERANTE]]</f>
        <v>307416.40000000002</v>
      </c>
      <c r="R323" s="220">
        <f>Tabla3[[#This Row],[TOTAL Q SUSCRITO FUENTE COOOPERANTE]]/Tabla3[[#This Row],[TIPO DE CAMBIO 7.80261 (14-04-2023) ]]</f>
        <v>39399.1754041276</v>
      </c>
      <c r="S323" s="61">
        <f>+'Actualizado al 14-04-2023'!$N243+'Actualizado al 14-04-2023'!$P243</f>
        <v>586325.92000000004</v>
      </c>
      <c r="T323" s="210">
        <v>0</v>
      </c>
      <c r="U323" s="224">
        <f>Tabla3[[#This Row],[Q - EJECUTADO FUENTE COOPERANTE]]/Tabla3[[#This Row],[TIPO DE CAMBIO 7.80261 (14-04-2023) ]]</f>
        <v>0</v>
      </c>
      <c r="V323" s="211">
        <f>Tabla3[[#This Row],[TOTAL Q SUSCRITO FUENTE COOOPERANTE]]-Tabla3[[#This Row],[Q - EJECUTADO FUENTE COOPERANTE]]</f>
        <v>307416.40000000002</v>
      </c>
      <c r="W323" s="228">
        <f>Tabla3[[#This Row],[USD - TOTAL SUSCRITO FUENTE COOPERANTE ]]-Tabla3[[#This Row],[USD - EJECUTADO FUENTE COOPERANTE]]</f>
        <v>39399.1754041276</v>
      </c>
      <c r="X323" s="61">
        <v>0</v>
      </c>
      <c r="Y323" s="61">
        <v>0</v>
      </c>
      <c r="Z323" s="61">
        <v>0</v>
      </c>
      <c r="AA323" s="59" t="s">
        <v>796</v>
      </c>
      <c r="AB323" s="59" t="s">
        <v>82</v>
      </c>
      <c r="AC323" s="59" t="s">
        <v>742</v>
      </c>
      <c r="AD323" s="59" t="s">
        <v>95</v>
      </c>
      <c r="AE323" s="59" t="s">
        <v>95</v>
      </c>
      <c r="AF323" s="59" t="s">
        <v>12</v>
      </c>
      <c r="AG323" s="59">
        <v>12</v>
      </c>
      <c r="AH323" s="59"/>
      <c r="AI323" s="73" t="s">
        <v>631</v>
      </c>
      <c r="AJ323" s="59"/>
      <c r="AK323" s="59"/>
      <c r="AL323" s="59"/>
      <c r="AM323" s="59"/>
      <c r="AN323" s="59" t="s">
        <v>1502</v>
      </c>
      <c r="AO323" s="59" t="s">
        <v>1503</v>
      </c>
      <c r="AP323" s="59"/>
      <c r="AQ323" s="62"/>
    </row>
    <row r="324" spans="1:43" ht="15.75" customHeight="1">
      <c r="A324" s="181" t="s">
        <v>1524</v>
      </c>
      <c r="B324" s="59" t="s">
        <v>1525</v>
      </c>
      <c r="C324" s="59" t="s">
        <v>1526</v>
      </c>
      <c r="D324" s="73" t="s">
        <v>138</v>
      </c>
      <c r="E324" s="59" t="s">
        <v>399</v>
      </c>
      <c r="F324" s="59" t="s">
        <v>196</v>
      </c>
      <c r="G324" s="59" t="s">
        <v>197</v>
      </c>
      <c r="H324" s="82">
        <v>44452</v>
      </c>
      <c r="I324">
        <f t="shared" si="8"/>
        <v>2021</v>
      </c>
      <c r="J324" s="104">
        <v>7.8026099999999996</v>
      </c>
      <c r="K324" s="60">
        <v>44424</v>
      </c>
      <c r="L324" s="60">
        <v>44886</v>
      </c>
      <c r="M324" s="214">
        <v>18705782.629999999</v>
      </c>
      <c r="N324" s="61">
        <v>0</v>
      </c>
      <c r="O324" s="61">
        <v>0</v>
      </c>
      <c r="P324" s="61">
        <v>0</v>
      </c>
      <c r="Q324" s="206">
        <f>Tabla3[[#This Row],[SUSCRITO FUENTE COOPERANTE Q. ]]+Tabla3[[#This Row],[ENMIENDA FUENTE COOPERANTE]]</f>
        <v>18705782.629999999</v>
      </c>
      <c r="R324" s="220">
        <f>Tabla3[[#This Row],[TOTAL Q SUSCRITO FUENTE COOOPERANTE]]/Tabla3[[#This Row],[TIPO DE CAMBIO 7.80261 (14-04-2023) ]]</f>
        <v>2397375.0616780794</v>
      </c>
      <c r="S324" s="61">
        <f>+'Actualizado al 14-04-2023'!$N249+'Actualizado al 14-04-2023'!$P249</f>
        <v>0</v>
      </c>
      <c r="T324" s="207">
        <v>3957051.73</v>
      </c>
      <c r="U324" s="224">
        <f>Tabla3[[#This Row],[Q - EJECUTADO FUENTE COOPERANTE]]/Tabla3[[#This Row],[TIPO DE CAMBIO 7.80261 (14-04-2023) ]]</f>
        <v>507144.62596490153</v>
      </c>
      <c r="V324" s="211">
        <f>Tabla3[[#This Row],[TOTAL Q SUSCRITO FUENTE COOOPERANTE]]-Tabla3[[#This Row],[Q - EJECUTADO FUENTE COOPERANTE]]</f>
        <v>14748730.899999999</v>
      </c>
      <c r="W324" s="228">
        <f>Tabla3[[#This Row],[USD - TOTAL SUSCRITO FUENTE COOPERANTE ]]-Tabla3[[#This Row],[USD - EJECUTADO FUENTE COOPERANTE]]</f>
        <v>1890230.435713178</v>
      </c>
      <c r="X324" s="61">
        <v>0</v>
      </c>
      <c r="Y324" s="61">
        <v>27</v>
      </c>
      <c r="Z324" s="61">
        <v>7.07</v>
      </c>
      <c r="AA324" s="59" t="s">
        <v>105</v>
      </c>
      <c r="AB324" s="59" t="s">
        <v>233</v>
      </c>
      <c r="AC324" s="59" t="s">
        <v>401</v>
      </c>
      <c r="AD324" s="59" t="s">
        <v>95</v>
      </c>
      <c r="AE324" s="59" t="s">
        <v>95</v>
      </c>
      <c r="AF324" s="59" t="s">
        <v>12</v>
      </c>
      <c r="AG324" s="59">
        <v>12</v>
      </c>
      <c r="AH324" s="59"/>
      <c r="AI324" s="73" t="s">
        <v>218</v>
      </c>
      <c r="AJ324" s="59"/>
      <c r="AK324" s="59"/>
      <c r="AL324" s="59"/>
      <c r="AM324" s="59"/>
      <c r="AN324" s="59" t="s">
        <v>1527</v>
      </c>
      <c r="AO324" s="59" t="s">
        <v>1528</v>
      </c>
      <c r="AP324" s="59" t="s">
        <v>1529</v>
      </c>
      <c r="AQ324" s="62" t="s">
        <v>1530</v>
      </c>
    </row>
    <row r="325" spans="1:43" ht="15.75" customHeight="1">
      <c r="A325" s="181" t="s">
        <v>1539</v>
      </c>
      <c r="B325" s="59" t="s">
        <v>1540</v>
      </c>
      <c r="C325" s="59" t="s">
        <v>1541</v>
      </c>
      <c r="D325" s="73" t="s">
        <v>138</v>
      </c>
      <c r="E325" s="59" t="s">
        <v>131</v>
      </c>
      <c r="F325" s="59" t="s">
        <v>1542</v>
      </c>
      <c r="G325" s="59" t="s">
        <v>1543</v>
      </c>
      <c r="H325" s="83">
        <v>44405</v>
      </c>
      <c r="I325">
        <f t="shared" si="8"/>
        <v>2021</v>
      </c>
      <c r="J325" s="104">
        <v>7.8026099999999996</v>
      </c>
      <c r="K325" s="60">
        <v>44410</v>
      </c>
      <c r="L325" s="60">
        <v>44530</v>
      </c>
      <c r="M325" s="214">
        <v>77113.3</v>
      </c>
      <c r="N325" s="61">
        <v>0</v>
      </c>
      <c r="O325" s="61">
        <v>0</v>
      </c>
      <c r="P325" s="61">
        <v>0</v>
      </c>
      <c r="Q325" s="206">
        <f>Tabla3[[#This Row],[SUSCRITO FUENTE COOPERANTE Q. ]]+Tabla3[[#This Row],[ENMIENDA FUENTE COOPERANTE]]</f>
        <v>77113.3</v>
      </c>
      <c r="R325" s="220">
        <f>Tabla3[[#This Row],[TOTAL Q SUSCRITO FUENTE COOOPERANTE]]/Tabla3[[#This Row],[TIPO DE CAMBIO 7.80261 (14-04-2023) ]]</f>
        <v>9883.0135044555609</v>
      </c>
      <c r="S325" s="61">
        <f>+'Actualizado al 14-04-2023'!$N252+'Actualizado al 14-04-2023'!$P252</f>
        <v>200000</v>
      </c>
      <c r="T325" s="207">
        <v>77113.289999999994</v>
      </c>
      <c r="U325" s="224">
        <f>Tabla3[[#This Row],[Q - EJECUTADO FUENTE COOPERANTE]]/Tabla3[[#This Row],[TIPO DE CAMBIO 7.80261 (14-04-2023) ]]</f>
        <v>9883.0122228331293</v>
      </c>
      <c r="V325" s="211">
        <f>Tabla3[[#This Row],[TOTAL Q SUSCRITO FUENTE COOOPERANTE]]-Tabla3[[#This Row],[Q - EJECUTADO FUENTE COOPERANTE]]</f>
        <v>1.0000000009313226E-2</v>
      </c>
      <c r="W325" s="228">
        <f>Tabla3[[#This Row],[USD - TOTAL SUSCRITO FUENTE COOPERANTE ]]-Tabla3[[#This Row],[USD - EJECUTADO FUENTE COOPERANTE]]</f>
        <v>1.2816224316338776E-3</v>
      </c>
      <c r="X325" s="61">
        <v>0</v>
      </c>
      <c r="Y325" s="61">
        <v>100</v>
      </c>
      <c r="Z325" s="61">
        <v>99.99</v>
      </c>
      <c r="AA325" s="59" t="s">
        <v>831</v>
      </c>
      <c r="AB325" s="59" t="s">
        <v>422</v>
      </c>
      <c r="AC325" s="59" t="s">
        <v>83</v>
      </c>
      <c r="AD325" s="59" t="s">
        <v>95</v>
      </c>
      <c r="AE325" s="59" t="s">
        <v>95</v>
      </c>
      <c r="AF325" s="59" t="s">
        <v>7</v>
      </c>
      <c r="AG325" s="59">
        <v>3</v>
      </c>
      <c r="AH325" s="59" t="s">
        <v>182</v>
      </c>
      <c r="AI325" s="73" t="s">
        <v>631</v>
      </c>
      <c r="AJ325" s="59"/>
      <c r="AK325" s="59"/>
      <c r="AL325" s="59"/>
      <c r="AM325" s="59"/>
      <c r="AN325" s="59" t="s">
        <v>1544</v>
      </c>
      <c r="AO325" s="59" t="s">
        <v>1545</v>
      </c>
      <c r="AP325" s="59"/>
      <c r="AQ325" s="62"/>
    </row>
    <row r="326" spans="1:43" ht="15.75" customHeight="1">
      <c r="A326" s="181" t="s">
        <v>1546</v>
      </c>
      <c r="B326" s="59" t="s">
        <v>1547</v>
      </c>
      <c r="C326" s="59" t="s">
        <v>1548</v>
      </c>
      <c r="D326" s="73" t="s">
        <v>138</v>
      </c>
      <c r="E326" s="59" t="s">
        <v>150</v>
      </c>
      <c r="F326" s="59" t="s">
        <v>488</v>
      </c>
      <c r="G326" s="59" t="s">
        <v>902</v>
      </c>
      <c r="H326" s="82">
        <v>44484</v>
      </c>
      <c r="I326">
        <f t="shared" si="8"/>
        <v>2021</v>
      </c>
      <c r="J326" s="104">
        <v>7.8026099999999996</v>
      </c>
      <c r="K326" s="60">
        <v>44484</v>
      </c>
      <c r="L326" s="60">
        <v>46310</v>
      </c>
      <c r="M326" s="214">
        <v>77125278.989999995</v>
      </c>
      <c r="N326" s="61">
        <v>0</v>
      </c>
      <c r="O326" s="61">
        <v>0</v>
      </c>
      <c r="P326" s="61">
        <v>0</v>
      </c>
      <c r="Q326" s="206">
        <f>Tabla3[[#This Row],[SUSCRITO FUENTE COOPERANTE Q. ]]+Tabla3[[#This Row],[ENMIENDA FUENTE COOPERANTE]]</f>
        <v>77125278.989999995</v>
      </c>
      <c r="R326" s="220">
        <f>Tabla3[[#This Row],[TOTAL Q SUSCRITO FUENTE COOOPERANTE]]/Tabla3[[#This Row],[TIPO DE CAMBIO 7.80261 (14-04-2023) ]]</f>
        <v>9884548.7586845942</v>
      </c>
      <c r="S326" s="61">
        <f ca="1">+'Actualizado al 14-04-2023'!$N253+'Actualizado al 14-04-2023'!$P253</f>
        <v>0</v>
      </c>
      <c r="T326" s="207">
        <v>1404813.2</v>
      </c>
      <c r="U326" s="224">
        <f>Tabla3[[#This Row],[Q - EJECUTADO FUENTE COOPERANTE]]/Tabla3[[#This Row],[TIPO DE CAMBIO 7.80261 (14-04-2023) ]]</f>
        <v>180044.01091429664</v>
      </c>
      <c r="V326" s="211">
        <f>Tabla3[[#This Row],[TOTAL Q SUSCRITO FUENTE COOOPERANTE]]-Tabla3[[#This Row],[Q - EJECUTADO FUENTE COOPERANTE]]</f>
        <v>75720465.789999992</v>
      </c>
      <c r="W326" s="228">
        <f>Tabla3[[#This Row],[USD - TOTAL SUSCRITO FUENTE COOPERANTE ]]-Tabla3[[#This Row],[USD - EJECUTADO FUENTE COOPERANTE]]</f>
        <v>9704504.7477702983</v>
      </c>
      <c r="X326" s="61">
        <v>0</v>
      </c>
      <c r="Y326" s="61">
        <v>0</v>
      </c>
      <c r="Z326" s="61">
        <v>0</v>
      </c>
      <c r="AA326" s="59" t="s">
        <v>989</v>
      </c>
      <c r="AB326" s="59" t="s">
        <v>82</v>
      </c>
      <c r="AC326" s="59" t="s">
        <v>217</v>
      </c>
      <c r="AD326" s="59" t="s">
        <v>95</v>
      </c>
      <c r="AE326" s="59" t="s">
        <v>95</v>
      </c>
      <c r="AF326" s="59" t="s">
        <v>12</v>
      </c>
      <c r="AG326" s="59">
        <v>12</v>
      </c>
      <c r="AH326" s="59"/>
      <c r="AI326" s="73" t="s">
        <v>631</v>
      </c>
      <c r="AJ326" s="59"/>
      <c r="AK326" s="59"/>
      <c r="AL326" s="59"/>
      <c r="AM326" s="59"/>
      <c r="AN326" s="59" t="s">
        <v>1549</v>
      </c>
      <c r="AO326" s="59" t="s">
        <v>1550</v>
      </c>
      <c r="AP326" s="59" t="s">
        <v>1551</v>
      </c>
      <c r="AQ326" s="62" t="s">
        <v>1552</v>
      </c>
    </row>
    <row r="327" spans="1:43" ht="15.75" customHeight="1">
      <c r="A327" s="181" t="s">
        <v>1553</v>
      </c>
      <c r="B327" s="59" t="s">
        <v>1554</v>
      </c>
      <c r="C327" s="59" t="s">
        <v>1555</v>
      </c>
      <c r="D327" s="73" t="s">
        <v>138</v>
      </c>
      <c r="E327" s="59" t="s">
        <v>150</v>
      </c>
      <c r="F327" s="59" t="s">
        <v>488</v>
      </c>
      <c r="G327" s="59" t="s">
        <v>902</v>
      </c>
      <c r="H327" s="83">
        <v>44448</v>
      </c>
      <c r="I327">
        <f t="shared" si="8"/>
        <v>2021</v>
      </c>
      <c r="J327" s="104">
        <v>7.8026099999999996</v>
      </c>
      <c r="K327" s="60">
        <v>44450</v>
      </c>
      <c r="L327" s="60">
        <v>44629</v>
      </c>
      <c r="M327" s="214">
        <v>4398184.41</v>
      </c>
      <c r="N327" s="61">
        <v>0</v>
      </c>
      <c r="O327" s="61">
        <v>0</v>
      </c>
      <c r="P327" s="61">
        <v>0</v>
      </c>
      <c r="Q327" s="206">
        <f>Tabla3[[#This Row],[SUSCRITO FUENTE COOPERANTE Q. ]]+Tabla3[[#This Row],[ENMIENDA FUENTE COOPERANTE]]</f>
        <v>4398184.41</v>
      </c>
      <c r="R327" s="220">
        <f>Tabla3[[#This Row],[TOTAL Q SUSCRITO FUENTE COOOPERANTE]]/Tabla3[[#This Row],[TIPO DE CAMBIO 7.80261 (14-04-2023) ]]</f>
        <v>563681.17975908064</v>
      </c>
      <c r="S327" s="61">
        <f>+'Actualizado al 14-04-2023'!$N254+'Actualizado al 14-04-2023'!$P254</f>
        <v>14243669.869999999</v>
      </c>
      <c r="T327" s="210">
        <v>0</v>
      </c>
      <c r="U327" s="224">
        <f>Tabla3[[#This Row],[Q - EJECUTADO FUENTE COOPERANTE]]/Tabla3[[#This Row],[TIPO DE CAMBIO 7.80261 (14-04-2023) ]]</f>
        <v>0</v>
      </c>
      <c r="V327" s="211">
        <f>Tabla3[[#This Row],[TOTAL Q SUSCRITO FUENTE COOOPERANTE]]-Tabla3[[#This Row],[Q - EJECUTADO FUENTE COOPERANTE]]</f>
        <v>4398184.41</v>
      </c>
      <c r="W327" s="228">
        <f>Tabla3[[#This Row],[USD - TOTAL SUSCRITO FUENTE COOPERANTE ]]-Tabla3[[#This Row],[USD - EJECUTADO FUENTE COOPERANTE]]</f>
        <v>563681.17975908064</v>
      </c>
      <c r="X327" s="61">
        <v>0</v>
      </c>
      <c r="Y327" s="61">
        <v>0</v>
      </c>
      <c r="Z327" s="61">
        <v>0</v>
      </c>
      <c r="AA327" s="59" t="s">
        <v>831</v>
      </c>
      <c r="AB327" s="59" t="s">
        <v>82</v>
      </c>
      <c r="AC327" s="59" t="s">
        <v>217</v>
      </c>
      <c r="AD327" s="59" t="s">
        <v>95</v>
      </c>
      <c r="AE327" s="59" t="s">
        <v>95</v>
      </c>
      <c r="AF327" s="59" t="s">
        <v>12</v>
      </c>
      <c r="AG327" s="59">
        <v>12</v>
      </c>
      <c r="AH327" s="59" t="s">
        <v>1556</v>
      </c>
      <c r="AI327" s="73" t="s">
        <v>631</v>
      </c>
      <c r="AJ327" s="59"/>
      <c r="AK327" s="59"/>
      <c r="AL327" s="59"/>
      <c r="AM327" s="59"/>
      <c r="AN327" s="59" t="s">
        <v>1557</v>
      </c>
      <c r="AO327" s="59"/>
      <c r="AP327" s="59"/>
      <c r="AQ327" s="62"/>
    </row>
    <row r="328" spans="1:43" ht="15.75" customHeight="1">
      <c r="A328" s="59" t="s">
        <v>1564</v>
      </c>
      <c r="B328" s="59" t="s">
        <v>1565</v>
      </c>
      <c r="C328" s="59" t="s">
        <v>1566</v>
      </c>
      <c r="D328" s="73" t="s">
        <v>138</v>
      </c>
      <c r="E328" s="59" t="s">
        <v>642</v>
      </c>
      <c r="F328" s="59" t="s">
        <v>810</v>
      </c>
      <c r="G328" s="59" t="s">
        <v>772</v>
      </c>
      <c r="H328" s="83">
        <v>44195</v>
      </c>
      <c r="I328">
        <f t="shared" si="8"/>
        <v>2020</v>
      </c>
      <c r="J328" s="104">
        <v>7.8026099999999996</v>
      </c>
      <c r="K328" s="60">
        <v>44424</v>
      </c>
      <c r="L328" s="60">
        <v>45203</v>
      </c>
      <c r="M328" s="193">
        <v>10283639.800000001</v>
      </c>
      <c r="N328" s="61">
        <v>0</v>
      </c>
      <c r="O328" s="61">
        <v>0</v>
      </c>
      <c r="P328" s="61">
        <v>0</v>
      </c>
      <c r="Q328" s="206">
        <f>Tabla3[[#This Row],[SUSCRITO FUENTE COOPERANTE Q. ]]+Tabla3[[#This Row],[ENMIENDA FUENTE COOPERANTE]]</f>
        <v>10283639.800000001</v>
      </c>
      <c r="R328" s="220">
        <f>Tabla3[[#This Row],[TOTAL Q SUSCRITO FUENTE COOOPERANTE]]/Tabla3[[#This Row],[TIPO DE CAMBIO 7.80261 (14-04-2023) ]]</f>
        <v>1317974.3444821669</v>
      </c>
      <c r="S328" s="61">
        <f>+'Actualizado al 14-04-2023'!$N256+'Actualizado al 14-04-2023'!$P256</f>
        <v>0</v>
      </c>
      <c r="T328" s="207">
        <v>7106693.54</v>
      </c>
      <c r="U328" s="224">
        <f>Tabla3[[#This Row],[Q - EJECUTADO FUENTE COOPERANTE]]/Tabla3[[#This Row],[TIPO DE CAMBIO 7.80261 (14-04-2023) ]]</f>
        <v>910809.78544358874</v>
      </c>
      <c r="V328" s="211">
        <f>Tabla3[[#This Row],[TOTAL Q SUSCRITO FUENTE COOOPERANTE]]-Tabla3[[#This Row],[Q - EJECUTADO FUENTE COOPERANTE]]</f>
        <v>3176946.2600000007</v>
      </c>
      <c r="W328" s="228">
        <f>Tabla3[[#This Row],[USD - TOTAL SUSCRITO FUENTE COOPERANTE ]]-Tabla3[[#This Row],[USD - EJECUTADO FUENTE COOPERANTE]]</f>
        <v>407164.55903857818</v>
      </c>
      <c r="X328" s="61">
        <v>0</v>
      </c>
      <c r="Y328" s="61">
        <v>20.71</v>
      </c>
      <c r="Z328" s="61">
        <v>47.15</v>
      </c>
      <c r="AA328" s="59" t="s">
        <v>796</v>
      </c>
      <c r="AB328" s="59" t="s">
        <v>82</v>
      </c>
      <c r="AC328" s="59" t="s">
        <v>643</v>
      </c>
      <c r="AD328" s="59" t="s">
        <v>356</v>
      </c>
      <c r="AE328" s="59" t="s">
        <v>1567</v>
      </c>
      <c r="AF328" s="59" t="s">
        <v>1762</v>
      </c>
      <c r="AG328" s="59">
        <v>7</v>
      </c>
      <c r="AH328" s="59"/>
      <c r="AI328" s="73" t="s">
        <v>109</v>
      </c>
      <c r="AJ328" s="59"/>
      <c r="AK328" s="59"/>
      <c r="AL328" s="59"/>
      <c r="AM328" s="59"/>
      <c r="AN328" s="59" t="s">
        <v>1568</v>
      </c>
      <c r="AO328" s="59" t="s">
        <v>1569</v>
      </c>
      <c r="AP328" s="59" t="s">
        <v>1570</v>
      </c>
      <c r="AQ328" s="62" t="s">
        <v>1571</v>
      </c>
    </row>
    <row r="329" spans="1:43" ht="15.75" customHeight="1">
      <c r="A329" s="181" t="s">
        <v>1572</v>
      </c>
      <c r="B329" s="59" t="s">
        <v>1573</v>
      </c>
      <c r="C329" s="59" t="s">
        <v>1574</v>
      </c>
      <c r="D329" s="73" t="s">
        <v>138</v>
      </c>
      <c r="E329" s="59" t="s">
        <v>399</v>
      </c>
      <c r="F329" s="59" t="s">
        <v>196</v>
      </c>
      <c r="G329" s="59" t="s">
        <v>197</v>
      </c>
      <c r="H329" s="82">
        <v>44495</v>
      </c>
      <c r="I329">
        <f t="shared" si="8"/>
        <v>2021</v>
      </c>
      <c r="J329" s="104">
        <v>7.8026099999999996</v>
      </c>
      <c r="K329" s="60">
        <v>44564</v>
      </c>
      <c r="L329" s="60">
        <v>45291</v>
      </c>
      <c r="M329" s="214">
        <v>2625632.83</v>
      </c>
      <c r="N329" s="61">
        <v>0</v>
      </c>
      <c r="O329" s="61">
        <v>0</v>
      </c>
      <c r="P329" s="61">
        <v>0</v>
      </c>
      <c r="Q329" s="206">
        <f>Tabla3[[#This Row],[SUSCRITO FUENTE COOPERANTE Q. ]]+Tabla3[[#This Row],[ENMIENDA FUENTE COOPERANTE]]</f>
        <v>2625632.83</v>
      </c>
      <c r="R329" s="220">
        <f>Tabla3[[#This Row],[TOTAL Q SUSCRITO FUENTE COOOPERANTE]]/Tabla3[[#This Row],[TIPO DE CAMBIO 7.80261 (14-04-2023) ]]</f>
        <v>336506.99317279732</v>
      </c>
      <c r="S329" s="61">
        <f>+'Actualizado al 14-04-2023'!$N257+'Actualizado al 14-04-2023'!$P257</f>
        <v>1820409.6</v>
      </c>
      <c r="T329" s="207">
        <v>2101584</v>
      </c>
      <c r="U329" s="224">
        <f>Tabla3[[#This Row],[Q - EJECUTADO FUENTE COOPERANTE]]/Tabla3[[#This Row],[TIPO DE CAMBIO 7.80261 (14-04-2023) ]]</f>
        <v>269343.71960151795</v>
      </c>
      <c r="V329" s="211">
        <f>Tabla3[[#This Row],[TOTAL Q SUSCRITO FUENTE COOOPERANTE]]-Tabla3[[#This Row],[Q - EJECUTADO FUENTE COOPERANTE]]</f>
        <v>524048.83000000007</v>
      </c>
      <c r="W329" s="228">
        <f>Tabla3[[#This Row],[USD - TOTAL SUSCRITO FUENTE COOPERANTE ]]-Tabla3[[#This Row],[USD - EJECUTADO FUENTE COOPERANTE]]</f>
        <v>67163.273571279366</v>
      </c>
      <c r="X329" s="61">
        <v>0</v>
      </c>
      <c r="Y329" s="61">
        <v>18.8</v>
      </c>
      <c r="Z329" s="61">
        <v>5.47</v>
      </c>
      <c r="AA329" s="59" t="s">
        <v>105</v>
      </c>
      <c r="AB329" s="59" t="s">
        <v>233</v>
      </c>
      <c r="AC329" s="59" t="s">
        <v>142</v>
      </c>
      <c r="AD329" s="59" t="s">
        <v>95</v>
      </c>
      <c r="AE329" s="59" t="s">
        <v>95</v>
      </c>
      <c r="AF329" s="59" t="s">
        <v>13</v>
      </c>
      <c r="AG329" s="59">
        <v>13</v>
      </c>
      <c r="AH329" s="59"/>
      <c r="AI329" s="73" t="s">
        <v>123</v>
      </c>
      <c r="AJ329" s="59"/>
      <c r="AK329" s="59"/>
      <c r="AL329" s="59"/>
      <c r="AM329" s="59"/>
      <c r="AN329" s="59" t="s">
        <v>1575</v>
      </c>
      <c r="AO329" s="59" t="s">
        <v>1576</v>
      </c>
      <c r="AP329" s="59" t="s">
        <v>1577</v>
      </c>
      <c r="AQ329" s="62" t="s">
        <v>1578</v>
      </c>
    </row>
    <row r="330" spans="1:43" ht="15.75" customHeight="1">
      <c r="A330" s="181" t="s">
        <v>1579</v>
      </c>
      <c r="B330" s="59" t="s">
        <v>1580</v>
      </c>
      <c r="C330" s="59" t="s">
        <v>1581</v>
      </c>
      <c r="D330" s="73" t="s">
        <v>138</v>
      </c>
      <c r="E330" s="59" t="s">
        <v>399</v>
      </c>
      <c r="F330" s="59" t="s">
        <v>196</v>
      </c>
      <c r="G330" s="59" t="s">
        <v>197</v>
      </c>
      <c r="H330" s="83">
        <v>44497</v>
      </c>
      <c r="I330">
        <f t="shared" si="8"/>
        <v>2021</v>
      </c>
      <c r="J330" s="104">
        <v>7.8026099999999996</v>
      </c>
      <c r="K330" s="60">
        <v>44532</v>
      </c>
      <c r="L330" s="60">
        <v>44865</v>
      </c>
      <c r="M330" s="214">
        <v>865952.89</v>
      </c>
      <c r="N330" s="61">
        <v>0</v>
      </c>
      <c r="O330" s="61">
        <v>0</v>
      </c>
      <c r="P330" s="61">
        <v>0</v>
      </c>
      <c r="Q330" s="206">
        <f>Tabla3[[#This Row],[SUSCRITO FUENTE COOPERANTE Q. ]]+Tabla3[[#This Row],[ENMIENDA FUENTE COOPERANTE]]</f>
        <v>865952.89</v>
      </c>
      <c r="R330" s="220">
        <f>Tabla3[[#This Row],[TOTAL Q SUSCRITO FUENTE COOOPERANTE]]/Tabla3[[#This Row],[TIPO DE CAMBIO 7.80261 (14-04-2023) ]]</f>
        <v>110982.46484189265</v>
      </c>
      <c r="S330" s="61">
        <f>+'Actualizado al 14-04-2023'!$N258+'Actualizado al 14-04-2023'!$P258</f>
        <v>0</v>
      </c>
      <c r="T330" s="210">
        <v>0</v>
      </c>
      <c r="U330" s="224">
        <f>Tabla3[[#This Row],[Q - EJECUTADO FUENTE COOPERANTE]]/Tabla3[[#This Row],[TIPO DE CAMBIO 7.80261 (14-04-2023) ]]</f>
        <v>0</v>
      </c>
      <c r="V330" s="211">
        <f>Tabla3[[#This Row],[TOTAL Q SUSCRITO FUENTE COOOPERANTE]]-Tabla3[[#This Row],[Q - EJECUTADO FUENTE COOPERANTE]]</f>
        <v>865952.89</v>
      </c>
      <c r="W330" s="228">
        <f>Tabla3[[#This Row],[USD - TOTAL SUSCRITO FUENTE COOPERANTE ]]-Tabla3[[#This Row],[USD - EJECUTADO FUENTE COOPERANTE]]</f>
        <v>110982.46484189265</v>
      </c>
      <c r="X330" s="61">
        <v>0</v>
      </c>
      <c r="Y330" s="61">
        <v>0</v>
      </c>
      <c r="Z330" s="61">
        <v>0</v>
      </c>
      <c r="AA330" s="59" t="s">
        <v>105</v>
      </c>
      <c r="AB330" s="59" t="s">
        <v>233</v>
      </c>
      <c r="AC330" s="59" t="s">
        <v>355</v>
      </c>
      <c r="AD330" s="59" t="s">
        <v>95</v>
      </c>
      <c r="AE330" s="59" t="s">
        <v>95</v>
      </c>
      <c r="AF330" s="59" t="s">
        <v>12</v>
      </c>
      <c r="AG330" s="59">
        <v>12</v>
      </c>
      <c r="AH330" s="59"/>
      <c r="AI330" s="73" t="s">
        <v>218</v>
      </c>
      <c r="AJ330" s="59"/>
      <c r="AK330" s="59"/>
      <c r="AL330" s="59"/>
      <c r="AM330" s="59"/>
      <c r="AN330" s="59" t="s">
        <v>1582</v>
      </c>
      <c r="AO330" s="59" t="s">
        <v>1583</v>
      </c>
      <c r="AP330" s="59"/>
      <c r="AQ330" s="62"/>
    </row>
    <row r="331" spans="1:43" ht="15.75" customHeight="1">
      <c r="A331" s="181" t="s">
        <v>1584</v>
      </c>
      <c r="B331" s="59" t="s">
        <v>1585</v>
      </c>
      <c r="C331" s="59" t="s">
        <v>1586</v>
      </c>
      <c r="D331" s="73" t="s">
        <v>138</v>
      </c>
      <c r="E331" s="59" t="s">
        <v>131</v>
      </c>
      <c r="F331" s="59" t="s">
        <v>337</v>
      </c>
      <c r="G331" s="59" t="s">
        <v>338</v>
      </c>
      <c r="H331" s="82">
        <v>44523</v>
      </c>
      <c r="I331">
        <f t="shared" si="8"/>
        <v>2021</v>
      </c>
      <c r="J331" s="104">
        <v>7.8026099999999996</v>
      </c>
      <c r="K331" s="60">
        <v>44524</v>
      </c>
      <c r="L331" s="60">
        <v>44719</v>
      </c>
      <c r="M331" s="214">
        <v>202891.76</v>
      </c>
      <c r="N331" s="61">
        <v>0</v>
      </c>
      <c r="O331" s="61">
        <v>0</v>
      </c>
      <c r="P331" s="61">
        <v>0</v>
      </c>
      <c r="Q331" s="206">
        <f>Tabla3[[#This Row],[SUSCRITO FUENTE COOPERANTE Q. ]]+Tabla3[[#This Row],[ENMIENDA FUENTE COOPERANTE]]</f>
        <v>202891.76</v>
      </c>
      <c r="R331" s="220">
        <f>Tabla3[[#This Row],[TOTAL Q SUSCRITO FUENTE COOOPERANTE]]/Tabla3[[#This Row],[TIPO DE CAMBIO 7.80261 (14-04-2023) ]]</f>
        <v>26003.063077611212</v>
      </c>
      <c r="S331" s="61">
        <f>+'Actualizado al 14-04-2023'!$N259+'Actualizado al 14-04-2023'!$P259</f>
        <v>150000</v>
      </c>
      <c r="T331" s="207">
        <v>194389.63</v>
      </c>
      <c r="U331" s="224">
        <f>Tabla3[[#This Row],[Q - EJECUTADO FUENTE COOPERANTE]]/Tabla3[[#This Row],[TIPO DE CAMBIO 7.80261 (14-04-2023) ]]</f>
        <v>24913.411025285131</v>
      </c>
      <c r="V331" s="211">
        <f>Tabla3[[#This Row],[TOTAL Q SUSCRITO FUENTE COOOPERANTE]]-Tabla3[[#This Row],[Q - EJECUTADO FUENTE COOPERANTE]]</f>
        <v>8502.1300000000047</v>
      </c>
      <c r="W331" s="228">
        <f>Tabla3[[#This Row],[USD - TOTAL SUSCRITO FUENTE COOPERANTE ]]-Tabla3[[#This Row],[USD - EJECUTADO FUENTE COOPERANTE]]</f>
        <v>1089.6520523260806</v>
      </c>
      <c r="X331" s="61">
        <v>0</v>
      </c>
      <c r="Y331" s="61">
        <v>100</v>
      </c>
      <c r="Z331" s="61">
        <v>16.600000000000001</v>
      </c>
      <c r="AA331" s="59" t="s">
        <v>796</v>
      </c>
      <c r="AB331" s="59" t="s">
        <v>82</v>
      </c>
      <c r="AC331" s="59" t="s">
        <v>755</v>
      </c>
      <c r="AD331" s="59" t="s">
        <v>95</v>
      </c>
      <c r="AE331" s="59" t="s">
        <v>95</v>
      </c>
      <c r="AF331" s="59" t="s">
        <v>12</v>
      </c>
      <c r="AG331" s="59">
        <v>12</v>
      </c>
      <c r="AH331" s="59"/>
      <c r="AI331" s="73" t="s">
        <v>631</v>
      </c>
      <c r="AJ331" s="59"/>
      <c r="AK331" s="59"/>
      <c r="AL331" s="59"/>
      <c r="AM331" s="59"/>
      <c r="AN331" s="59" t="s">
        <v>1587</v>
      </c>
      <c r="AO331" s="59" t="s">
        <v>1588</v>
      </c>
      <c r="AP331" s="59" t="s">
        <v>1589</v>
      </c>
      <c r="AQ331" s="62"/>
    </row>
    <row r="332" spans="1:43" ht="15.75" customHeight="1">
      <c r="A332" s="181" t="s">
        <v>1590</v>
      </c>
      <c r="B332" s="59" t="s">
        <v>1591</v>
      </c>
      <c r="C332" s="59" t="s">
        <v>1592</v>
      </c>
      <c r="D332" s="73" t="s">
        <v>138</v>
      </c>
      <c r="E332" s="59" t="s">
        <v>1593</v>
      </c>
      <c r="F332" s="59" t="s">
        <v>78</v>
      </c>
      <c r="G332" s="59" t="s">
        <v>1594</v>
      </c>
      <c r="H332" s="83">
        <v>44526</v>
      </c>
      <c r="I332">
        <f t="shared" si="8"/>
        <v>2021</v>
      </c>
      <c r="J332" s="104">
        <v>7.8026099999999996</v>
      </c>
      <c r="K332" s="60">
        <v>44621</v>
      </c>
      <c r="L332" s="60">
        <v>44773</v>
      </c>
      <c r="M332" s="214">
        <v>154641.20000000001</v>
      </c>
      <c r="N332" s="61">
        <v>0</v>
      </c>
      <c r="O332" s="61">
        <v>0</v>
      </c>
      <c r="P332" s="61">
        <v>0</v>
      </c>
      <c r="Q332" s="206">
        <f>Tabla3[[#This Row],[SUSCRITO FUENTE COOPERANTE Q. ]]+Tabla3[[#This Row],[ENMIENDA FUENTE COOPERANTE]]</f>
        <v>154641.20000000001</v>
      </c>
      <c r="R332" s="220">
        <f>Tabla3[[#This Row],[TOTAL Q SUSCRITO FUENTE COOOPERANTE]]/Tabla3[[#This Row],[TIPO DE CAMBIO 7.80261 (14-04-2023) ]]</f>
        <v>19819.163074919805</v>
      </c>
      <c r="S332" s="61">
        <f>+'Actualizado al 14-04-2023'!$N260+'Actualizado al 14-04-2023'!$P260</f>
        <v>20000</v>
      </c>
      <c r="T332" s="207">
        <v>154641.15</v>
      </c>
      <c r="U332" s="224">
        <f>Tabla3[[#This Row],[Q - EJECUTADO FUENTE COOPERANTE]]/Tabla3[[#This Row],[TIPO DE CAMBIO 7.80261 (14-04-2023) ]]</f>
        <v>19819.156666807645</v>
      </c>
      <c r="V332" s="211">
        <f>Tabla3[[#This Row],[TOTAL Q SUSCRITO FUENTE COOOPERANTE]]-Tabla3[[#This Row],[Q - EJECUTADO FUENTE COOPERANTE]]</f>
        <v>5.0000000017462298E-2</v>
      </c>
      <c r="W332" s="228">
        <f>Tabla3[[#This Row],[USD - TOTAL SUSCRITO FUENTE COOPERANTE ]]-Tabla3[[#This Row],[USD - EJECUTADO FUENTE COOPERANTE]]</f>
        <v>6.4081121599883772E-3</v>
      </c>
      <c r="X332" s="61">
        <v>0</v>
      </c>
      <c r="Y332" s="61">
        <v>100</v>
      </c>
      <c r="Z332" s="61">
        <v>99.99</v>
      </c>
      <c r="AA332" s="59" t="s">
        <v>796</v>
      </c>
      <c r="AB332" s="59" t="s">
        <v>82</v>
      </c>
      <c r="AC332" s="59" t="s">
        <v>157</v>
      </c>
      <c r="AD332" s="59" t="s">
        <v>95</v>
      </c>
      <c r="AE332" s="59" t="s">
        <v>95</v>
      </c>
      <c r="AF332" s="59" t="s">
        <v>7</v>
      </c>
      <c r="AG332" s="59">
        <v>3</v>
      </c>
      <c r="AH332" s="59"/>
      <c r="AI332" s="73" t="s">
        <v>123</v>
      </c>
      <c r="AJ332" s="59"/>
      <c r="AK332" s="59"/>
      <c r="AL332" s="59"/>
      <c r="AM332" s="59"/>
      <c r="AN332" s="59" t="s">
        <v>1595</v>
      </c>
      <c r="AO332" s="59" t="s">
        <v>1596</v>
      </c>
      <c r="AP332" s="59" t="s">
        <v>1597</v>
      </c>
      <c r="AQ332" s="62" t="s">
        <v>1598</v>
      </c>
    </row>
    <row r="333" spans="1:43" ht="15.75" customHeight="1">
      <c r="A333" s="181" t="s">
        <v>1599</v>
      </c>
      <c r="B333" s="59" t="s">
        <v>1600</v>
      </c>
      <c r="C333" s="59" t="s">
        <v>1601</v>
      </c>
      <c r="D333" s="73" t="s">
        <v>138</v>
      </c>
      <c r="E333" s="59" t="s">
        <v>155</v>
      </c>
      <c r="F333" s="59" t="s">
        <v>78</v>
      </c>
      <c r="G333" s="59" t="s">
        <v>79</v>
      </c>
      <c r="H333" s="82">
        <v>44523</v>
      </c>
      <c r="I333">
        <f t="shared" si="8"/>
        <v>2021</v>
      </c>
      <c r="J333" s="104">
        <v>7.8026099999999996</v>
      </c>
      <c r="K333" s="60">
        <v>44652</v>
      </c>
      <c r="L333" s="60">
        <v>45407</v>
      </c>
      <c r="M333" s="214">
        <v>2318763</v>
      </c>
      <c r="N333" s="61">
        <v>0</v>
      </c>
      <c r="O333" s="61">
        <v>0</v>
      </c>
      <c r="P333" s="61">
        <v>0</v>
      </c>
      <c r="Q333" s="206">
        <f>Tabla3[[#This Row],[SUSCRITO FUENTE COOPERANTE Q. ]]+Tabla3[[#This Row],[ENMIENDA FUENTE COOPERANTE]]</f>
        <v>2318763</v>
      </c>
      <c r="R333" s="220">
        <f>Tabla3[[#This Row],[TOTAL Q SUSCRITO FUENTE COOOPERANTE]]/Tabla3[[#This Row],[TIPO DE CAMBIO 7.80261 (14-04-2023) ]]</f>
        <v>297177.86740590649</v>
      </c>
      <c r="S333" s="61">
        <f>+'Actualizado al 14-04-2023'!$N261+'Actualizado al 14-04-2023'!$P261</f>
        <v>0</v>
      </c>
      <c r="T333" s="207">
        <v>1874739.29</v>
      </c>
      <c r="U333" s="224">
        <f>Tabla3[[#This Row],[Q - EJECUTADO FUENTE COOPERANTE]]/Tabla3[[#This Row],[TIPO DE CAMBIO 7.80261 (14-04-2023) ]]</f>
        <v>240270.79272192257</v>
      </c>
      <c r="V333" s="211">
        <f>Tabla3[[#This Row],[TOTAL Q SUSCRITO FUENTE COOOPERANTE]]-Tabla3[[#This Row],[Q - EJECUTADO FUENTE COOPERANTE]]</f>
        <v>444023.70999999996</v>
      </c>
      <c r="W333" s="228">
        <f>Tabla3[[#This Row],[USD - TOTAL SUSCRITO FUENTE COOPERANTE ]]-Tabla3[[#This Row],[USD - EJECUTADO FUENTE COOPERANTE]]</f>
        <v>56907.074683983927</v>
      </c>
      <c r="X333" s="61">
        <v>0</v>
      </c>
      <c r="Y333" s="61">
        <v>43.69</v>
      </c>
      <c r="Z333" s="61">
        <v>37.869999999999997</v>
      </c>
      <c r="AA333" s="59" t="s">
        <v>1052</v>
      </c>
      <c r="AB333" s="59" t="s">
        <v>82</v>
      </c>
      <c r="AC333" s="59" t="s">
        <v>157</v>
      </c>
      <c r="AD333" s="59" t="s">
        <v>158</v>
      </c>
      <c r="AE333" s="59" t="s">
        <v>158</v>
      </c>
      <c r="AF333" s="59" t="s">
        <v>7</v>
      </c>
      <c r="AG333" s="59">
        <v>3</v>
      </c>
      <c r="AH333" s="59"/>
      <c r="AI333" s="73" t="s">
        <v>123</v>
      </c>
      <c r="AJ333" s="59"/>
      <c r="AK333" s="59"/>
      <c r="AL333" s="59"/>
      <c r="AM333" s="59"/>
      <c r="AN333" s="59" t="s">
        <v>1602</v>
      </c>
      <c r="AO333" s="59" t="s">
        <v>1603</v>
      </c>
      <c r="AP333" s="59" t="s">
        <v>1604</v>
      </c>
      <c r="AQ333" s="62" t="s">
        <v>1605</v>
      </c>
    </row>
    <row r="334" spans="1:43" ht="15.75" customHeight="1">
      <c r="A334" s="181" t="s">
        <v>1606</v>
      </c>
      <c r="B334" s="59" t="s">
        <v>1607</v>
      </c>
      <c r="C334" s="59" t="s">
        <v>1608</v>
      </c>
      <c r="D334" s="73" t="s">
        <v>138</v>
      </c>
      <c r="E334" s="59" t="s">
        <v>155</v>
      </c>
      <c r="F334" s="59" t="s">
        <v>337</v>
      </c>
      <c r="G334" s="59" t="s">
        <v>338</v>
      </c>
      <c r="H334" s="83">
        <v>44537</v>
      </c>
      <c r="I334">
        <f t="shared" si="8"/>
        <v>2021</v>
      </c>
      <c r="J334" s="104">
        <v>7.8026099999999996</v>
      </c>
      <c r="K334" s="60">
        <v>44651</v>
      </c>
      <c r="L334" s="60">
        <v>44834</v>
      </c>
      <c r="M334" s="214">
        <v>3850000</v>
      </c>
      <c r="N334" s="61">
        <v>0</v>
      </c>
      <c r="O334" s="61">
        <v>0</v>
      </c>
      <c r="P334" s="61">
        <v>0</v>
      </c>
      <c r="Q334" s="206">
        <f>Tabla3[[#This Row],[SUSCRITO FUENTE COOPERANTE Q. ]]+Tabla3[[#This Row],[ENMIENDA FUENTE COOPERANTE]]</f>
        <v>3850000</v>
      </c>
      <c r="R334" s="220">
        <f>Tabla3[[#This Row],[TOTAL Q SUSCRITO FUENTE COOOPERANTE]]/Tabla3[[#This Row],[TIPO DE CAMBIO 7.80261 (14-04-2023) ]]</f>
        <v>493424.63611535117</v>
      </c>
      <c r="S334" s="61">
        <f>+'Actualizado al 14-04-2023'!$N262+'Actualizado al 14-04-2023'!$P262</f>
        <v>5959401.1900000004</v>
      </c>
      <c r="T334" s="207">
        <v>357340</v>
      </c>
      <c r="U334" s="224">
        <f>Tabla3[[#This Row],[Q - EJECUTADO FUENTE COOPERANTE]]/Tabla3[[#This Row],[TIPO DE CAMBIO 7.80261 (14-04-2023) ]]</f>
        <v>45797.495966093396</v>
      </c>
      <c r="V334" s="211">
        <f>Tabla3[[#This Row],[TOTAL Q SUSCRITO FUENTE COOOPERANTE]]-Tabla3[[#This Row],[Q - EJECUTADO FUENTE COOPERANTE]]</f>
        <v>3492660</v>
      </c>
      <c r="W334" s="228">
        <f>Tabla3[[#This Row],[USD - TOTAL SUSCRITO FUENTE COOPERANTE ]]-Tabla3[[#This Row],[USD - EJECUTADO FUENTE COOPERANTE]]</f>
        <v>447627.14014925779</v>
      </c>
      <c r="X334" s="61">
        <v>0</v>
      </c>
      <c r="Y334" s="61">
        <v>0</v>
      </c>
      <c r="Z334" s="61">
        <v>0</v>
      </c>
      <c r="AA334" s="59" t="s">
        <v>105</v>
      </c>
      <c r="AB334" s="59" t="s">
        <v>133</v>
      </c>
      <c r="AC334" s="59" t="s">
        <v>157</v>
      </c>
      <c r="AD334" s="59" t="s">
        <v>95</v>
      </c>
      <c r="AE334" s="59" t="s">
        <v>95</v>
      </c>
      <c r="AF334" s="59" t="s">
        <v>7</v>
      </c>
      <c r="AG334" s="59">
        <v>3</v>
      </c>
      <c r="AH334" s="59"/>
      <c r="AI334" s="73" t="s">
        <v>123</v>
      </c>
      <c r="AJ334" s="59"/>
      <c r="AK334" s="59"/>
      <c r="AL334" s="59"/>
      <c r="AM334" s="59"/>
      <c r="AN334" s="59" t="s">
        <v>1609</v>
      </c>
      <c r="AO334" s="59" t="s">
        <v>1610</v>
      </c>
      <c r="AP334" s="59"/>
      <c r="AQ334" s="62"/>
    </row>
    <row r="335" spans="1:43" ht="15.75" customHeight="1">
      <c r="A335" s="181" t="s">
        <v>1617</v>
      </c>
      <c r="B335" s="59" t="s">
        <v>68</v>
      </c>
      <c r="C335" s="59" t="s">
        <v>1618</v>
      </c>
      <c r="D335" s="73" t="s">
        <v>138</v>
      </c>
      <c r="E335" s="59" t="s">
        <v>771</v>
      </c>
      <c r="F335" s="59" t="s">
        <v>140</v>
      </c>
      <c r="G335" s="59" t="s">
        <v>717</v>
      </c>
      <c r="H335" s="83">
        <v>44487</v>
      </c>
      <c r="I335">
        <f t="shared" si="8"/>
        <v>2021</v>
      </c>
      <c r="J335" s="104">
        <v>7.8026099999999996</v>
      </c>
      <c r="K335" s="60">
        <v>44487</v>
      </c>
      <c r="L335" s="60">
        <v>45033</v>
      </c>
      <c r="M335" s="214">
        <v>1335375.07</v>
      </c>
      <c r="N335" s="61">
        <v>0</v>
      </c>
      <c r="O335" s="61">
        <v>0</v>
      </c>
      <c r="P335" s="61">
        <v>0</v>
      </c>
      <c r="Q335" s="206">
        <f>Tabla3[[#This Row],[SUSCRITO FUENTE COOPERANTE Q. ]]+Tabla3[[#This Row],[ENMIENDA FUENTE COOPERANTE]]</f>
        <v>1335375.07</v>
      </c>
      <c r="R335" s="220">
        <f>Tabla3[[#This Row],[TOTAL Q SUSCRITO FUENTE COOOPERANTE]]/Tabla3[[#This Row],[TIPO DE CAMBIO 7.80261 (14-04-2023) ]]</f>
        <v>171144.66441357444</v>
      </c>
      <c r="S335" s="61">
        <f>+'Actualizado al 14-04-2023'!$N264+'Actualizado al 14-04-2023'!$P264</f>
        <v>36281.25</v>
      </c>
      <c r="T335" s="207">
        <v>285686.37</v>
      </c>
      <c r="U335" s="224">
        <f>Tabla3[[#This Row],[Q - EJECUTADO FUENTE COOPERANTE]]/Tabla3[[#This Row],[TIPO DE CAMBIO 7.80261 (14-04-2023) ]]</f>
        <v>36614.206015679367</v>
      </c>
      <c r="V335" s="211">
        <f>Tabla3[[#This Row],[TOTAL Q SUSCRITO FUENTE COOOPERANTE]]-Tabla3[[#This Row],[Q - EJECUTADO FUENTE COOPERANTE]]</f>
        <v>1049688.7000000002</v>
      </c>
      <c r="W335" s="228">
        <f>Tabla3[[#This Row],[USD - TOTAL SUSCRITO FUENTE COOPERANTE ]]-Tabla3[[#This Row],[USD - EJECUTADO FUENTE COOPERANTE]]</f>
        <v>134530.45839789507</v>
      </c>
      <c r="X335" s="61">
        <v>0</v>
      </c>
      <c r="Y335" s="61">
        <v>33.409999999999997</v>
      </c>
      <c r="Z335" s="61">
        <v>12.34</v>
      </c>
      <c r="AA335" s="59" t="s">
        <v>796</v>
      </c>
      <c r="AB335" s="59" t="s">
        <v>82</v>
      </c>
      <c r="AC335" s="59" t="s">
        <v>217</v>
      </c>
      <c r="AD335" s="59" t="s">
        <v>356</v>
      </c>
      <c r="AE335" s="59" t="s">
        <v>356</v>
      </c>
      <c r="AF335" s="59" t="s">
        <v>12</v>
      </c>
      <c r="AG335" s="59">
        <v>12</v>
      </c>
      <c r="AH335" s="59" t="s">
        <v>122</v>
      </c>
      <c r="AI335" s="73" t="s">
        <v>218</v>
      </c>
      <c r="AJ335" s="59"/>
      <c r="AK335" s="59"/>
      <c r="AL335" s="59"/>
      <c r="AM335" s="59"/>
      <c r="AN335" s="59" t="s">
        <v>1619</v>
      </c>
      <c r="AO335" s="59" t="s">
        <v>1620</v>
      </c>
      <c r="AP335" s="59"/>
      <c r="AQ335" s="62"/>
    </row>
    <row r="336" spans="1:43" s="53" customFormat="1" ht="15.75" customHeight="1">
      <c r="A336" s="181" t="s">
        <v>1625</v>
      </c>
      <c r="B336" s="59" t="s">
        <v>68</v>
      </c>
      <c r="C336" s="59" t="s">
        <v>1626</v>
      </c>
      <c r="D336" s="73" t="s">
        <v>138</v>
      </c>
      <c r="E336" s="59" t="s">
        <v>380</v>
      </c>
      <c r="F336" s="59" t="s">
        <v>264</v>
      </c>
      <c r="G336" s="59" t="s">
        <v>1627</v>
      </c>
      <c r="H336" s="83">
        <v>44393</v>
      </c>
      <c r="I336">
        <f t="shared" si="8"/>
        <v>2021</v>
      </c>
      <c r="J336" s="104">
        <v>7.8026099999999996</v>
      </c>
      <c r="K336" s="60">
        <v>44533</v>
      </c>
      <c r="L336" s="60">
        <v>45471</v>
      </c>
      <c r="M336" s="214">
        <v>20910906</v>
      </c>
      <c r="N336" s="61">
        <v>0</v>
      </c>
      <c r="O336" s="61">
        <v>0</v>
      </c>
      <c r="P336" s="61">
        <v>0</v>
      </c>
      <c r="Q336" s="206">
        <f>Tabla3[[#This Row],[SUSCRITO FUENTE COOPERANTE Q. ]]+Tabla3[[#This Row],[ENMIENDA FUENTE COOPERANTE]]</f>
        <v>20910906</v>
      </c>
      <c r="R336" s="220">
        <f>Tabla3[[#This Row],[TOTAL Q SUSCRITO FUENTE COOOPERANTE]]/Tabla3[[#This Row],[TIPO DE CAMBIO 7.80261 (14-04-2023) ]]</f>
        <v>2679988.6191928089</v>
      </c>
      <c r="S336" s="61">
        <f>+'Actualizado al 14-04-2023'!$N266+'Actualizado al 14-04-2023'!$P266</f>
        <v>0</v>
      </c>
      <c r="T336" s="207">
        <v>617890.5</v>
      </c>
      <c r="U336" s="224">
        <f>Tabla3[[#This Row],[Q - EJECUTADO FUENTE COOPERANTE]]/Tabla3[[#This Row],[TIPO DE CAMBIO 7.80261 (14-04-2023) ]]</f>
        <v>79190.232499125297</v>
      </c>
      <c r="V336" s="211">
        <f>Tabla3[[#This Row],[TOTAL Q SUSCRITO FUENTE COOOPERANTE]]-Tabla3[[#This Row],[Q - EJECUTADO FUENTE COOPERANTE]]</f>
        <v>20293015.5</v>
      </c>
      <c r="W336" s="228">
        <f>Tabla3[[#This Row],[USD - TOTAL SUSCRITO FUENTE COOPERANTE ]]-Tabla3[[#This Row],[USD - EJECUTADO FUENTE COOPERANTE]]</f>
        <v>2600798.3866936835</v>
      </c>
      <c r="X336" s="61">
        <v>0</v>
      </c>
      <c r="Y336" s="61">
        <v>0</v>
      </c>
      <c r="Z336" s="61">
        <v>2.95</v>
      </c>
      <c r="AA336" s="59" t="s">
        <v>831</v>
      </c>
      <c r="AB336" s="59" t="s">
        <v>82</v>
      </c>
      <c r="AC336" s="59" t="s">
        <v>382</v>
      </c>
      <c r="AD336" s="59" t="s">
        <v>95</v>
      </c>
      <c r="AE336" s="59" t="s">
        <v>95</v>
      </c>
      <c r="AF336" s="59" t="s">
        <v>12</v>
      </c>
      <c r="AG336" s="59">
        <v>12</v>
      </c>
      <c r="AH336" s="59" t="s">
        <v>166</v>
      </c>
      <c r="AI336" s="73" t="s">
        <v>123</v>
      </c>
      <c r="AJ336" s="59"/>
      <c r="AK336" s="59"/>
      <c r="AL336" s="59"/>
      <c r="AM336" s="59"/>
      <c r="AN336" s="59" t="s">
        <v>1410</v>
      </c>
      <c r="AO336" s="59"/>
      <c r="AP336" s="59"/>
      <c r="AQ336" s="62"/>
    </row>
    <row r="337" spans="1:43" ht="15.75" customHeight="1">
      <c r="A337" s="59" t="s">
        <v>1629</v>
      </c>
      <c r="B337" s="59" t="s">
        <v>68</v>
      </c>
      <c r="C337" s="59" t="s">
        <v>1630</v>
      </c>
      <c r="D337" s="73" t="s">
        <v>138</v>
      </c>
      <c r="E337" s="59" t="s">
        <v>1631</v>
      </c>
      <c r="F337" s="59" t="s">
        <v>102</v>
      </c>
      <c r="G337" s="59" t="s">
        <v>282</v>
      </c>
      <c r="H337" s="82">
        <v>44186</v>
      </c>
      <c r="I337">
        <f t="shared" si="8"/>
        <v>2020</v>
      </c>
      <c r="J337" s="104">
        <v>7.8026099999999996</v>
      </c>
      <c r="K337" s="60">
        <v>44228</v>
      </c>
      <c r="L337" s="60">
        <v>45322</v>
      </c>
      <c r="M337" s="193">
        <v>3150095.64</v>
      </c>
      <c r="N337" s="61">
        <v>0</v>
      </c>
      <c r="O337" s="61">
        <v>0</v>
      </c>
      <c r="P337" s="61">
        <v>0</v>
      </c>
      <c r="Q337" s="206">
        <f>Tabla3[[#This Row],[SUSCRITO FUENTE COOPERANTE Q. ]]+Tabla3[[#This Row],[ENMIENDA FUENTE COOPERANTE]]</f>
        <v>3150095.64</v>
      </c>
      <c r="R337" s="220">
        <f>Tabla3[[#This Row],[TOTAL Q SUSCRITO FUENTE COOOPERANTE]]/Tabla3[[#This Row],[TIPO DE CAMBIO 7.80261 (14-04-2023) ]]</f>
        <v>403723.3233494946</v>
      </c>
      <c r="S337" s="61">
        <f>+'Actualizado al 14-04-2023'!$N267+'Actualizado al 14-04-2023'!$P267</f>
        <v>0</v>
      </c>
      <c r="T337" s="207">
        <v>2076656.47</v>
      </c>
      <c r="U337" s="224">
        <f>Tabla3[[#This Row],[Q - EJECUTADO FUENTE COOPERANTE]]/Tabla3[[#This Row],[TIPO DE CAMBIO 7.80261 (14-04-2023) ]]</f>
        <v>266148.95144060772</v>
      </c>
      <c r="V337" s="211">
        <f>Tabla3[[#This Row],[TOTAL Q SUSCRITO FUENTE COOOPERANTE]]-Tabla3[[#This Row],[Q - EJECUTADO FUENTE COOPERANTE]]</f>
        <v>1073439.1700000002</v>
      </c>
      <c r="W337" s="228">
        <f>Tabla3[[#This Row],[USD - TOTAL SUSCRITO FUENTE COOPERANTE ]]-Tabla3[[#This Row],[USD - EJECUTADO FUENTE COOPERANTE]]</f>
        <v>137574.37190888688</v>
      </c>
      <c r="X337" s="61">
        <v>0</v>
      </c>
      <c r="Y337" s="61">
        <v>19.489999999999998</v>
      </c>
      <c r="Z337" s="61">
        <v>48.81</v>
      </c>
      <c r="AA337" s="59" t="s">
        <v>787</v>
      </c>
      <c r="AB337" s="59" t="s">
        <v>133</v>
      </c>
      <c r="AC337" s="59" t="s">
        <v>355</v>
      </c>
      <c r="AD337" s="59" t="s">
        <v>224</v>
      </c>
      <c r="AE337" s="59" t="s">
        <v>224</v>
      </c>
      <c r="AF337" s="59" t="s">
        <v>12</v>
      </c>
      <c r="AG337" s="59">
        <v>12</v>
      </c>
      <c r="AH337" s="59" t="s">
        <v>402</v>
      </c>
      <c r="AI337" s="73" t="s">
        <v>218</v>
      </c>
      <c r="AJ337" s="59"/>
      <c r="AK337" s="59"/>
      <c r="AL337" s="59"/>
      <c r="AM337" s="59"/>
      <c r="AN337" s="59" t="s">
        <v>1632</v>
      </c>
      <c r="AO337" s="59" t="s">
        <v>1633</v>
      </c>
      <c r="AP337" s="59" t="s">
        <v>1634</v>
      </c>
      <c r="AQ337" s="62"/>
    </row>
    <row r="338" spans="1:43" s="53" customFormat="1" ht="15.75" customHeight="1">
      <c r="A338" s="59" t="s">
        <v>1639</v>
      </c>
      <c r="B338" s="59" t="s">
        <v>1640</v>
      </c>
      <c r="C338" s="59" t="s">
        <v>1641</v>
      </c>
      <c r="D338" s="73" t="s">
        <v>138</v>
      </c>
      <c r="E338" s="59" t="s">
        <v>150</v>
      </c>
      <c r="F338" s="59" t="s">
        <v>488</v>
      </c>
      <c r="G338" s="59" t="s">
        <v>902</v>
      </c>
      <c r="H338" s="82">
        <v>44585</v>
      </c>
      <c r="I338">
        <f t="shared" si="8"/>
        <v>2022</v>
      </c>
      <c r="J338" s="104">
        <v>7.8026099999999996</v>
      </c>
      <c r="K338" s="60">
        <v>44587</v>
      </c>
      <c r="L338" s="60">
        <v>46413</v>
      </c>
      <c r="M338" s="214">
        <v>100537970</v>
      </c>
      <c r="N338" s="61">
        <v>6019250.0300000003</v>
      </c>
      <c r="O338" s="61">
        <v>0</v>
      </c>
      <c r="P338" s="61">
        <v>0</v>
      </c>
      <c r="Q338" s="206">
        <f>Tabla3[[#This Row],[SUSCRITO FUENTE COOPERANTE Q. ]]+Tabla3[[#This Row],[ENMIENDA FUENTE COOPERANTE]]</f>
        <v>100537970</v>
      </c>
      <c r="R338" s="220">
        <f>Tabla3[[#This Row],[TOTAL Q SUSCRITO FUENTE COOOPERANTE]]/Tabla3[[#This Row],[TIPO DE CAMBIO 7.80261 (14-04-2023) ]]</f>
        <v>12885171.756630154</v>
      </c>
      <c r="S338" s="61">
        <f>+'Actualizado al 14-04-2023'!$N269+'Actualizado al 14-04-2023'!$P269</f>
        <v>0</v>
      </c>
      <c r="T338" s="207">
        <v>15821977.42</v>
      </c>
      <c r="U338" s="224">
        <f>Tabla3[[#This Row],[Q - EJECUTADO FUENTE COOPERANTE]]/Tabla3[[#This Row],[TIPO DE CAMBIO 7.80261 (14-04-2023) ]]</f>
        <v>2027780.1171659229</v>
      </c>
      <c r="V338" s="211">
        <f>Tabla3[[#This Row],[TOTAL Q SUSCRITO FUENTE COOOPERANTE]]-Tabla3[[#This Row],[Q - EJECUTADO FUENTE COOPERANTE]]</f>
        <v>84715992.579999998</v>
      </c>
      <c r="W338" s="228">
        <f>Tabla3[[#This Row],[USD - TOTAL SUSCRITO FUENTE COOPERANTE ]]-Tabla3[[#This Row],[USD - EJECUTADO FUENTE COOPERANTE]]</f>
        <v>10857391.639464231</v>
      </c>
      <c r="X338" s="61">
        <v>0</v>
      </c>
      <c r="Y338" s="61">
        <v>0</v>
      </c>
      <c r="Z338" s="61">
        <v>0</v>
      </c>
      <c r="AA338" s="59" t="s">
        <v>989</v>
      </c>
      <c r="AB338" s="59" t="s">
        <v>82</v>
      </c>
      <c r="AC338" s="59" t="s">
        <v>217</v>
      </c>
      <c r="AD338" s="59" t="s">
        <v>95</v>
      </c>
      <c r="AE338" s="59" t="s">
        <v>95</v>
      </c>
      <c r="AF338" s="59" t="s">
        <v>12</v>
      </c>
      <c r="AG338" s="59">
        <v>12</v>
      </c>
      <c r="AH338" s="59" t="s">
        <v>1468</v>
      </c>
      <c r="AI338" s="73" t="s">
        <v>218</v>
      </c>
      <c r="AJ338" s="59"/>
      <c r="AK338" s="59"/>
      <c r="AL338" s="59"/>
      <c r="AM338" s="59"/>
      <c r="AN338" s="59"/>
      <c r="AO338" s="59"/>
      <c r="AP338" s="59"/>
      <c r="AQ338" s="62"/>
    </row>
    <row r="339" spans="1:43" s="53" customFormat="1" ht="15.75" customHeight="1">
      <c r="A339" s="59" t="s">
        <v>1642</v>
      </c>
      <c r="B339" s="59" t="s">
        <v>1643</v>
      </c>
      <c r="C339" s="59" t="s">
        <v>1644</v>
      </c>
      <c r="D339" s="73" t="s">
        <v>138</v>
      </c>
      <c r="E339" s="59" t="s">
        <v>642</v>
      </c>
      <c r="F339" s="59" t="s">
        <v>810</v>
      </c>
      <c r="G339" s="59" t="s">
        <v>1645</v>
      </c>
      <c r="H339" s="83">
        <v>44572</v>
      </c>
      <c r="I339">
        <f t="shared" si="8"/>
        <v>2022</v>
      </c>
      <c r="J339" s="104">
        <v>7.8026099999999996</v>
      </c>
      <c r="K339" s="60">
        <v>44498</v>
      </c>
      <c r="L339" s="60">
        <v>44631</v>
      </c>
      <c r="M339" s="214">
        <v>1664690.18</v>
      </c>
      <c r="N339" s="61">
        <v>0</v>
      </c>
      <c r="O339" s="61">
        <v>0</v>
      </c>
      <c r="P339" s="61">
        <v>0</v>
      </c>
      <c r="Q339" s="206">
        <f>Tabla3[[#This Row],[SUSCRITO FUENTE COOPERANTE Q. ]]+Tabla3[[#This Row],[ENMIENDA FUENTE COOPERANTE]]</f>
        <v>1664690.18</v>
      </c>
      <c r="R339" s="220">
        <f>Tabla3[[#This Row],[TOTAL Q SUSCRITO FUENTE COOOPERANTE]]/Tabla3[[#This Row],[TIPO DE CAMBIO 7.80261 (14-04-2023) ]]</f>
        <v>213350.42761332425</v>
      </c>
      <c r="S339" s="61">
        <f>+'Actualizado al 14-04-2023'!$N270+'Actualizado al 14-04-2023'!$P270</f>
        <v>0</v>
      </c>
      <c r="T339" s="207">
        <v>2296398.44</v>
      </c>
      <c r="U339" s="224">
        <f>Tabla3[[#This Row],[Q - EJECUTADO FUENTE COOPERANTE]]/Tabla3[[#This Row],[TIPO DE CAMBIO 7.80261 (14-04-2023) ]]</f>
        <v>294311.57522931433</v>
      </c>
      <c r="V339" s="211">
        <f>Tabla3[[#This Row],[TOTAL Q SUSCRITO FUENTE COOOPERANTE]]-Tabla3[[#This Row],[Q - EJECUTADO FUENTE COOPERANTE]]</f>
        <v>-631708.26</v>
      </c>
      <c r="W339" s="228">
        <f>Tabla3[[#This Row],[USD - TOTAL SUSCRITO FUENTE COOPERANTE ]]-Tabla3[[#This Row],[USD - EJECUTADO FUENTE COOPERANTE]]</f>
        <v>-80961.147615990078</v>
      </c>
      <c r="X339" s="61">
        <v>0</v>
      </c>
      <c r="Y339" s="61">
        <v>74.84</v>
      </c>
      <c r="Z339" s="61">
        <v>61.74</v>
      </c>
      <c r="AA339" s="59" t="s">
        <v>831</v>
      </c>
      <c r="AB339" s="59" t="s">
        <v>82</v>
      </c>
      <c r="AC339" s="59" t="s">
        <v>643</v>
      </c>
      <c r="AD339" s="59" t="s">
        <v>95</v>
      </c>
      <c r="AE339" s="59" t="s">
        <v>95</v>
      </c>
      <c r="AF339" s="59" t="s">
        <v>12</v>
      </c>
      <c r="AG339" s="59">
        <v>12</v>
      </c>
      <c r="AH339" s="59" t="s">
        <v>122</v>
      </c>
      <c r="AI339" s="73" t="s">
        <v>631</v>
      </c>
      <c r="AJ339" s="59"/>
      <c r="AK339" s="59"/>
      <c r="AL339" s="59"/>
      <c r="AM339" s="59"/>
      <c r="AN339" s="59"/>
      <c r="AO339" s="59"/>
      <c r="AP339" s="59"/>
      <c r="AQ339" s="62"/>
    </row>
    <row r="340" spans="1:43" ht="15.75" customHeight="1">
      <c r="A340" s="181" t="s">
        <v>1666</v>
      </c>
      <c r="B340" s="59" t="s">
        <v>1667</v>
      </c>
      <c r="C340" s="59" t="s">
        <v>1668</v>
      </c>
      <c r="D340" s="73" t="s">
        <v>138</v>
      </c>
      <c r="E340" s="59" t="s">
        <v>1488</v>
      </c>
      <c r="F340" s="59" t="s">
        <v>1408</v>
      </c>
      <c r="G340" s="59" t="s">
        <v>1409</v>
      </c>
      <c r="H340" s="83">
        <v>44455</v>
      </c>
      <c r="I340">
        <f t="shared" si="8"/>
        <v>2021</v>
      </c>
      <c r="J340" s="104">
        <v>7.8026099999999996</v>
      </c>
      <c r="K340" s="60">
        <v>44455</v>
      </c>
      <c r="L340" s="60">
        <v>44925</v>
      </c>
      <c r="M340" s="214">
        <v>672243.18</v>
      </c>
      <c r="N340" s="61">
        <v>0</v>
      </c>
      <c r="O340" s="61">
        <v>0</v>
      </c>
      <c r="P340" s="61">
        <v>0</v>
      </c>
      <c r="Q340" s="206">
        <f>Tabla3[[#This Row],[SUSCRITO FUENTE COOPERANTE Q. ]]+Tabla3[[#This Row],[ENMIENDA FUENTE COOPERANTE]]</f>
        <v>672243.18</v>
      </c>
      <c r="R340" s="220">
        <f>Tabla3[[#This Row],[TOTAL Q SUSCRITO FUENTE COOOPERANTE]]/Tabla3[[#This Row],[TIPO DE CAMBIO 7.80261 (14-04-2023) ]]</f>
        <v>86156.19388896793</v>
      </c>
      <c r="S340" s="61">
        <f>+'Actualizado al 14-04-2023'!$N276+'Actualizado al 14-04-2023'!$P276</f>
        <v>0</v>
      </c>
      <c r="T340" s="207">
        <v>277867.51</v>
      </c>
      <c r="U340" s="224">
        <f>Tabla3[[#This Row],[Q - EJECUTADO FUENTE COOPERANTE]]/Tabla3[[#This Row],[TIPO DE CAMBIO 7.80261 (14-04-2023) ]]</f>
        <v>35612.123379228236</v>
      </c>
      <c r="V340" s="211">
        <f>Tabla3[[#This Row],[TOTAL Q SUSCRITO FUENTE COOOPERANTE]]-Tabla3[[#This Row],[Q - EJECUTADO FUENTE COOPERANTE]]</f>
        <v>394375.67000000004</v>
      </c>
      <c r="W340" s="228">
        <f>Tabla3[[#This Row],[USD - TOTAL SUSCRITO FUENTE COOPERANTE ]]-Tabla3[[#This Row],[USD - EJECUTADO FUENTE COOPERANTE]]</f>
        <v>50544.070509739693</v>
      </c>
      <c r="X340" s="61">
        <v>0</v>
      </c>
      <c r="Y340" s="61">
        <v>20</v>
      </c>
      <c r="Z340" s="61">
        <v>41.33</v>
      </c>
      <c r="AA340" s="59" t="s">
        <v>831</v>
      </c>
      <c r="AB340" s="59" t="s">
        <v>82</v>
      </c>
      <c r="AC340" s="59" t="s">
        <v>217</v>
      </c>
      <c r="AD340" s="59" t="s">
        <v>95</v>
      </c>
      <c r="AE340" s="59" t="s">
        <v>95</v>
      </c>
      <c r="AF340" s="59" t="s">
        <v>12</v>
      </c>
      <c r="AG340" s="59">
        <v>12</v>
      </c>
      <c r="AH340" s="59" t="s">
        <v>122</v>
      </c>
      <c r="AI340" s="73" t="s">
        <v>109</v>
      </c>
      <c r="AJ340" s="59"/>
      <c r="AK340" s="59"/>
      <c r="AL340" s="59"/>
      <c r="AM340" s="59"/>
      <c r="AN340" s="59"/>
      <c r="AO340" s="59"/>
      <c r="AP340" s="59"/>
      <c r="AQ340" s="62"/>
    </row>
    <row r="341" spans="1:43" ht="15.75" customHeight="1">
      <c r="A341" s="59" t="s">
        <v>1675</v>
      </c>
      <c r="B341" s="59" t="s">
        <v>1676</v>
      </c>
      <c r="C341" s="59" t="s">
        <v>1677</v>
      </c>
      <c r="D341" s="73" t="s">
        <v>138</v>
      </c>
      <c r="E341" s="59" t="s">
        <v>150</v>
      </c>
      <c r="F341" s="59" t="s">
        <v>488</v>
      </c>
      <c r="G341" s="59" t="s">
        <v>902</v>
      </c>
      <c r="H341" s="83">
        <v>44648</v>
      </c>
      <c r="I341">
        <f t="shared" si="8"/>
        <v>2022</v>
      </c>
      <c r="J341" s="104">
        <v>7.8026099999999996</v>
      </c>
      <c r="K341" s="60">
        <v>44678</v>
      </c>
      <c r="L341" s="60">
        <v>45743</v>
      </c>
      <c r="M341" s="214">
        <v>5026898.5</v>
      </c>
      <c r="N341" s="61">
        <v>1807254.23</v>
      </c>
      <c r="O341" s="61">
        <v>0</v>
      </c>
      <c r="P341" s="61">
        <v>0</v>
      </c>
      <c r="Q341" s="206">
        <f>Tabla3[[#This Row],[SUSCRITO FUENTE COOPERANTE Q. ]]+Tabla3[[#This Row],[ENMIENDA FUENTE COOPERANTE]]</f>
        <v>5026898.5</v>
      </c>
      <c r="R341" s="220">
        <f>Tabla3[[#This Row],[TOTAL Q SUSCRITO FUENTE COOOPERANTE]]/Tabla3[[#This Row],[TIPO DE CAMBIO 7.80261 (14-04-2023) ]]</f>
        <v>644258.58783150767</v>
      </c>
      <c r="S341" s="61">
        <f>+'Actualizado al 14-04-2023'!$N278+'Actualizado al 14-04-2023'!$P278</f>
        <v>0</v>
      </c>
      <c r="T341" s="207">
        <v>309347.59999999998</v>
      </c>
      <c r="U341" s="224">
        <f>Tabla3[[#This Row],[Q - EJECUTADO FUENTE COOPERANTE]]/Tabla3[[#This Row],[TIPO DE CAMBIO 7.80261 (14-04-2023) ]]</f>
        <v>39646.682328092778</v>
      </c>
      <c r="V341" s="211">
        <f>Tabla3[[#This Row],[TOTAL Q SUSCRITO FUENTE COOOPERANTE]]-Tabla3[[#This Row],[Q - EJECUTADO FUENTE COOPERANTE]]</f>
        <v>4717550.9000000004</v>
      </c>
      <c r="W341" s="228">
        <f>Tabla3[[#This Row],[USD - TOTAL SUSCRITO FUENTE COOPERANTE ]]-Tabla3[[#This Row],[USD - EJECUTADO FUENTE COOPERANTE]]</f>
        <v>604611.90550341492</v>
      </c>
      <c r="X341" s="61">
        <v>0</v>
      </c>
      <c r="Y341" s="61">
        <v>0</v>
      </c>
      <c r="Z341" s="61">
        <v>0</v>
      </c>
      <c r="AA341" s="59" t="s">
        <v>989</v>
      </c>
      <c r="AB341" s="59" t="s">
        <v>82</v>
      </c>
      <c r="AC341" s="59" t="s">
        <v>217</v>
      </c>
      <c r="AD341" s="59" t="s">
        <v>95</v>
      </c>
      <c r="AE341" s="59" t="s">
        <v>95</v>
      </c>
      <c r="AF341" s="59" t="s">
        <v>12</v>
      </c>
      <c r="AG341" s="59">
        <v>12</v>
      </c>
      <c r="AH341" s="59" t="s">
        <v>122</v>
      </c>
      <c r="AI341" s="73" t="s">
        <v>218</v>
      </c>
      <c r="AJ341" s="59"/>
      <c r="AK341" s="59"/>
      <c r="AL341" s="59"/>
      <c r="AM341" s="59"/>
      <c r="AN341" s="59"/>
      <c r="AO341" s="59"/>
      <c r="AP341" s="59"/>
      <c r="AQ341" s="62"/>
    </row>
    <row r="342" spans="1:43" ht="15.75" customHeight="1">
      <c r="A342" s="59" t="s">
        <v>1697</v>
      </c>
      <c r="B342" s="59" t="s">
        <v>1698</v>
      </c>
      <c r="C342" s="59" t="s">
        <v>1699</v>
      </c>
      <c r="D342" s="73" t="s">
        <v>138</v>
      </c>
      <c r="E342" s="59" t="s">
        <v>243</v>
      </c>
      <c r="F342" s="59" t="s">
        <v>119</v>
      </c>
      <c r="G342" s="59" t="s">
        <v>1700</v>
      </c>
      <c r="H342" s="82">
        <v>44657</v>
      </c>
      <c r="I342">
        <f t="shared" si="8"/>
        <v>2022</v>
      </c>
      <c r="J342" s="104">
        <v>7.8026099999999996</v>
      </c>
      <c r="K342" s="60">
        <v>44658</v>
      </c>
      <c r="L342" s="60">
        <v>44926</v>
      </c>
      <c r="M342" s="214">
        <v>30334078.390000001</v>
      </c>
      <c r="N342" s="61">
        <v>270463.2</v>
      </c>
      <c r="O342" s="61">
        <v>0</v>
      </c>
      <c r="P342" s="61">
        <v>0</v>
      </c>
      <c r="Q342" s="206">
        <f>Tabla3[[#This Row],[SUSCRITO FUENTE COOPERANTE Q. ]]+Tabla3[[#This Row],[ENMIENDA FUENTE COOPERANTE]]</f>
        <v>30334078.390000001</v>
      </c>
      <c r="R342" s="220">
        <f>Tabla3[[#This Row],[TOTAL Q SUSCRITO FUENTE COOOPERANTE]]/Tabla3[[#This Row],[TIPO DE CAMBIO 7.80261 (14-04-2023) ]]</f>
        <v>3887683.5302546201</v>
      </c>
      <c r="S342" s="61">
        <f>+'Actualizado al 14-04-2023'!$N285+'Actualizado al 14-04-2023'!$P285</f>
        <v>0</v>
      </c>
      <c r="T342" s="207">
        <v>8890079.0099999998</v>
      </c>
      <c r="U342" s="224">
        <f>Tabla3[[#This Row],[Q - EJECUTADO FUENTE COOPERANTE]]/Tabla3[[#This Row],[TIPO DE CAMBIO 7.80261 (14-04-2023) ]]</f>
        <v>1139372.4676742782</v>
      </c>
      <c r="V342" s="211">
        <f>Tabla3[[#This Row],[TOTAL Q SUSCRITO FUENTE COOOPERANTE]]-Tabla3[[#This Row],[Q - EJECUTADO FUENTE COOPERANTE]]</f>
        <v>21443999.380000003</v>
      </c>
      <c r="W342" s="228">
        <f>Tabla3[[#This Row],[USD - TOTAL SUSCRITO FUENTE COOPERANTE ]]-Tabla3[[#This Row],[USD - EJECUTADO FUENTE COOPERANTE]]</f>
        <v>2748311.0625803419</v>
      </c>
      <c r="X342" s="61">
        <v>12000</v>
      </c>
      <c r="Y342" s="61">
        <v>15</v>
      </c>
      <c r="Z342" s="61">
        <v>10.65</v>
      </c>
      <c r="AA342" s="59" t="s">
        <v>796</v>
      </c>
      <c r="AB342" s="59" t="s">
        <v>82</v>
      </c>
      <c r="AC342" s="59" t="s">
        <v>348</v>
      </c>
      <c r="AD342" s="59" t="s">
        <v>95</v>
      </c>
      <c r="AE342" s="59" t="s">
        <v>95</v>
      </c>
      <c r="AF342" s="59" t="s">
        <v>1762</v>
      </c>
      <c r="AG342" s="59">
        <v>7</v>
      </c>
      <c r="AH342" s="59" t="s">
        <v>1468</v>
      </c>
      <c r="AI342" s="73" t="s">
        <v>246</v>
      </c>
      <c r="AJ342" s="59"/>
      <c r="AK342" s="59"/>
      <c r="AL342" s="59"/>
      <c r="AM342" s="59"/>
      <c r="AN342" s="59"/>
      <c r="AO342" s="59"/>
      <c r="AP342" s="59"/>
      <c r="AQ342" s="62"/>
    </row>
    <row r="343" spans="1:43" ht="15.75" customHeight="1">
      <c r="A343" s="59" t="s">
        <v>1726</v>
      </c>
      <c r="B343" s="59" t="s">
        <v>1727</v>
      </c>
      <c r="C343" s="59" t="s">
        <v>1728</v>
      </c>
      <c r="D343" s="73" t="s">
        <v>138</v>
      </c>
      <c r="E343" s="59" t="s">
        <v>771</v>
      </c>
      <c r="F343" s="59" t="s">
        <v>140</v>
      </c>
      <c r="G343" s="59"/>
      <c r="H343" s="82">
        <v>44769</v>
      </c>
      <c r="I343">
        <f t="shared" si="8"/>
        <v>2022</v>
      </c>
      <c r="J343" s="104">
        <v>7.8026099999999996</v>
      </c>
      <c r="K343" s="60">
        <v>44769</v>
      </c>
      <c r="L343" s="60">
        <v>44834</v>
      </c>
      <c r="M343" s="214">
        <v>800830.32</v>
      </c>
      <c r="N343" s="61">
        <v>0</v>
      </c>
      <c r="O343" s="61">
        <v>0</v>
      </c>
      <c r="P343" s="61">
        <v>0</v>
      </c>
      <c r="Q343" s="206">
        <f>Tabla3[[#This Row],[SUSCRITO FUENTE COOPERANTE Q. ]]+Tabla3[[#This Row],[ENMIENDA FUENTE COOPERANTE]]</f>
        <v>800830.32</v>
      </c>
      <c r="R343" s="220">
        <f>Tabla3[[#This Row],[TOTAL Q SUSCRITO FUENTE COOOPERANTE]]/Tabla3[[#This Row],[TIPO DE CAMBIO 7.80261 (14-04-2023) ]]</f>
        <v>102636.21019120525</v>
      </c>
      <c r="S343" s="61">
        <f>+'Actualizado al 14-04-2023'!$N293+'Actualizado al 14-04-2023'!$P293</f>
        <v>0</v>
      </c>
      <c r="T343" s="210">
        <v>0</v>
      </c>
      <c r="U343" s="224">
        <f>Tabla3[[#This Row],[Q - EJECUTADO FUENTE COOPERANTE]]/Tabla3[[#This Row],[TIPO DE CAMBIO 7.80261 (14-04-2023) ]]</f>
        <v>0</v>
      </c>
      <c r="V343" s="211">
        <f>Tabla3[[#This Row],[TOTAL Q SUSCRITO FUENTE COOOPERANTE]]-Tabla3[[#This Row],[Q - EJECUTADO FUENTE COOPERANTE]]</f>
        <v>800830.32</v>
      </c>
      <c r="W343" s="228">
        <f>Tabla3[[#This Row],[USD - TOTAL SUSCRITO FUENTE COOPERANTE ]]-Tabla3[[#This Row],[USD - EJECUTADO FUENTE COOPERANTE]]</f>
        <v>102636.21019120525</v>
      </c>
      <c r="X343" s="61">
        <v>0</v>
      </c>
      <c r="Y343" s="61">
        <v>0</v>
      </c>
      <c r="Z343" s="61">
        <v>0</v>
      </c>
      <c r="AA343" s="59" t="s">
        <v>989</v>
      </c>
      <c r="AB343" s="59" t="s">
        <v>82</v>
      </c>
      <c r="AC343" s="59" t="s">
        <v>94</v>
      </c>
      <c r="AD343" s="59" t="s">
        <v>95</v>
      </c>
      <c r="AE343" s="59" t="s">
        <v>95</v>
      </c>
      <c r="AF343" s="59" t="s">
        <v>12</v>
      </c>
      <c r="AG343" s="59">
        <v>12</v>
      </c>
      <c r="AH343" s="59"/>
      <c r="AI343" s="73" t="s">
        <v>218</v>
      </c>
      <c r="AJ343" s="59"/>
      <c r="AK343" s="59"/>
      <c r="AL343" s="59"/>
      <c r="AM343" s="59"/>
      <c r="AN343" s="59"/>
      <c r="AO343" s="59"/>
      <c r="AP343" s="59"/>
      <c r="AQ343" s="62"/>
    </row>
    <row r="344" spans="1:43" ht="15.75" customHeight="1">
      <c r="A344" s="59" t="s">
        <v>1771</v>
      </c>
      <c r="B344" s="59"/>
      <c r="C344" s="59" t="s">
        <v>1772</v>
      </c>
      <c r="D344" s="73" t="s">
        <v>138</v>
      </c>
      <c r="E344" s="59" t="s">
        <v>771</v>
      </c>
      <c r="F344" s="59" t="s">
        <v>810</v>
      </c>
      <c r="G344" s="59"/>
      <c r="H344" s="83">
        <v>44792</v>
      </c>
      <c r="I344">
        <f t="shared" si="8"/>
        <v>2022</v>
      </c>
      <c r="J344" s="104">
        <v>7.8026099999999996</v>
      </c>
      <c r="K344" s="60">
        <v>44792</v>
      </c>
      <c r="L344" s="60">
        <v>45887</v>
      </c>
      <c r="M344" s="214">
        <v>5182789.59</v>
      </c>
      <c r="N344" s="61">
        <v>0</v>
      </c>
      <c r="O344" s="61">
        <v>0</v>
      </c>
      <c r="P344" s="61">
        <v>0</v>
      </c>
      <c r="Q344" s="206">
        <f>Tabla3[[#This Row],[SUSCRITO FUENTE COOPERANTE Q. ]]+Tabla3[[#This Row],[ENMIENDA FUENTE COOPERANTE]]</f>
        <v>5182789.59</v>
      </c>
      <c r="R344" s="220">
        <f>Tabla3[[#This Row],[TOTAL Q SUSCRITO FUENTE COOOPERANTE]]/Tabla3[[#This Row],[TIPO DE CAMBIO 7.80261 (14-04-2023) ]]</f>
        <v>664237.93961251434</v>
      </c>
      <c r="S344" s="61">
        <f>+'Actualizado al 14-04-2023'!$N304+'Actualizado al 14-04-2023'!$P304</f>
        <v>0</v>
      </c>
      <c r="T344" s="207">
        <v>44623.24</v>
      </c>
      <c r="U344" s="224">
        <f>Tabla3[[#This Row],[Q - EJECUTADO FUENTE COOPERANTE]]/Tabla3[[#This Row],[TIPO DE CAMBIO 7.80261 (14-04-2023) ]]</f>
        <v>5719.0145348799952</v>
      </c>
      <c r="V344" s="211">
        <f>Tabla3[[#This Row],[TOTAL Q SUSCRITO FUENTE COOOPERANTE]]-Tabla3[[#This Row],[Q - EJECUTADO FUENTE COOPERANTE]]</f>
        <v>5138166.3499999996</v>
      </c>
      <c r="W344" s="228">
        <f>Tabla3[[#This Row],[USD - TOTAL SUSCRITO FUENTE COOPERANTE ]]-Tabla3[[#This Row],[USD - EJECUTADO FUENTE COOPERANTE]]</f>
        <v>658518.9250776344</v>
      </c>
      <c r="X344" s="61">
        <v>0</v>
      </c>
      <c r="Y344" s="61">
        <v>0.05</v>
      </c>
      <c r="Z344" s="61">
        <v>0.11</v>
      </c>
      <c r="AA344" s="61" t="s">
        <v>989</v>
      </c>
      <c r="AB344" s="61" t="s">
        <v>82</v>
      </c>
      <c r="AC344" s="61" t="s">
        <v>94</v>
      </c>
      <c r="AD344" s="59" t="s">
        <v>95</v>
      </c>
      <c r="AE344" s="59" t="s">
        <v>95</v>
      </c>
      <c r="AF344" s="59" t="s">
        <v>12</v>
      </c>
      <c r="AG344" s="59">
        <v>12</v>
      </c>
      <c r="AH344" s="59" t="s">
        <v>1773</v>
      </c>
      <c r="AI344" s="73" t="s">
        <v>218</v>
      </c>
      <c r="AJ344" s="59"/>
      <c r="AK344" s="59"/>
      <c r="AL344" s="59"/>
      <c r="AM344" s="59"/>
      <c r="AN344" s="59"/>
      <c r="AO344" s="59"/>
      <c r="AP344" s="59"/>
      <c r="AQ344" s="62"/>
    </row>
    <row r="345" spans="1:43" ht="15.75" customHeight="1">
      <c r="A345" s="59" t="s">
        <v>1775</v>
      </c>
      <c r="B345" s="59"/>
      <c r="C345" s="59" t="s">
        <v>1776</v>
      </c>
      <c r="D345" s="73" t="s">
        <v>138</v>
      </c>
      <c r="E345" s="59" t="s">
        <v>150</v>
      </c>
      <c r="F345" s="59" t="s">
        <v>964</v>
      </c>
      <c r="G345" s="59"/>
      <c r="H345" s="83">
        <v>44748</v>
      </c>
      <c r="I345">
        <f t="shared" si="8"/>
        <v>2022</v>
      </c>
      <c r="J345" s="104">
        <v>7.8026099999999996</v>
      </c>
      <c r="K345" s="60">
        <v>44748</v>
      </c>
      <c r="L345" s="60">
        <v>46022</v>
      </c>
      <c r="M345" s="214">
        <v>33598421.600000001</v>
      </c>
      <c r="N345" s="61">
        <v>4292444.8</v>
      </c>
      <c r="O345" s="61">
        <v>0</v>
      </c>
      <c r="P345" s="61">
        <v>0</v>
      </c>
      <c r="Q345" s="206">
        <f>Tabla3[[#This Row],[SUSCRITO FUENTE COOPERANTE Q. ]]+Tabla3[[#This Row],[ENMIENDA FUENTE COOPERANTE]]</f>
        <v>33598421.600000001</v>
      </c>
      <c r="R345" s="220">
        <f>Tabla3[[#This Row],[TOTAL Q SUSCRITO FUENTE COOOPERANTE]]/Tabla3[[#This Row],[TIPO DE CAMBIO 7.80261 (14-04-2023) ]]</f>
        <v>4306049.0784493908</v>
      </c>
      <c r="S345" s="61">
        <f>+'Actualizado al 14-04-2023'!$N306+'Actualizado al 14-04-2023'!$P306</f>
        <v>0</v>
      </c>
      <c r="T345" s="210">
        <v>0</v>
      </c>
      <c r="U345" s="224">
        <f>Tabla3[[#This Row],[Q - EJECUTADO FUENTE COOPERANTE]]/Tabla3[[#This Row],[TIPO DE CAMBIO 7.80261 (14-04-2023) ]]</f>
        <v>0</v>
      </c>
      <c r="V345" s="211">
        <f>Tabla3[[#This Row],[TOTAL Q SUSCRITO FUENTE COOOPERANTE]]-Tabla3[[#This Row],[Q - EJECUTADO FUENTE COOPERANTE]]</f>
        <v>33598421.600000001</v>
      </c>
      <c r="W345" s="228">
        <f>Tabla3[[#This Row],[USD - TOTAL SUSCRITO FUENTE COOPERANTE ]]-Tabla3[[#This Row],[USD - EJECUTADO FUENTE COOPERANTE]]</f>
        <v>4306049.0784493908</v>
      </c>
      <c r="X345" s="61">
        <v>0</v>
      </c>
      <c r="Y345" s="61">
        <v>0</v>
      </c>
      <c r="Z345" s="61">
        <v>0</v>
      </c>
      <c r="AA345" s="61" t="s">
        <v>989</v>
      </c>
      <c r="AB345" s="61" t="s">
        <v>82</v>
      </c>
      <c r="AC345" s="61" t="s">
        <v>217</v>
      </c>
      <c r="AD345" s="59" t="s">
        <v>95</v>
      </c>
      <c r="AE345" s="59" t="s">
        <v>95</v>
      </c>
      <c r="AF345" s="59" t="s">
        <v>12</v>
      </c>
      <c r="AG345" s="59">
        <v>12</v>
      </c>
      <c r="AH345" s="59" t="s">
        <v>1773</v>
      </c>
      <c r="AI345" s="73" t="s">
        <v>218</v>
      </c>
      <c r="AJ345" s="59"/>
      <c r="AK345" s="59"/>
      <c r="AL345" s="59"/>
      <c r="AM345" s="59"/>
      <c r="AN345" s="59"/>
      <c r="AO345" s="59"/>
      <c r="AP345" s="59"/>
      <c r="AQ345" s="62"/>
    </row>
    <row r="346" spans="1:43" ht="15.75" customHeight="1">
      <c r="A346" s="181" t="s">
        <v>1818</v>
      </c>
      <c r="B346" s="59"/>
      <c r="C346" s="59" t="s">
        <v>1819</v>
      </c>
      <c r="D346" s="73" t="s">
        <v>138</v>
      </c>
      <c r="E346" s="59" t="s">
        <v>118</v>
      </c>
      <c r="F346" s="59" t="s">
        <v>337</v>
      </c>
      <c r="G346" s="59"/>
      <c r="H346" s="83">
        <v>44539</v>
      </c>
      <c r="I346">
        <f t="shared" ref="I346:I353" si="9">YEAR(H346)</f>
        <v>2021</v>
      </c>
      <c r="J346" s="104">
        <v>7.8026099999999996</v>
      </c>
      <c r="K346" s="60">
        <v>44622</v>
      </c>
      <c r="L346" s="60">
        <v>44901</v>
      </c>
      <c r="M346" s="214">
        <v>3852330</v>
      </c>
      <c r="N346" s="61">
        <v>0</v>
      </c>
      <c r="O346" s="61">
        <v>0</v>
      </c>
      <c r="P346" s="61">
        <v>0</v>
      </c>
      <c r="Q346" s="206">
        <f>Tabla3[[#This Row],[SUSCRITO FUENTE COOPERANTE Q. ]]+Tabla3[[#This Row],[ENMIENDA FUENTE COOPERANTE]]</f>
        <v>3852330</v>
      </c>
      <c r="R346" s="220">
        <f>Tabla3[[#This Row],[TOTAL Q SUSCRITO FUENTE COOOPERANTE]]/Tabla3[[#This Row],[TIPO DE CAMBIO 7.80261 (14-04-2023) ]]</f>
        <v>493723.25414188334</v>
      </c>
      <c r="S346" s="61">
        <f>+'Actualizado al 14-04-2023'!$N326+'Actualizado al 14-04-2023'!$P326</f>
        <v>0</v>
      </c>
      <c r="T346" s="207">
        <v>3852329.99</v>
      </c>
      <c r="U346" s="224">
        <f>Tabla3[[#This Row],[Q - EJECUTADO FUENTE COOPERANTE]]/Tabla3[[#This Row],[TIPO DE CAMBIO 7.80261 (14-04-2023) ]]</f>
        <v>493723.25286026089</v>
      </c>
      <c r="V346" s="211">
        <f>Tabla3[[#This Row],[TOTAL Q SUSCRITO FUENTE COOOPERANTE]]-Tabla3[[#This Row],[Q - EJECUTADO FUENTE COOPERANTE]]</f>
        <v>9.9999997764825821E-3</v>
      </c>
      <c r="W346" s="228">
        <f>Tabla3[[#This Row],[USD - TOTAL SUSCRITO FUENTE COOPERANTE ]]-Tabla3[[#This Row],[USD - EJECUTADO FUENTE COOPERANTE]]</f>
        <v>1.2816224480047822E-3</v>
      </c>
      <c r="X346" s="61">
        <v>0</v>
      </c>
      <c r="Y346" s="61">
        <v>94</v>
      </c>
      <c r="Z346" s="61">
        <v>99.99</v>
      </c>
      <c r="AA346" s="61" t="s">
        <v>105</v>
      </c>
      <c r="AB346" s="61" t="s">
        <v>233</v>
      </c>
      <c r="AC346" s="61" t="s">
        <v>234</v>
      </c>
      <c r="AD346" s="59" t="s">
        <v>1820</v>
      </c>
      <c r="AE346" s="59" t="s">
        <v>1820</v>
      </c>
      <c r="AF346" s="59" t="s">
        <v>12</v>
      </c>
      <c r="AG346" s="59">
        <v>12</v>
      </c>
      <c r="AH346" s="59" t="s">
        <v>1821</v>
      </c>
      <c r="AI346" s="73" t="s">
        <v>123</v>
      </c>
      <c r="AJ346" s="59"/>
      <c r="AK346" s="59"/>
      <c r="AL346" s="59"/>
      <c r="AM346" s="59"/>
      <c r="AN346" s="59"/>
      <c r="AO346" s="59"/>
      <c r="AP346" s="59"/>
      <c r="AQ346" s="62"/>
    </row>
    <row r="347" spans="1:43" ht="15.75" customHeight="1">
      <c r="A347" s="59" t="s">
        <v>2472</v>
      </c>
      <c r="B347" s="59"/>
      <c r="C347" s="59" t="s">
        <v>2497</v>
      </c>
      <c r="D347" s="73" t="s">
        <v>138</v>
      </c>
      <c r="E347" s="59" t="s">
        <v>174</v>
      </c>
      <c r="F347" s="59" t="s">
        <v>409</v>
      </c>
      <c r="G347" s="59"/>
      <c r="H347" s="82">
        <v>44876</v>
      </c>
      <c r="I347">
        <f t="shared" si="9"/>
        <v>2022</v>
      </c>
      <c r="J347" s="104">
        <v>7.8026099999999996</v>
      </c>
      <c r="K347" s="64">
        <v>44915</v>
      </c>
      <c r="L347" s="64">
        <v>45333</v>
      </c>
      <c r="M347" s="214">
        <v>113981.03</v>
      </c>
      <c r="N347" s="61">
        <v>0</v>
      </c>
      <c r="O347" s="61"/>
      <c r="P347" s="61"/>
      <c r="Q347" s="206">
        <f>Tabla3[[#This Row],[SUSCRITO FUENTE COOPERANTE Q. ]]+Tabla3[[#This Row],[ENMIENDA FUENTE COOPERANTE]]</f>
        <v>113981.03</v>
      </c>
      <c r="R347" s="220">
        <f>Tabla3[[#This Row],[TOTAL Q SUSCRITO FUENTE COOOPERANTE]]/Tabla3[[#This Row],[TIPO DE CAMBIO 7.80261 (14-04-2023) ]]</f>
        <v>14608.064480987772</v>
      </c>
      <c r="S347" s="61"/>
      <c r="T347" s="210">
        <v>0</v>
      </c>
      <c r="U347" s="224">
        <f>Tabla3[[#This Row],[Q - EJECUTADO FUENTE COOPERANTE]]/Tabla3[[#This Row],[TIPO DE CAMBIO 7.80261 (14-04-2023) ]]</f>
        <v>0</v>
      </c>
      <c r="V347" s="211">
        <f>Tabla3[[#This Row],[TOTAL Q SUSCRITO FUENTE COOOPERANTE]]-Tabla3[[#This Row],[Q - EJECUTADO FUENTE COOPERANTE]]</f>
        <v>113981.03</v>
      </c>
      <c r="W347" s="228">
        <f>Tabla3[[#This Row],[USD - TOTAL SUSCRITO FUENTE COOPERANTE ]]-Tabla3[[#This Row],[USD - EJECUTADO FUENTE COOPERANTE]]</f>
        <v>14608.064480987772</v>
      </c>
      <c r="X347" s="61"/>
      <c r="Y347" s="59"/>
      <c r="Z347" s="59"/>
      <c r="AA347" s="59" t="s">
        <v>2501</v>
      </c>
      <c r="AB347" s="59" t="s">
        <v>82</v>
      </c>
      <c r="AC347" s="59" t="s">
        <v>300</v>
      </c>
      <c r="AD347" s="59" t="s">
        <v>95</v>
      </c>
      <c r="AE347" s="59" t="s">
        <v>95</v>
      </c>
      <c r="AF347" s="59" t="s">
        <v>12</v>
      </c>
      <c r="AG347" s="59">
        <v>12</v>
      </c>
      <c r="AH347" s="59"/>
      <c r="AI347" s="73" t="s">
        <v>246</v>
      </c>
      <c r="AJ347" s="59"/>
      <c r="AK347" s="59"/>
      <c r="AL347" s="59"/>
      <c r="AM347" s="59"/>
      <c r="AN347" s="59"/>
      <c r="AO347" s="59"/>
      <c r="AP347" s="59"/>
      <c r="AQ347" s="62"/>
    </row>
    <row r="348" spans="1:43" ht="15.75" customHeight="1">
      <c r="A348" s="59" t="s">
        <v>1358</v>
      </c>
      <c r="B348" s="59" t="s">
        <v>1359</v>
      </c>
      <c r="C348" s="59" t="s">
        <v>1360</v>
      </c>
      <c r="D348" s="73" t="s">
        <v>216</v>
      </c>
      <c r="E348" s="59" t="s">
        <v>868</v>
      </c>
      <c r="F348" s="59" t="s">
        <v>1278</v>
      </c>
      <c r="G348" s="59" t="s">
        <v>1279</v>
      </c>
      <c r="H348" s="82">
        <v>44181</v>
      </c>
      <c r="I348">
        <f t="shared" si="9"/>
        <v>2020</v>
      </c>
      <c r="J348" s="104">
        <v>7.8026099999999996</v>
      </c>
      <c r="K348" s="60">
        <v>44181</v>
      </c>
      <c r="L348" s="60">
        <v>44592</v>
      </c>
      <c r="M348" s="193">
        <v>277852.32</v>
      </c>
      <c r="N348" s="61">
        <v>0</v>
      </c>
      <c r="O348" s="61">
        <v>0</v>
      </c>
      <c r="P348" s="61">
        <v>0</v>
      </c>
      <c r="Q348" s="206">
        <f>Tabla3[[#This Row],[SUSCRITO FUENTE COOPERANTE Q. ]]+Tabla3[[#This Row],[ENMIENDA FUENTE COOPERANTE]]</f>
        <v>277852.32</v>
      </c>
      <c r="R348" s="220">
        <f>Tabla3[[#This Row],[TOTAL Q SUSCRITO FUENTE COOOPERANTE]]/Tabla3[[#This Row],[TIPO DE CAMBIO 7.80261 (14-04-2023) ]]</f>
        <v>35610.176594754834</v>
      </c>
      <c r="S348" s="61">
        <f>+'Actualizado al 14-04-2023'!$N219+'Actualizado al 14-04-2023'!$P219</f>
        <v>13405.35</v>
      </c>
      <c r="T348" s="207">
        <v>277852.31</v>
      </c>
      <c r="U348" s="224">
        <f>Tabla3[[#This Row],[Q - EJECUTADO FUENTE COOPERANTE]]/Tabla3[[#This Row],[TIPO DE CAMBIO 7.80261 (14-04-2023) ]]</f>
        <v>35610.1753131324</v>
      </c>
      <c r="V348" s="211">
        <f>Tabla3[[#This Row],[TOTAL Q SUSCRITO FUENTE COOOPERANTE]]-Tabla3[[#This Row],[Q - EJECUTADO FUENTE COOPERANTE]]</f>
        <v>1.0000000009313226E-2</v>
      </c>
      <c r="W348" s="228">
        <f>Tabla3[[#This Row],[USD - TOTAL SUSCRITO FUENTE COOPERANTE ]]-Tabla3[[#This Row],[USD - EJECUTADO FUENTE COOPERANTE]]</f>
        <v>1.281622433452867E-3</v>
      </c>
      <c r="X348" s="61">
        <v>0</v>
      </c>
      <c r="Y348" s="61">
        <v>100</v>
      </c>
      <c r="Z348" s="61">
        <v>99.99</v>
      </c>
      <c r="AA348" s="59" t="s">
        <v>831</v>
      </c>
      <c r="AB348" s="59" t="s">
        <v>133</v>
      </c>
      <c r="AC348" s="59" t="s">
        <v>157</v>
      </c>
      <c r="AD348" s="59" t="s">
        <v>95</v>
      </c>
      <c r="AE348" s="59" t="s">
        <v>95</v>
      </c>
      <c r="AF348" s="59" t="s">
        <v>12</v>
      </c>
      <c r="AG348" s="59">
        <v>12</v>
      </c>
      <c r="AH348" s="59"/>
      <c r="AI348" s="73" t="s">
        <v>123</v>
      </c>
      <c r="AJ348" s="59"/>
      <c r="AK348" s="59"/>
      <c r="AL348" s="59"/>
      <c r="AM348" s="59"/>
      <c r="AN348" s="59" t="s">
        <v>1361</v>
      </c>
      <c r="AO348" s="59"/>
      <c r="AP348" s="59"/>
      <c r="AQ348" s="62"/>
    </row>
    <row r="349" spans="1:43" ht="15.75" customHeight="1">
      <c r="A349" s="181" t="s">
        <v>1446</v>
      </c>
      <c r="B349" s="59" t="s">
        <v>1447</v>
      </c>
      <c r="C349" s="59" t="s">
        <v>1448</v>
      </c>
      <c r="D349" s="73" t="s">
        <v>216</v>
      </c>
      <c r="E349" s="59" t="s">
        <v>1449</v>
      </c>
      <c r="F349" s="59" t="s">
        <v>488</v>
      </c>
      <c r="G349" s="59" t="s">
        <v>902</v>
      </c>
      <c r="H349" s="82">
        <v>44376</v>
      </c>
      <c r="I349">
        <f t="shared" si="9"/>
        <v>2021</v>
      </c>
      <c r="J349" s="104">
        <v>7.8026099999999996</v>
      </c>
      <c r="K349" s="60">
        <v>44376</v>
      </c>
      <c r="L349" s="60">
        <v>44589</v>
      </c>
      <c r="M349" s="214">
        <v>386500</v>
      </c>
      <c r="N349" s="61">
        <v>0</v>
      </c>
      <c r="O349" s="61">
        <v>0</v>
      </c>
      <c r="P349" s="61">
        <v>0</v>
      </c>
      <c r="Q349" s="206">
        <f>Tabla3[[#This Row],[SUSCRITO FUENTE COOPERANTE Q. ]]+Tabla3[[#This Row],[ENMIENDA FUENTE COOPERANTE]]</f>
        <v>386500</v>
      </c>
      <c r="R349" s="220">
        <f>Tabla3[[#This Row],[TOTAL Q SUSCRITO FUENTE COOOPERANTE]]/Tabla3[[#This Row],[TIPO DE CAMBIO 7.80261 (14-04-2023) ]]</f>
        <v>49534.70697625538</v>
      </c>
      <c r="S349" s="61">
        <f>+'Actualizado al 14-04-2023'!$N235+'Actualizado al 14-04-2023'!$P235</f>
        <v>371465.82</v>
      </c>
      <c r="T349" s="207">
        <v>306214.75</v>
      </c>
      <c r="U349" s="224">
        <f>Tabla3[[#This Row],[Q - EJECUTADO FUENTE COOPERANTE]]/Tabla3[[#This Row],[TIPO DE CAMBIO 7.80261 (14-04-2023) ]]</f>
        <v>39245.169244650191</v>
      </c>
      <c r="V349" s="211">
        <f>Tabla3[[#This Row],[TOTAL Q SUSCRITO FUENTE COOOPERANTE]]-Tabla3[[#This Row],[Q - EJECUTADO FUENTE COOPERANTE]]</f>
        <v>80285.25</v>
      </c>
      <c r="W349" s="228">
        <f>Tabla3[[#This Row],[USD - TOTAL SUSCRITO FUENTE COOPERANTE ]]-Tabla3[[#This Row],[USD - EJECUTADO FUENTE COOPERANTE]]</f>
        <v>10289.537731605189</v>
      </c>
      <c r="X349" s="61">
        <v>0</v>
      </c>
      <c r="Y349" s="61">
        <v>79.23</v>
      </c>
      <c r="Z349" s="61">
        <v>79.22</v>
      </c>
      <c r="AA349" s="59" t="s">
        <v>831</v>
      </c>
      <c r="AB349" s="59" t="s">
        <v>82</v>
      </c>
      <c r="AC349" s="59" t="s">
        <v>217</v>
      </c>
      <c r="AD349" s="59" t="s">
        <v>1009</v>
      </c>
      <c r="AE349" s="59" t="s">
        <v>1450</v>
      </c>
      <c r="AF349" s="59" t="s">
        <v>12</v>
      </c>
      <c r="AG349" s="59">
        <v>12</v>
      </c>
      <c r="AH349" s="59" t="s">
        <v>122</v>
      </c>
      <c r="AI349" s="73" t="s">
        <v>218</v>
      </c>
      <c r="AJ349" s="59"/>
      <c r="AK349" s="59"/>
      <c r="AL349" s="59"/>
      <c r="AM349" s="59"/>
      <c r="AN349" s="59" t="s">
        <v>1451</v>
      </c>
      <c r="AO349" s="59" t="s">
        <v>1452</v>
      </c>
      <c r="AP349" s="59" t="s">
        <v>1453</v>
      </c>
      <c r="AQ349" s="62" t="s">
        <v>1454</v>
      </c>
    </row>
    <row r="350" spans="1:43" s="53" customFormat="1" ht="15.75" customHeight="1">
      <c r="A350" s="59" t="s">
        <v>1125</v>
      </c>
      <c r="B350" s="59" t="s">
        <v>1126</v>
      </c>
      <c r="C350" s="59" t="s">
        <v>1127</v>
      </c>
      <c r="D350" s="73" t="s">
        <v>117</v>
      </c>
      <c r="E350" s="59" t="s">
        <v>1092</v>
      </c>
      <c r="F350" s="59" t="s">
        <v>488</v>
      </c>
      <c r="G350" s="59" t="s">
        <v>902</v>
      </c>
      <c r="H350" s="82">
        <v>43875</v>
      </c>
      <c r="I350">
        <f t="shared" si="9"/>
        <v>2020</v>
      </c>
      <c r="J350" s="104">
        <v>7.8026099999999996</v>
      </c>
      <c r="K350" s="60">
        <v>44125</v>
      </c>
      <c r="L350" s="60">
        <v>44196</v>
      </c>
      <c r="M350" s="193">
        <v>462237.6</v>
      </c>
      <c r="N350" s="61">
        <v>0</v>
      </c>
      <c r="O350" s="61">
        <v>0</v>
      </c>
      <c r="P350" s="61">
        <v>0</v>
      </c>
      <c r="Q350" s="206">
        <f>Tabla3[[#This Row],[SUSCRITO FUENTE COOPERANTE Q. ]]+Tabla3[[#This Row],[ENMIENDA FUENTE COOPERANTE]]</f>
        <v>462237.6</v>
      </c>
      <c r="R350" s="220">
        <f>Tabla3[[#This Row],[TOTAL Q SUSCRITO FUENTE COOOPERANTE]]/Tabla3[[#This Row],[TIPO DE CAMBIO 7.80261 (14-04-2023) ]]</f>
        <v>59241.407682813828</v>
      </c>
      <c r="S350" s="61">
        <f>+'Actualizado al 14-04-2023'!$N179+'Actualizado al 14-04-2023'!$P179</f>
        <v>0</v>
      </c>
      <c r="T350" s="207">
        <v>462237.58</v>
      </c>
      <c r="U350" s="224">
        <f>Tabla3[[#This Row],[Q - EJECUTADO FUENTE COOPERANTE]]/Tabla3[[#This Row],[TIPO DE CAMBIO 7.80261 (14-04-2023) ]]</f>
        <v>59241.405119568968</v>
      </c>
      <c r="V350" s="211">
        <f>Tabla3[[#This Row],[TOTAL Q SUSCRITO FUENTE COOOPERANTE]]-Tabla3[[#This Row],[Q - EJECUTADO FUENTE COOPERANTE]]</f>
        <v>1.9999999960418791E-2</v>
      </c>
      <c r="W350" s="228">
        <f>Tabla3[[#This Row],[USD - TOTAL SUSCRITO FUENTE COOPERANTE ]]-Tabla3[[#This Row],[USD - EJECUTADO FUENTE COOPERANTE]]</f>
        <v>2.5632448596297763E-3</v>
      </c>
      <c r="X350" s="61">
        <v>0</v>
      </c>
      <c r="Y350" s="61">
        <v>100</v>
      </c>
      <c r="Z350" s="61">
        <v>99.99</v>
      </c>
      <c r="AA350" s="59" t="s">
        <v>831</v>
      </c>
      <c r="AB350" s="59" t="s">
        <v>233</v>
      </c>
      <c r="AC350" s="59" t="s">
        <v>401</v>
      </c>
      <c r="AD350" s="59" t="s">
        <v>294</v>
      </c>
      <c r="AE350" s="59" t="s">
        <v>294</v>
      </c>
      <c r="AF350" s="59" t="s">
        <v>12</v>
      </c>
      <c r="AG350" s="59">
        <v>12</v>
      </c>
      <c r="AH350" s="59" t="s">
        <v>122</v>
      </c>
      <c r="AI350" s="73" t="s">
        <v>123</v>
      </c>
      <c r="AJ350" s="59"/>
      <c r="AK350" s="59"/>
      <c r="AL350" s="59"/>
      <c r="AM350" s="59"/>
      <c r="AN350" s="59" t="s">
        <v>1128</v>
      </c>
      <c r="AO350" s="59" t="s">
        <v>1129</v>
      </c>
      <c r="AP350" s="59"/>
      <c r="AQ350" s="62"/>
    </row>
    <row r="351" spans="1:43" ht="15.75" customHeight="1">
      <c r="A351" s="59" t="s">
        <v>1177</v>
      </c>
      <c r="B351" s="59" t="s">
        <v>1178</v>
      </c>
      <c r="C351" s="59" t="s">
        <v>1179</v>
      </c>
      <c r="D351" s="73" t="s">
        <v>117</v>
      </c>
      <c r="E351" s="59" t="s">
        <v>1133</v>
      </c>
      <c r="F351" s="59" t="s">
        <v>1180</v>
      </c>
      <c r="G351" s="59" t="s">
        <v>1181</v>
      </c>
      <c r="H351" s="83">
        <v>44074</v>
      </c>
      <c r="I351">
        <f t="shared" si="9"/>
        <v>2020</v>
      </c>
      <c r="J351" s="104">
        <v>7.8026099999999996</v>
      </c>
      <c r="K351" s="60">
        <v>44074</v>
      </c>
      <c r="L351" s="60">
        <v>44165</v>
      </c>
      <c r="M351" s="193">
        <v>194504.7</v>
      </c>
      <c r="N351" s="61">
        <v>0</v>
      </c>
      <c r="O351" s="61">
        <v>0</v>
      </c>
      <c r="P351" s="61">
        <v>0</v>
      </c>
      <c r="Q351" s="206">
        <f>Tabla3[[#This Row],[SUSCRITO FUENTE COOPERANTE Q. ]]+Tabla3[[#This Row],[ENMIENDA FUENTE COOPERANTE]]</f>
        <v>194504.7</v>
      </c>
      <c r="R351" s="220">
        <f>Tabla3[[#This Row],[TOTAL Q SUSCRITO FUENTE COOOPERANTE]]/Tabla3[[#This Row],[TIPO DE CAMBIO 7.80261 (14-04-2023) ]]</f>
        <v>24928.158654604038</v>
      </c>
      <c r="S351" s="61">
        <f>+'Actualizado al 14-04-2023'!$N188+'Actualizado al 14-04-2023'!$P188</f>
        <v>2686177.26</v>
      </c>
      <c r="T351" s="207">
        <v>194504.69</v>
      </c>
      <c r="U351" s="224">
        <f>Tabla3[[#This Row],[Q - EJECUTADO FUENTE COOPERANTE]]/Tabla3[[#This Row],[TIPO DE CAMBIO 7.80261 (14-04-2023) ]]</f>
        <v>24928.157372981608</v>
      </c>
      <c r="V351" s="211">
        <f>Tabla3[[#This Row],[TOTAL Q SUSCRITO FUENTE COOOPERANTE]]-Tabla3[[#This Row],[Q - EJECUTADO FUENTE COOPERANTE]]</f>
        <v>1.0000000009313226E-2</v>
      </c>
      <c r="W351" s="228">
        <f>Tabla3[[#This Row],[USD - TOTAL SUSCRITO FUENTE COOPERANTE ]]-Tabla3[[#This Row],[USD - EJECUTADO FUENTE COOPERANTE]]</f>
        <v>1.2816224298148882E-3</v>
      </c>
      <c r="X351" s="61">
        <v>0</v>
      </c>
      <c r="Y351" s="61">
        <v>100</v>
      </c>
      <c r="Z351" s="61">
        <v>99.99</v>
      </c>
      <c r="AA351" s="59" t="s">
        <v>831</v>
      </c>
      <c r="AB351" s="59" t="s">
        <v>82</v>
      </c>
      <c r="AC351" s="59" t="s">
        <v>300</v>
      </c>
      <c r="AD351" s="59" t="s">
        <v>472</v>
      </c>
      <c r="AE351" s="59" t="s">
        <v>1169</v>
      </c>
      <c r="AF351" s="59" t="s">
        <v>12</v>
      </c>
      <c r="AG351" s="59">
        <v>12</v>
      </c>
      <c r="AH351" s="59" t="s">
        <v>122</v>
      </c>
      <c r="AI351" s="73" t="s">
        <v>631</v>
      </c>
      <c r="AJ351" s="59"/>
      <c r="AK351" s="59"/>
      <c r="AL351" s="59"/>
      <c r="AM351" s="59"/>
      <c r="AN351" s="59" t="s">
        <v>1182</v>
      </c>
      <c r="AO351" s="59" t="s">
        <v>1183</v>
      </c>
      <c r="AP351" s="59"/>
      <c r="AQ351" s="62"/>
    </row>
    <row r="352" spans="1:43" ht="15.75" customHeight="1">
      <c r="A352" s="59" t="s">
        <v>1249</v>
      </c>
      <c r="B352" s="59" t="s">
        <v>1250</v>
      </c>
      <c r="C352" s="59" t="s">
        <v>1251</v>
      </c>
      <c r="D352" s="73" t="s">
        <v>117</v>
      </c>
      <c r="E352" s="59" t="s">
        <v>771</v>
      </c>
      <c r="F352" s="59" t="s">
        <v>1058</v>
      </c>
      <c r="G352" s="59" t="s">
        <v>772</v>
      </c>
      <c r="H352" s="83">
        <v>44176</v>
      </c>
      <c r="I352">
        <f t="shared" si="9"/>
        <v>2020</v>
      </c>
      <c r="J352" s="104">
        <v>7.8026099999999996</v>
      </c>
      <c r="K352" s="60">
        <v>44176</v>
      </c>
      <c r="L352" s="60">
        <v>44540</v>
      </c>
      <c r="M352" s="193">
        <v>796310.17</v>
      </c>
      <c r="N352" s="61">
        <v>0</v>
      </c>
      <c r="O352" s="61">
        <v>0</v>
      </c>
      <c r="P352" s="61">
        <v>0</v>
      </c>
      <c r="Q352" s="206">
        <f>Tabla3[[#This Row],[SUSCRITO FUENTE COOPERANTE Q. ]]+Tabla3[[#This Row],[ENMIENDA FUENTE COOPERANTE]]</f>
        <v>796310.17</v>
      </c>
      <c r="R352" s="220">
        <f>Tabla3[[#This Row],[TOTAL Q SUSCRITO FUENTE COOOPERANTE]]/Tabla3[[#This Row],[TIPO DE CAMBIO 7.80261 (14-04-2023) ]]</f>
        <v>102056.89762784506</v>
      </c>
      <c r="S352" s="61">
        <f>+'Actualizado al 14-04-2023'!$N200+'Actualizado al 14-04-2023'!$P200</f>
        <v>31714955.030000001</v>
      </c>
      <c r="T352" s="207">
        <v>796310.14</v>
      </c>
      <c r="U352" s="224">
        <f>Tabla3[[#This Row],[Q - EJECUTADO FUENTE COOPERANTE]]/Tabla3[[#This Row],[TIPO DE CAMBIO 7.80261 (14-04-2023) ]]</f>
        <v>102056.89378297776</v>
      </c>
      <c r="V352" s="211">
        <f>Tabla3[[#This Row],[TOTAL Q SUSCRITO FUENTE COOOPERANTE]]-Tabla3[[#This Row],[Q - EJECUTADO FUENTE COOPERANTE]]</f>
        <v>3.0000000027939677E-2</v>
      </c>
      <c r="W352" s="228">
        <f>Tabla3[[#This Row],[USD - TOTAL SUSCRITO FUENTE COOPERANTE ]]-Tabla3[[#This Row],[USD - EJECUTADO FUENTE COOPERANTE]]</f>
        <v>3.8448673003586009E-3</v>
      </c>
      <c r="X352" s="61">
        <v>0</v>
      </c>
      <c r="Y352" s="61">
        <v>93.33</v>
      </c>
      <c r="Z352" s="61">
        <v>99.99</v>
      </c>
      <c r="AA352" s="59" t="s">
        <v>796</v>
      </c>
      <c r="AB352" s="59" t="s">
        <v>82</v>
      </c>
      <c r="AC352" s="59" t="s">
        <v>94</v>
      </c>
      <c r="AD352" s="59" t="s">
        <v>364</v>
      </c>
      <c r="AE352" s="59" t="s">
        <v>364</v>
      </c>
      <c r="AF352" s="59" t="s">
        <v>12</v>
      </c>
      <c r="AG352" s="59">
        <v>12</v>
      </c>
      <c r="AH352" s="59" t="s">
        <v>122</v>
      </c>
      <c r="AI352" s="73" t="s">
        <v>218</v>
      </c>
      <c r="AJ352" s="59"/>
      <c r="AK352" s="59"/>
      <c r="AL352" s="59"/>
      <c r="AM352" s="59"/>
      <c r="AN352" s="59" t="s">
        <v>1252</v>
      </c>
      <c r="AO352" s="59" t="s">
        <v>1253</v>
      </c>
      <c r="AP352" s="59" t="s">
        <v>1254</v>
      </c>
      <c r="AQ352" s="62" t="s">
        <v>1255</v>
      </c>
    </row>
    <row r="353" spans="1:43" ht="15.75" customHeight="1">
      <c r="A353" s="182" t="s">
        <v>1534</v>
      </c>
      <c r="B353" s="65" t="s">
        <v>1535</v>
      </c>
      <c r="C353" s="65" t="s">
        <v>1536</v>
      </c>
      <c r="D353" s="74" t="s">
        <v>117</v>
      </c>
      <c r="E353" s="65" t="s">
        <v>1133</v>
      </c>
      <c r="F353" s="65" t="s">
        <v>251</v>
      </c>
      <c r="G353" s="65" t="s">
        <v>1161</v>
      </c>
      <c r="H353" s="82">
        <v>44481</v>
      </c>
      <c r="I353">
        <f t="shared" si="9"/>
        <v>2021</v>
      </c>
      <c r="J353" s="104">
        <v>7.8026099999999996</v>
      </c>
      <c r="K353" s="163">
        <v>44407</v>
      </c>
      <c r="L353" s="163">
        <v>44680</v>
      </c>
      <c r="M353" s="216">
        <v>773147</v>
      </c>
      <c r="N353" s="66">
        <v>0</v>
      </c>
      <c r="O353" s="66">
        <v>0</v>
      </c>
      <c r="P353" s="66">
        <v>0</v>
      </c>
      <c r="Q353" s="206">
        <f>Tabla3[[#This Row],[SUSCRITO FUENTE COOPERANTE Q. ]]+Tabla3[[#This Row],[ENMIENDA FUENTE COOPERANTE]]</f>
        <v>773147</v>
      </c>
      <c r="R353" s="220">
        <f>Tabla3[[#This Row],[TOTAL Q SUSCRITO FUENTE COOOPERANTE]]/Tabla3[[#This Row],[TIPO DE CAMBIO 7.80261 (14-04-2023) ]]</f>
        <v>99088.253802253355</v>
      </c>
      <c r="S353" s="66">
        <f>+'Actualizado al 14-04-2023'!$N251+'Actualizado al 14-04-2023'!$P251</f>
        <v>0</v>
      </c>
      <c r="T353" s="207">
        <v>773146.98</v>
      </c>
      <c r="U353" s="224">
        <f>Tabla3[[#This Row],[Q - EJECUTADO FUENTE COOPERANTE]]/Tabla3[[#This Row],[TIPO DE CAMBIO 7.80261 (14-04-2023) ]]</f>
        <v>99088.251239008488</v>
      </c>
      <c r="V353" s="211">
        <f>Tabla3[[#This Row],[TOTAL Q SUSCRITO FUENTE COOOPERANTE]]-Tabla3[[#This Row],[Q - EJECUTADO FUENTE COOPERANTE]]</f>
        <v>2.0000000018626451E-2</v>
      </c>
      <c r="W353" s="228">
        <f>Tabla3[[#This Row],[USD - TOTAL SUSCRITO FUENTE COOPERANTE ]]-Tabla3[[#This Row],[USD - EJECUTADO FUENTE COOPERANTE]]</f>
        <v>2.5632448669057339E-3</v>
      </c>
      <c r="X353" s="66">
        <v>0</v>
      </c>
      <c r="Y353" s="66">
        <v>100</v>
      </c>
      <c r="Z353" s="66">
        <v>99.99</v>
      </c>
      <c r="AA353" s="65" t="s">
        <v>796</v>
      </c>
      <c r="AB353" s="65" t="s">
        <v>82</v>
      </c>
      <c r="AC353" s="65" t="s">
        <v>300</v>
      </c>
      <c r="AD353" s="65" t="s">
        <v>95</v>
      </c>
      <c r="AE353" s="65" t="s">
        <v>95</v>
      </c>
      <c r="AF353" s="65" t="s">
        <v>12</v>
      </c>
      <c r="AG353" s="65">
        <v>12</v>
      </c>
      <c r="AH353" s="65"/>
      <c r="AI353" s="74" t="s">
        <v>246</v>
      </c>
      <c r="AJ353" s="65"/>
      <c r="AK353" s="65"/>
      <c r="AL353" s="65"/>
      <c r="AM353" s="65"/>
      <c r="AN353" s="65" t="s">
        <v>1537</v>
      </c>
      <c r="AO353" s="65" t="s">
        <v>1538</v>
      </c>
      <c r="AP353" s="65"/>
      <c r="AQ353" s="67"/>
    </row>
    <row r="354" spans="1:43" ht="15.75" customHeight="1">
      <c r="A354" s="45"/>
      <c r="B354" s="45"/>
      <c r="C354" s="45"/>
      <c r="D354" s="90"/>
      <c r="E354" s="47"/>
      <c r="F354" s="46"/>
      <c r="G354" s="46"/>
      <c r="H354" s="46"/>
      <c r="I354" s="46"/>
      <c r="J354" s="90"/>
      <c r="K354" s="46"/>
      <c r="L354" s="48"/>
      <c r="M354" s="217"/>
      <c r="N354" s="49"/>
      <c r="O354" s="49"/>
      <c r="P354" s="49"/>
      <c r="Q354" s="158"/>
      <c r="R354" s="221"/>
      <c r="S354" s="49"/>
      <c r="T354" s="199"/>
      <c r="U354" s="225"/>
      <c r="V354" s="202"/>
      <c r="W354" s="229"/>
      <c r="X354" s="49"/>
      <c r="Y354" s="45"/>
      <c r="Z354" s="45"/>
      <c r="AA354" s="45"/>
      <c r="AB354" s="45"/>
      <c r="AC354" s="45"/>
      <c r="AD354" s="45"/>
      <c r="AE354" s="45"/>
      <c r="AH354" s="52"/>
      <c r="AI354" s="75"/>
      <c r="AJ354" s="52"/>
      <c r="AK354" s="52"/>
      <c r="AL354" s="52"/>
      <c r="AM354" s="52"/>
      <c r="AN354" s="45"/>
      <c r="AO354" s="45"/>
      <c r="AP354" s="45"/>
      <c r="AQ354" s="45"/>
    </row>
    <row r="355" spans="1:43" ht="15.75" customHeight="1">
      <c r="A355" s="45"/>
      <c r="B355" s="45"/>
      <c r="C355" s="45"/>
      <c r="D355" s="90"/>
      <c r="E355" s="47"/>
      <c r="F355" s="46"/>
      <c r="G355" s="46"/>
      <c r="H355" s="46"/>
      <c r="I355" s="46"/>
      <c r="J355" s="90"/>
      <c r="K355" s="46"/>
      <c r="L355" s="48"/>
      <c r="M355" s="217"/>
      <c r="N355" s="49"/>
      <c r="O355" s="49"/>
      <c r="P355" s="49"/>
      <c r="Q355" s="158"/>
      <c r="R355" s="221"/>
      <c r="S355" s="49"/>
      <c r="T355" s="199"/>
      <c r="U355" s="225"/>
      <c r="V355" s="202"/>
      <c r="W355" s="229"/>
      <c r="X355" s="49"/>
      <c r="Y355" s="45"/>
      <c r="Z355" s="45"/>
      <c r="AA355" s="45"/>
      <c r="AB355" s="45"/>
      <c r="AC355" s="45"/>
      <c r="AD355" s="45"/>
      <c r="AE355" s="45"/>
      <c r="AH355" s="52"/>
      <c r="AI355" s="75"/>
      <c r="AJ355" s="52"/>
      <c r="AK355" s="52"/>
      <c r="AL355" s="52"/>
      <c r="AM355" s="52"/>
      <c r="AN355" s="45"/>
      <c r="AO355" s="45"/>
      <c r="AP355" s="45"/>
      <c r="AQ355" s="45"/>
    </row>
    <row r="356" spans="1:43" ht="15.75" customHeight="1">
      <c r="A356" s="45"/>
      <c r="B356" s="45"/>
      <c r="C356" s="45"/>
      <c r="D356" s="90"/>
      <c r="E356" s="47"/>
      <c r="F356" s="46"/>
      <c r="G356" s="46"/>
      <c r="H356" s="46"/>
      <c r="I356" s="46"/>
      <c r="J356" s="90"/>
      <c r="K356" s="46"/>
      <c r="L356" s="48"/>
      <c r="M356" s="217"/>
      <c r="N356" s="49"/>
      <c r="O356" s="49"/>
      <c r="P356" s="49"/>
      <c r="Q356" s="158"/>
      <c r="R356" s="221"/>
      <c r="S356" s="49"/>
      <c r="T356" s="199"/>
      <c r="U356" s="225"/>
      <c r="V356" s="202"/>
      <c r="W356" s="229"/>
      <c r="X356" s="49"/>
      <c r="Y356" s="45"/>
      <c r="Z356" s="45"/>
      <c r="AA356" s="45"/>
      <c r="AB356" s="45"/>
      <c r="AC356" s="45"/>
      <c r="AD356" s="45"/>
      <c r="AE356" s="45"/>
      <c r="AH356" s="52"/>
      <c r="AI356" s="75"/>
      <c r="AJ356" s="52"/>
      <c r="AK356" s="52"/>
      <c r="AL356" s="52"/>
      <c r="AM356" s="52"/>
      <c r="AN356" s="45"/>
      <c r="AO356" s="45"/>
      <c r="AP356" s="45"/>
      <c r="AQ356" s="45"/>
    </row>
    <row r="357" spans="1:43" ht="15.75" customHeight="1">
      <c r="A357" s="45"/>
      <c r="B357" s="45"/>
      <c r="C357" s="45"/>
      <c r="D357" s="90"/>
      <c r="E357" s="47"/>
      <c r="F357" s="46"/>
      <c r="G357" s="46"/>
      <c r="H357" s="46"/>
      <c r="I357" s="46"/>
      <c r="J357" s="90"/>
      <c r="K357" s="46"/>
      <c r="L357" s="48"/>
      <c r="M357" s="217"/>
      <c r="N357" s="49"/>
      <c r="O357" s="49"/>
      <c r="P357" s="49"/>
      <c r="Q357" s="158"/>
      <c r="R357" s="221"/>
      <c r="S357" s="49"/>
      <c r="T357" s="199"/>
      <c r="U357" s="225"/>
      <c r="V357" s="202"/>
      <c r="W357" s="229"/>
      <c r="X357" s="49"/>
      <c r="Y357" s="45"/>
      <c r="Z357" s="45"/>
      <c r="AA357" s="45"/>
      <c r="AB357" s="45"/>
      <c r="AC357" s="45"/>
      <c r="AD357" s="45"/>
      <c r="AE357" s="45"/>
      <c r="AH357" s="52"/>
      <c r="AI357" s="75"/>
      <c r="AJ357" s="52"/>
      <c r="AK357" s="52"/>
      <c r="AL357" s="52"/>
      <c r="AM357" s="52"/>
      <c r="AN357" s="45"/>
      <c r="AO357" s="45"/>
      <c r="AP357" s="45"/>
      <c r="AQ357" s="45"/>
    </row>
    <row r="358" spans="1:43" ht="15.75" customHeight="1">
      <c r="A358" s="45"/>
      <c r="B358" s="45"/>
      <c r="C358" s="45"/>
      <c r="D358" s="90"/>
      <c r="E358" s="47"/>
      <c r="F358" s="46"/>
      <c r="G358" s="46"/>
      <c r="H358" s="46"/>
      <c r="I358" s="46"/>
      <c r="J358" s="90"/>
      <c r="K358" s="46"/>
      <c r="L358" s="48"/>
      <c r="M358" s="217"/>
      <c r="N358" s="49"/>
      <c r="O358" s="49"/>
      <c r="P358" s="49"/>
      <c r="Q358" s="158"/>
      <c r="R358" s="221"/>
      <c r="S358" s="49"/>
      <c r="T358" s="199"/>
      <c r="U358" s="225"/>
      <c r="V358" s="202"/>
      <c r="W358" s="229"/>
      <c r="X358" s="49"/>
      <c r="Y358" s="45"/>
      <c r="Z358" s="45"/>
      <c r="AA358" s="45"/>
      <c r="AB358" s="45"/>
      <c r="AC358" s="45"/>
      <c r="AD358" s="45"/>
      <c r="AE358" s="45"/>
      <c r="AH358" s="52"/>
      <c r="AI358" s="75"/>
      <c r="AJ358" s="52"/>
      <c r="AK358" s="52"/>
      <c r="AL358" s="52"/>
      <c r="AM358" s="52"/>
      <c r="AN358" s="45"/>
      <c r="AO358" s="45"/>
      <c r="AP358" s="45"/>
      <c r="AQ358" s="45"/>
    </row>
    <row r="359" spans="1:43" ht="15.75" customHeight="1">
      <c r="A359" s="45"/>
      <c r="B359" s="45"/>
      <c r="C359" s="45"/>
      <c r="D359" s="90"/>
      <c r="E359" s="47"/>
      <c r="F359" s="46"/>
      <c r="G359" s="46"/>
      <c r="H359" s="46"/>
      <c r="I359" s="46"/>
      <c r="J359" s="90"/>
      <c r="K359" s="46"/>
      <c r="L359" s="48"/>
      <c r="M359" s="217"/>
      <c r="N359" s="49"/>
      <c r="O359" s="49"/>
      <c r="P359" s="49"/>
      <c r="Q359" s="158"/>
      <c r="R359" s="221"/>
      <c r="S359" s="49"/>
      <c r="T359" s="199"/>
      <c r="U359" s="225"/>
      <c r="V359" s="202"/>
      <c r="W359" s="229"/>
      <c r="X359" s="49"/>
      <c r="Y359" s="45"/>
      <c r="Z359" s="45"/>
      <c r="AA359" s="45"/>
      <c r="AB359" s="45"/>
      <c r="AC359" s="45"/>
      <c r="AD359" s="45"/>
      <c r="AE359" s="45"/>
      <c r="AH359" s="52"/>
      <c r="AI359" s="75"/>
      <c r="AJ359" s="52"/>
      <c r="AK359" s="52"/>
      <c r="AL359" s="52"/>
      <c r="AM359" s="52"/>
      <c r="AN359" s="45"/>
      <c r="AO359" s="45"/>
      <c r="AP359" s="45"/>
      <c r="AQ359" s="45"/>
    </row>
    <row r="360" spans="1:43" ht="15.75" customHeight="1">
      <c r="A360" s="45"/>
      <c r="B360" s="45"/>
      <c r="C360" s="45"/>
      <c r="D360" s="90"/>
      <c r="E360" s="47"/>
      <c r="F360" s="46"/>
      <c r="G360" s="46"/>
      <c r="H360" s="46"/>
      <c r="I360" s="46"/>
      <c r="J360" s="90"/>
      <c r="K360" s="46"/>
      <c r="L360" s="48"/>
      <c r="M360" s="217"/>
      <c r="N360" s="49"/>
      <c r="O360" s="49"/>
      <c r="P360" s="49"/>
      <c r="Q360" s="158"/>
      <c r="R360" s="221"/>
      <c r="S360" s="49"/>
      <c r="T360" s="199"/>
      <c r="U360" s="225"/>
      <c r="V360" s="202"/>
      <c r="W360" s="229"/>
      <c r="X360" s="49"/>
      <c r="Y360" s="45"/>
      <c r="Z360" s="45"/>
      <c r="AA360" s="45"/>
      <c r="AB360" s="45"/>
      <c r="AC360" s="45"/>
      <c r="AD360" s="45"/>
      <c r="AE360" s="45"/>
      <c r="AH360" s="52"/>
      <c r="AI360" s="75"/>
      <c r="AJ360" s="52"/>
      <c r="AK360" s="52"/>
      <c r="AL360" s="52"/>
      <c r="AM360" s="52"/>
      <c r="AN360" s="45"/>
      <c r="AO360" s="45"/>
      <c r="AP360" s="45"/>
      <c r="AQ360" s="45"/>
    </row>
    <row r="361" spans="1:43" ht="15.75" customHeight="1">
      <c r="A361" s="45"/>
      <c r="B361" s="45"/>
      <c r="C361" s="45"/>
      <c r="D361" s="90"/>
      <c r="E361" s="47"/>
      <c r="F361" s="46"/>
      <c r="G361" s="46"/>
      <c r="H361" s="46"/>
      <c r="I361" s="46"/>
      <c r="J361" s="90"/>
      <c r="K361" s="46"/>
      <c r="L361" s="48"/>
      <c r="M361" s="217"/>
      <c r="N361" s="49"/>
      <c r="O361" s="49"/>
      <c r="P361" s="49"/>
      <c r="Q361" s="158"/>
      <c r="R361" s="221"/>
      <c r="S361" s="49"/>
      <c r="T361" s="199"/>
      <c r="U361" s="225"/>
      <c r="V361" s="202"/>
      <c r="W361" s="229"/>
      <c r="X361" s="49"/>
      <c r="Y361" s="45"/>
      <c r="Z361" s="45"/>
      <c r="AA361" s="45"/>
      <c r="AB361" s="45"/>
      <c r="AC361" s="45"/>
      <c r="AD361" s="45"/>
      <c r="AE361" s="45"/>
      <c r="AH361" s="52"/>
      <c r="AI361" s="75"/>
      <c r="AJ361" s="52"/>
      <c r="AK361" s="52"/>
      <c r="AL361" s="52"/>
      <c r="AM361" s="52"/>
      <c r="AN361" s="45"/>
      <c r="AO361" s="45"/>
      <c r="AP361" s="45"/>
      <c r="AQ361" s="45"/>
    </row>
    <row r="362" spans="1:43" ht="15.75" customHeight="1">
      <c r="A362" s="45"/>
      <c r="B362" s="45"/>
      <c r="C362" s="45"/>
      <c r="D362" s="90"/>
      <c r="E362" s="47"/>
      <c r="F362" s="46"/>
      <c r="G362" s="46"/>
      <c r="H362" s="46"/>
      <c r="I362" s="46"/>
      <c r="J362" s="90"/>
      <c r="K362" s="46"/>
      <c r="L362" s="48"/>
      <c r="M362" s="217"/>
      <c r="N362" s="49"/>
      <c r="O362" s="49"/>
      <c r="P362" s="49"/>
      <c r="Q362" s="158"/>
      <c r="R362" s="221"/>
      <c r="S362" s="49"/>
      <c r="T362" s="199"/>
      <c r="U362" s="225"/>
      <c r="V362" s="202"/>
      <c r="W362" s="229"/>
      <c r="X362" s="49"/>
      <c r="Y362" s="45"/>
      <c r="Z362" s="45"/>
      <c r="AA362" s="45"/>
      <c r="AB362" s="45"/>
      <c r="AC362" s="45"/>
      <c r="AD362" s="45"/>
      <c r="AE362" s="45"/>
      <c r="AH362" s="52"/>
      <c r="AI362" s="75"/>
      <c r="AJ362" s="52"/>
      <c r="AK362" s="52"/>
      <c r="AL362" s="52"/>
      <c r="AM362" s="52"/>
      <c r="AN362" s="45"/>
      <c r="AO362" s="45"/>
      <c r="AP362" s="45"/>
      <c r="AQ362" s="45"/>
    </row>
    <row r="363" spans="1:43" ht="15.75" customHeight="1">
      <c r="A363" s="45"/>
      <c r="B363" s="45"/>
      <c r="C363" s="45"/>
      <c r="D363" s="90"/>
      <c r="E363" s="47"/>
      <c r="F363" s="46"/>
      <c r="G363" s="46"/>
      <c r="H363" s="46"/>
      <c r="I363" s="46"/>
      <c r="J363" s="90"/>
      <c r="K363" s="46"/>
      <c r="L363" s="48"/>
      <c r="M363" s="217"/>
      <c r="N363" s="49"/>
      <c r="O363" s="49"/>
      <c r="P363" s="49"/>
      <c r="Q363" s="158"/>
      <c r="R363" s="221"/>
      <c r="S363" s="49"/>
      <c r="T363" s="199"/>
      <c r="U363" s="225"/>
      <c r="V363" s="202"/>
      <c r="W363" s="229"/>
      <c r="X363" s="49"/>
      <c r="Y363" s="45"/>
      <c r="Z363" s="45"/>
      <c r="AA363" s="45"/>
      <c r="AB363" s="45"/>
      <c r="AC363" s="45"/>
      <c r="AD363" s="45"/>
      <c r="AE363" s="45"/>
      <c r="AH363" s="52"/>
      <c r="AI363" s="75"/>
      <c r="AJ363" s="52"/>
      <c r="AK363" s="52"/>
      <c r="AL363" s="52"/>
      <c r="AM363" s="52"/>
      <c r="AN363" s="45"/>
      <c r="AO363" s="45"/>
      <c r="AP363" s="45"/>
      <c r="AQ363" s="45"/>
    </row>
    <row r="364" spans="1:43" ht="15.75" customHeight="1">
      <c r="A364" s="45"/>
      <c r="B364" s="45"/>
      <c r="C364" s="45"/>
      <c r="D364" s="90"/>
      <c r="E364" s="47"/>
      <c r="F364" s="46"/>
      <c r="G364" s="46"/>
      <c r="H364" s="46"/>
      <c r="I364" s="46"/>
      <c r="J364" s="90"/>
      <c r="K364" s="46"/>
      <c r="L364" s="48"/>
      <c r="M364" s="217"/>
      <c r="N364" s="49"/>
      <c r="O364" s="49"/>
      <c r="P364" s="49"/>
      <c r="Q364" s="158"/>
      <c r="R364" s="221"/>
      <c r="S364" s="49"/>
      <c r="T364" s="199"/>
      <c r="U364" s="225"/>
      <c r="V364" s="202"/>
      <c r="W364" s="229"/>
      <c r="X364" s="49"/>
      <c r="Y364" s="45"/>
      <c r="Z364" s="45"/>
      <c r="AA364" s="45"/>
      <c r="AB364" s="45"/>
      <c r="AC364" s="45"/>
      <c r="AD364" s="45"/>
      <c r="AE364" s="45"/>
      <c r="AH364" s="52"/>
      <c r="AI364" s="75"/>
      <c r="AJ364" s="52"/>
      <c r="AK364" s="52"/>
      <c r="AL364" s="52"/>
      <c r="AM364" s="52"/>
      <c r="AN364" s="45"/>
      <c r="AO364" s="45"/>
      <c r="AP364" s="45"/>
      <c r="AQ364" s="45"/>
    </row>
    <row r="365" spans="1:43" ht="15.75" customHeight="1">
      <c r="A365" s="45"/>
      <c r="B365" s="45"/>
      <c r="C365" s="45"/>
      <c r="D365" s="90"/>
      <c r="E365" s="47"/>
      <c r="F365" s="46"/>
      <c r="G365" s="46"/>
      <c r="H365" s="46"/>
      <c r="I365" s="46"/>
      <c r="J365" s="90"/>
      <c r="K365" s="46"/>
      <c r="L365" s="48"/>
      <c r="M365" s="217"/>
      <c r="N365" s="49"/>
      <c r="O365" s="49"/>
      <c r="P365" s="49"/>
      <c r="Q365" s="158"/>
      <c r="R365" s="221"/>
      <c r="S365" s="49"/>
      <c r="T365" s="199"/>
      <c r="U365" s="225"/>
      <c r="V365" s="202"/>
      <c r="W365" s="229"/>
      <c r="X365" s="49"/>
      <c r="Y365" s="45"/>
      <c r="Z365" s="45"/>
      <c r="AA365" s="45"/>
      <c r="AB365" s="45"/>
      <c r="AC365" s="45"/>
      <c r="AD365" s="45"/>
      <c r="AE365" s="45"/>
      <c r="AH365" s="52"/>
      <c r="AI365" s="75"/>
      <c r="AJ365" s="52"/>
      <c r="AK365" s="52"/>
      <c r="AL365" s="52"/>
      <c r="AM365" s="52"/>
      <c r="AN365" s="45"/>
      <c r="AO365" s="45"/>
      <c r="AP365" s="45"/>
      <c r="AQ365" s="45"/>
    </row>
    <row r="366" spans="1:43" ht="15.75" customHeight="1">
      <c r="A366" s="45"/>
      <c r="B366" s="45"/>
      <c r="C366" s="45"/>
      <c r="D366" s="90"/>
      <c r="E366" s="47"/>
      <c r="F366" s="46"/>
      <c r="G366" s="46"/>
      <c r="H366" s="46"/>
      <c r="I366" s="46"/>
      <c r="J366" s="90"/>
      <c r="K366" s="46"/>
      <c r="L366" s="48"/>
      <c r="M366" s="217"/>
      <c r="N366" s="49"/>
      <c r="O366" s="49"/>
      <c r="P366" s="49"/>
      <c r="Q366" s="158"/>
      <c r="R366" s="221"/>
      <c r="S366" s="49"/>
      <c r="T366" s="199"/>
      <c r="U366" s="225"/>
      <c r="V366" s="202"/>
      <c r="W366" s="229"/>
      <c r="X366" s="49"/>
      <c r="Y366" s="45"/>
      <c r="Z366" s="45"/>
      <c r="AA366" s="45"/>
      <c r="AB366" s="45"/>
      <c r="AC366" s="45"/>
      <c r="AD366" s="45"/>
      <c r="AE366" s="45"/>
      <c r="AH366" s="52"/>
      <c r="AI366" s="75"/>
      <c r="AJ366" s="52"/>
      <c r="AK366" s="52"/>
      <c r="AL366" s="52"/>
      <c r="AM366" s="52"/>
      <c r="AN366" s="45"/>
      <c r="AO366" s="45"/>
      <c r="AP366" s="45"/>
      <c r="AQ366" s="45"/>
    </row>
    <row r="367" spans="1:43" ht="15.75" customHeight="1">
      <c r="A367" s="45"/>
      <c r="B367" s="45"/>
      <c r="C367" s="45"/>
      <c r="D367" s="90"/>
      <c r="E367" s="47"/>
      <c r="F367" s="46"/>
      <c r="G367" s="46"/>
      <c r="H367" s="46"/>
      <c r="I367" s="46"/>
      <c r="J367" s="90"/>
      <c r="K367" s="46"/>
      <c r="L367" s="48"/>
      <c r="M367" s="217"/>
      <c r="N367" s="49"/>
      <c r="O367" s="49"/>
      <c r="P367" s="49"/>
      <c r="Q367" s="158"/>
      <c r="R367" s="221"/>
      <c r="S367" s="49"/>
      <c r="T367" s="199"/>
      <c r="U367" s="225"/>
      <c r="V367" s="202"/>
      <c r="W367" s="229"/>
      <c r="X367" s="49"/>
      <c r="Y367" s="45"/>
      <c r="Z367" s="45"/>
      <c r="AA367" s="45"/>
      <c r="AB367" s="45"/>
      <c r="AC367" s="45"/>
      <c r="AD367" s="45"/>
      <c r="AE367" s="45"/>
      <c r="AH367" s="52"/>
      <c r="AI367" s="75"/>
      <c r="AJ367" s="52"/>
      <c r="AK367" s="52"/>
      <c r="AL367" s="52"/>
      <c r="AM367" s="52"/>
      <c r="AN367" s="45"/>
      <c r="AO367" s="45"/>
      <c r="AP367" s="45"/>
      <c r="AQ367" s="45"/>
    </row>
    <row r="368" spans="1:43" ht="15.75" customHeight="1">
      <c r="A368" s="45"/>
      <c r="B368" s="45"/>
      <c r="C368" s="45"/>
      <c r="D368" s="90"/>
      <c r="E368" s="47"/>
      <c r="F368" s="46"/>
      <c r="G368" s="46"/>
      <c r="H368" s="46"/>
      <c r="I368" s="46"/>
      <c r="J368" s="90"/>
      <c r="K368" s="46"/>
      <c r="L368" s="48"/>
      <c r="M368" s="217"/>
      <c r="N368" s="49"/>
      <c r="O368" s="49"/>
      <c r="P368" s="49"/>
      <c r="Q368" s="158"/>
      <c r="R368" s="221"/>
      <c r="S368" s="49"/>
      <c r="T368" s="199"/>
      <c r="U368" s="225"/>
      <c r="V368" s="202"/>
      <c r="W368" s="229"/>
      <c r="X368" s="49"/>
      <c r="Y368" s="45"/>
      <c r="Z368" s="45"/>
      <c r="AA368" s="45"/>
      <c r="AB368" s="45"/>
      <c r="AC368" s="45"/>
      <c r="AD368" s="45"/>
      <c r="AE368" s="45"/>
      <c r="AH368" s="52"/>
      <c r="AI368" s="75"/>
      <c r="AJ368" s="52"/>
      <c r="AK368" s="52"/>
      <c r="AL368" s="52"/>
      <c r="AM368" s="52"/>
      <c r="AN368" s="45"/>
      <c r="AO368" s="45"/>
      <c r="AP368" s="45"/>
      <c r="AQ368" s="45"/>
    </row>
    <row r="369" spans="1:43" ht="15.75" customHeight="1">
      <c r="A369" s="45"/>
      <c r="B369" s="45"/>
      <c r="C369" s="45"/>
      <c r="D369" s="90"/>
      <c r="E369" s="47"/>
      <c r="F369" s="46"/>
      <c r="G369" s="46"/>
      <c r="H369" s="46"/>
      <c r="I369" s="46"/>
      <c r="J369" s="90"/>
      <c r="K369" s="46"/>
      <c r="L369" s="48"/>
      <c r="M369" s="217"/>
      <c r="N369" s="49"/>
      <c r="O369" s="49"/>
      <c r="P369" s="49"/>
      <c r="Q369" s="158"/>
      <c r="R369" s="221"/>
      <c r="S369" s="49"/>
      <c r="T369" s="199"/>
      <c r="U369" s="225"/>
      <c r="V369" s="202"/>
      <c r="W369" s="229"/>
      <c r="X369" s="49"/>
      <c r="Y369" s="45"/>
      <c r="Z369" s="45"/>
      <c r="AA369" s="45"/>
      <c r="AB369" s="45"/>
      <c r="AC369" s="45"/>
      <c r="AD369" s="45"/>
      <c r="AE369" s="45"/>
      <c r="AH369" s="52"/>
      <c r="AI369" s="75"/>
      <c r="AJ369" s="52"/>
      <c r="AK369" s="52"/>
      <c r="AL369" s="52"/>
      <c r="AM369" s="52"/>
      <c r="AN369" s="45"/>
      <c r="AO369" s="45"/>
      <c r="AP369" s="45"/>
      <c r="AQ369" s="45"/>
    </row>
    <row r="370" spans="1:43" ht="15.75" customHeight="1">
      <c r="A370" s="45"/>
      <c r="B370" s="45"/>
      <c r="C370" s="45"/>
      <c r="D370" s="90"/>
      <c r="E370" s="47"/>
      <c r="F370" s="46"/>
      <c r="G370" s="46"/>
      <c r="H370" s="46"/>
      <c r="I370" s="46"/>
      <c r="J370" s="90"/>
      <c r="K370" s="46"/>
      <c r="L370" s="48"/>
      <c r="M370" s="217"/>
      <c r="N370" s="49"/>
      <c r="O370" s="49"/>
      <c r="P370" s="49"/>
      <c r="Q370" s="158"/>
      <c r="R370" s="221"/>
      <c r="S370" s="49"/>
      <c r="T370" s="199"/>
      <c r="U370" s="225"/>
      <c r="V370" s="202"/>
      <c r="W370" s="229"/>
      <c r="X370" s="49"/>
      <c r="Y370" s="45"/>
      <c r="Z370" s="45"/>
      <c r="AA370" s="45"/>
      <c r="AB370" s="45"/>
      <c r="AC370" s="45"/>
      <c r="AD370" s="45"/>
      <c r="AE370" s="45"/>
      <c r="AH370" s="52"/>
      <c r="AI370" s="75"/>
      <c r="AJ370" s="52"/>
      <c r="AK370" s="52"/>
      <c r="AL370" s="52"/>
      <c r="AM370" s="52"/>
      <c r="AN370" s="45"/>
      <c r="AO370" s="45"/>
      <c r="AP370" s="45"/>
      <c r="AQ370" s="45"/>
    </row>
    <row r="371" spans="1:43" ht="15.75" customHeight="1">
      <c r="A371" s="45"/>
      <c r="B371" s="45"/>
      <c r="C371" s="45"/>
      <c r="D371" s="90"/>
      <c r="E371" s="47"/>
      <c r="F371" s="46"/>
      <c r="G371" s="46"/>
      <c r="H371" s="46"/>
      <c r="I371" s="46"/>
      <c r="J371" s="90"/>
      <c r="K371" s="46"/>
      <c r="L371" s="48"/>
      <c r="M371" s="217"/>
      <c r="N371" s="49"/>
      <c r="O371" s="49"/>
      <c r="P371" s="49"/>
      <c r="Q371" s="158"/>
      <c r="R371" s="221"/>
      <c r="S371" s="49"/>
      <c r="T371" s="199"/>
      <c r="U371" s="225"/>
      <c r="V371" s="202"/>
      <c r="W371" s="229"/>
      <c r="X371" s="49"/>
      <c r="Y371" s="45"/>
      <c r="Z371" s="45"/>
      <c r="AA371" s="45"/>
      <c r="AB371" s="45"/>
      <c r="AC371" s="45"/>
      <c r="AD371" s="45"/>
      <c r="AE371" s="45"/>
      <c r="AH371" s="52"/>
      <c r="AI371" s="75"/>
      <c r="AJ371" s="52"/>
      <c r="AK371" s="52"/>
      <c r="AL371" s="52"/>
      <c r="AM371" s="52"/>
      <c r="AN371" s="45"/>
      <c r="AO371" s="45"/>
      <c r="AP371" s="45"/>
      <c r="AQ371" s="45"/>
    </row>
    <row r="372" spans="1:43" ht="15.75" customHeight="1">
      <c r="A372" s="45"/>
      <c r="B372" s="45"/>
      <c r="C372" s="45"/>
      <c r="D372" s="90"/>
      <c r="E372" s="47"/>
      <c r="F372" s="46"/>
      <c r="G372" s="46"/>
      <c r="H372" s="46"/>
      <c r="I372" s="46"/>
      <c r="J372" s="90"/>
      <c r="K372" s="46"/>
      <c r="L372" s="48"/>
      <c r="M372" s="217"/>
      <c r="N372" s="49"/>
      <c r="O372" s="49"/>
      <c r="P372" s="49"/>
      <c r="Q372" s="158"/>
      <c r="R372" s="221"/>
      <c r="S372" s="49"/>
      <c r="T372" s="199"/>
      <c r="U372" s="225"/>
      <c r="V372" s="202"/>
      <c r="W372" s="229"/>
      <c r="X372" s="49"/>
      <c r="Y372" s="45"/>
      <c r="Z372" s="45"/>
      <c r="AA372" s="45"/>
      <c r="AB372" s="45"/>
      <c r="AC372" s="45"/>
      <c r="AD372" s="45"/>
      <c r="AE372" s="45"/>
      <c r="AH372" s="52"/>
      <c r="AI372" s="75"/>
      <c r="AJ372" s="52"/>
      <c r="AK372" s="52"/>
      <c r="AL372" s="52"/>
      <c r="AM372" s="52"/>
      <c r="AN372" s="45"/>
      <c r="AO372" s="45"/>
      <c r="AP372" s="45"/>
      <c r="AQ372" s="45"/>
    </row>
    <row r="373" spans="1:43" ht="15.75" customHeight="1">
      <c r="A373" s="45"/>
      <c r="B373" s="45"/>
      <c r="C373" s="45"/>
      <c r="D373" s="90"/>
      <c r="E373" s="47"/>
      <c r="F373" s="46"/>
      <c r="G373" s="46"/>
      <c r="H373" s="46"/>
      <c r="I373" s="46"/>
      <c r="J373" s="90"/>
      <c r="K373" s="46"/>
      <c r="L373" s="48"/>
      <c r="M373" s="217"/>
      <c r="N373" s="49"/>
      <c r="O373" s="49"/>
      <c r="P373" s="49"/>
      <c r="Q373" s="158"/>
      <c r="R373" s="221"/>
      <c r="S373" s="49"/>
      <c r="T373" s="199"/>
      <c r="U373" s="225"/>
      <c r="V373" s="202"/>
      <c r="W373" s="229"/>
      <c r="X373" s="49"/>
      <c r="Y373" s="45"/>
      <c r="Z373" s="45"/>
      <c r="AA373" s="45"/>
      <c r="AB373" s="45"/>
      <c r="AC373" s="45"/>
      <c r="AD373" s="45"/>
      <c r="AE373" s="45"/>
      <c r="AH373" s="52"/>
      <c r="AI373" s="75"/>
      <c r="AJ373" s="52"/>
      <c r="AK373" s="52"/>
      <c r="AL373" s="52"/>
      <c r="AM373" s="52"/>
      <c r="AN373" s="45"/>
      <c r="AO373" s="45"/>
      <c r="AP373" s="45"/>
      <c r="AQ373" s="45"/>
    </row>
    <row r="374" spans="1:43" ht="15.75" customHeight="1">
      <c r="A374" s="45"/>
      <c r="B374" s="45"/>
      <c r="C374" s="45"/>
      <c r="D374" s="90"/>
      <c r="E374" s="47"/>
      <c r="F374" s="46"/>
      <c r="G374" s="46"/>
      <c r="H374" s="46"/>
      <c r="I374" s="46"/>
      <c r="J374" s="90"/>
      <c r="K374" s="46"/>
      <c r="L374" s="48"/>
      <c r="M374" s="217"/>
      <c r="N374" s="49"/>
      <c r="O374" s="49"/>
      <c r="P374" s="49"/>
      <c r="Q374" s="158"/>
      <c r="R374" s="221"/>
      <c r="S374" s="49"/>
      <c r="T374" s="199"/>
      <c r="U374" s="225"/>
      <c r="V374" s="202"/>
      <c r="W374" s="229"/>
      <c r="X374" s="49"/>
      <c r="Y374" s="45"/>
      <c r="Z374" s="45"/>
      <c r="AA374" s="45"/>
      <c r="AB374" s="45"/>
      <c r="AC374" s="45"/>
      <c r="AD374" s="45"/>
      <c r="AE374" s="45"/>
      <c r="AH374" s="52"/>
      <c r="AI374" s="75"/>
      <c r="AJ374" s="52"/>
      <c r="AK374" s="52"/>
      <c r="AL374" s="52"/>
      <c r="AM374" s="52"/>
      <c r="AN374" s="45"/>
      <c r="AO374" s="45"/>
      <c r="AP374" s="45"/>
      <c r="AQ374" s="45"/>
    </row>
    <row r="375" spans="1:43" ht="15.75" customHeight="1">
      <c r="A375" s="45"/>
      <c r="B375" s="45"/>
      <c r="C375" s="45"/>
      <c r="D375" s="90"/>
      <c r="E375" s="47"/>
      <c r="F375" s="46"/>
      <c r="G375" s="46"/>
      <c r="H375" s="46"/>
      <c r="I375" s="46"/>
      <c r="J375" s="90"/>
      <c r="K375" s="46"/>
      <c r="L375" s="48"/>
      <c r="M375" s="217"/>
      <c r="N375" s="49"/>
      <c r="O375" s="49"/>
      <c r="P375" s="49"/>
      <c r="Q375" s="158"/>
      <c r="R375" s="221"/>
      <c r="S375" s="49"/>
      <c r="T375" s="199"/>
      <c r="U375" s="225"/>
      <c r="V375" s="202"/>
      <c r="W375" s="229"/>
      <c r="X375" s="49"/>
      <c r="Y375" s="45"/>
      <c r="Z375" s="45"/>
      <c r="AA375" s="45"/>
      <c r="AB375" s="45"/>
      <c r="AC375" s="45"/>
      <c r="AD375" s="45"/>
      <c r="AE375" s="45"/>
      <c r="AH375" s="52"/>
      <c r="AI375" s="75"/>
      <c r="AJ375" s="52"/>
      <c r="AK375" s="52"/>
      <c r="AL375" s="52"/>
      <c r="AM375" s="52"/>
      <c r="AN375" s="45"/>
      <c r="AO375" s="45"/>
      <c r="AP375" s="45"/>
      <c r="AQ375" s="45"/>
    </row>
    <row r="376" spans="1:43" ht="15.75" customHeight="1">
      <c r="A376" s="45"/>
      <c r="B376" s="45"/>
      <c r="C376" s="45"/>
      <c r="D376" s="90"/>
      <c r="E376" s="47"/>
      <c r="F376" s="46"/>
      <c r="G376" s="46"/>
      <c r="H376" s="46"/>
      <c r="I376" s="46"/>
      <c r="J376" s="90"/>
      <c r="K376" s="46"/>
      <c r="L376" s="48"/>
      <c r="M376" s="217"/>
      <c r="N376" s="49"/>
      <c r="O376" s="49"/>
      <c r="P376" s="49"/>
      <c r="Q376" s="158"/>
      <c r="R376" s="221"/>
      <c r="S376" s="49"/>
      <c r="T376" s="199"/>
      <c r="U376" s="225"/>
      <c r="V376" s="202"/>
      <c r="W376" s="229"/>
      <c r="X376" s="49"/>
      <c r="Y376" s="45"/>
      <c r="Z376" s="45"/>
      <c r="AA376" s="45"/>
      <c r="AB376" s="45"/>
      <c r="AC376" s="45"/>
      <c r="AD376" s="45"/>
      <c r="AE376" s="45"/>
      <c r="AH376" s="52"/>
      <c r="AI376" s="75"/>
      <c r="AJ376" s="52"/>
      <c r="AK376" s="52"/>
      <c r="AL376" s="52"/>
      <c r="AM376" s="52"/>
      <c r="AN376" s="45"/>
      <c r="AO376" s="45"/>
      <c r="AP376" s="45"/>
      <c r="AQ376" s="45"/>
    </row>
    <row r="377" spans="1:43" ht="15.75" customHeight="1">
      <c r="A377" s="45"/>
      <c r="B377" s="45"/>
      <c r="C377" s="45"/>
      <c r="D377" s="90"/>
      <c r="E377" s="47"/>
      <c r="F377" s="46"/>
      <c r="G377" s="46"/>
      <c r="H377" s="46"/>
      <c r="I377" s="46"/>
      <c r="J377" s="90"/>
      <c r="K377" s="46"/>
      <c r="L377" s="48"/>
      <c r="M377" s="217"/>
      <c r="N377" s="49"/>
      <c r="O377" s="49"/>
      <c r="P377" s="49"/>
      <c r="Q377" s="158"/>
      <c r="R377" s="221"/>
      <c r="S377" s="49"/>
      <c r="T377" s="199"/>
      <c r="U377" s="225"/>
      <c r="V377" s="202"/>
      <c r="W377" s="229"/>
      <c r="X377" s="49"/>
      <c r="Y377" s="45"/>
      <c r="Z377" s="45"/>
      <c r="AA377" s="45"/>
      <c r="AB377" s="45"/>
      <c r="AC377" s="45"/>
      <c r="AD377" s="45"/>
      <c r="AE377" s="45"/>
      <c r="AH377" s="52"/>
      <c r="AI377" s="75"/>
      <c r="AJ377" s="52"/>
      <c r="AK377" s="52"/>
      <c r="AL377" s="52"/>
      <c r="AM377" s="52"/>
      <c r="AN377" s="45"/>
      <c r="AO377" s="45"/>
      <c r="AP377" s="45"/>
      <c r="AQ377" s="45"/>
    </row>
    <row r="378" spans="1:43" ht="15.75" customHeight="1">
      <c r="A378" s="45"/>
      <c r="B378" s="45"/>
      <c r="C378" s="45"/>
      <c r="D378" s="90"/>
      <c r="E378" s="47"/>
      <c r="F378" s="46"/>
      <c r="G378" s="46"/>
      <c r="H378" s="46"/>
      <c r="I378" s="46"/>
      <c r="J378" s="90"/>
      <c r="K378" s="46"/>
      <c r="L378" s="48"/>
      <c r="M378" s="217"/>
      <c r="N378" s="49"/>
      <c r="O378" s="49"/>
      <c r="P378" s="49"/>
      <c r="Q378" s="158"/>
      <c r="R378" s="221"/>
      <c r="S378" s="49"/>
      <c r="T378" s="199"/>
      <c r="U378" s="225"/>
      <c r="V378" s="202"/>
      <c r="W378" s="229"/>
      <c r="X378" s="49"/>
      <c r="Y378" s="45"/>
      <c r="Z378" s="45"/>
      <c r="AA378" s="45"/>
      <c r="AB378" s="45"/>
      <c r="AC378" s="45"/>
      <c r="AD378" s="45"/>
      <c r="AE378" s="45"/>
      <c r="AH378" s="52"/>
      <c r="AI378" s="75"/>
      <c r="AJ378" s="52"/>
      <c r="AK378" s="52"/>
      <c r="AL378" s="52"/>
      <c r="AM378" s="52"/>
      <c r="AN378" s="45"/>
      <c r="AO378" s="45"/>
      <c r="AP378" s="45"/>
      <c r="AQ378" s="45"/>
    </row>
    <row r="379" spans="1:43" ht="15.75" customHeight="1">
      <c r="A379" s="45"/>
      <c r="B379" s="45"/>
      <c r="C379" s="45"/>
      <c r="D379" s="90"/>
      <c r="E379" s="47"/>
      <c r="F379" s="46"/>
      <c r="G379" s="46"/>
      <c r="H379" s="46"/>
      <c r="I379" s="46"/>
      <c r="J379" s="90"/>
      <c r="K379" s="46"/>
      <c r="L379" s="48"/>
      <c r="M379" s="217"/>
      <c r="N379" s="49"/>
      <c r="O379" s="49"/>
      <c r="P379" s="49"/>
      <c r="Q379" s="158"/>
      <c r="R379" s="221"/>
      <c r="S379" s="49"/>
      <c r="T379" s="199"/>
      <c r="U379" s="225"/>
      <c r="V379" s="202"/>
      <c r="W379" s="229"/>
      <c r="X379" s="49"/>
      <c r="Y379" s="45"/>
      <c r="Z379" s="45"/>
      <c r="AA379" s="45"/>
      <c r="AB379" s="45"/>
      <c r="AC379" s="45"/>
      <c r="AD379" s="45"/>
      <c r="AE379" s="45"/>
      <c r="AH379" s="52"/>
      <c r="AI379" s="75"/>
      <c r="AJ379" s="52"/>
      <c r="AK379" s="52"/>
      <c r="AL379" s="52"/>
      <c r="AM379" s="52"/>
      <c r="AN379" s="45"/>
      <c r="AO379" s="45"/>
      <c r="AP379" s="45"/>
      <c r="AQ379" s="45"/>
    </row>
    <row r="380" spans="1:43" ht="15.75" customHeight="1">
      <c r="A380" s="45"/>
      <c r="B380" s="45"/>
      <c r="C380" s="45"/>
      <c r="D380" s="90"/>
      <c r="E380" s="47"/>
      <c r="F380" s="46"/>
      <c r="G380" s="46"/>
      <c r="H380" s="46"/>
      <c r="I380" s="46"/>
      <c r="J380" s="90"/>
      <c r="K380" s="46"/>
      <c r="L380" s="48"/>
      <c r="M380" s="217"/>
      <c r="N380" s="49"/>
      <c r="O380" s="49"/>
      <c r="P380" s="49"/>
      <c r="Q380" s="158"/>
      <c r="R380" s="221"/>
      <c r="S380" s="49"/>
      <c r="T380" s="199"/>
      <c r="U380" s="225"/>
      <c r="V380" s="202"/>
      <c r="W380" s="229"/>
      <c r="X380" s="49"/>
      <c r="Y380" s="45"/>
      <c r="Z380" s="45"/>
      <c r="AA380" s="45"/>
      <c r="AB380" s="45"/>
      <c r="AC380" s="45"/>
      <c r="AD380" s="45"/>
      <c r="AE380" s="45"/>
      <c r="AH380" s="52"/>
      <c r="AI380" s="75"/>
      <c r="AJ380" s="52"/>
      <c r="AK380" s="52"/>
      <c r="AL380" s="52"/>
      <c r="AM380" s="52"/>
      <c r="AN380" s="45"/>
      <c r="AO380" s="45"/>
      <c r="AP380" s="45"/>
      <c r="AQ380" s="45"/>
    </row>
    <row r="381" spans="1:43" ht="15.75" customHeight="1">
      <c r="A381" s="45"/>
      <c r="B381" s="45"/>
      <c r="C381" s="45"/>
      <c r="D381" s="90"/>
      <c r="E381" s="47"/>
      <c r="F381" s="46"/>
      <c r="G381" s="46"/>
      <c r="H381" s="46"/>
      <c r="I381" s="46"/>
      <c r="J381" s="90"/>
      <c r="K381" s="46"/>
      <c r="L381" s="48"/>
      <c r="M381" s="217"/>
      <c r="N381" s="49"/>
      <c r="O381" s="49"/>
      <c r="P381" s="49"/>
      <c r="Q381" s="158"/>
      <c r="R381" s="221"/>
      <c r="S381" s="49"/>
      <c r="T381" s="199"/>
      <c r="U381" s="225"/>
      <c r="V381" s="202"/>
      <c r="W381" s="229"/>
      <c r="X381" s="49"/>
      <c r="Y381" s="45"/>
      <c r="Z381" s="45"/>
      <c r="AA381" s="45"/>
      <c r="AB381" s="45"/>
      <c r="AC381" s="45"/>
      <c r="AD381" s="45"/>
      <c r="AE381" s="45"/>
      <c r="AH381" s="52"/>
      <c r="AI381" s="75"/>
      <c r="AJ381" s="52"/>
      <c r="AK381" s="52"/>
      <c r="AL381" s="52"/>
      <c r="AM381" s="52"/>
      <c r="AN381" s="45"/>
      <c r="AO381" s="45"/>
      <c r="AP381" s="45"/>
      <c r="AQ381" s="45"/>
    </row>
    <row r="382" spans="1:43" ht="15.75" customHeight="1">
      <c r="A382" s="45"/>
      <c r="B382" s="45"/>
      <c r="C382" s="45"/>
      <c r="D382" s="90"/>
      <c r="E382" s="47"/>
      <c r="F382" s="46"/>
      <c r="G382" s="46"/>
      <c r="H382" s="46"/>
      <c r="I382" s="46"/>
      <c r="J382" s="90"/>
      <c r="K382" s="46"/>
      <c r="L382" s="48"/>
      <c r="M382" s="217"/>
      <c r="N382" s="49"/>
      <c r="O382" s="49"/>
      <c r="P382" s="49"/>
      <c r="Q382" s="158"/>
      <c r="R382" s="221"/>
      <c r="S382" s="49"/>
      <c r="T382" s="199"/>
      <c r="U382" s="225"/>
      <c r="V382" s="202"/>
      <c r="W382" s="229"/>
      <c r="X382" s="49"/>
      <c r="Y382" s="45"/>
      <c r="Z382" s="45"/>
      <c r="AA382" s="45"/>
      <c r="AB382" s="45"/>
      <c r="AC382" s="45"/>
      <c r="AD382" s="45"/>
      <c r="AE382" s="45"/>
      <c r="AH382" s="52"/>
      <c r="AI382" s="75"/>
      <c r="AJ382" s="52"/>
      <c r="AK382" s="52"/>
      <c r="AL382" s="52"/>
      <c r="AM382" s="52"/>
      <c r="AN382" s="45"/>
      <c r="AO382" s="45"/>
      <c r="AP382" s="45"/>
      <c r="AQ382" s="45"/>
    </row>
    <row r="383" spans="1:43" ht="15.75" customHeight="1">
      <c r="A383" s="45"/>
      <c r="B383" s="45"/>
      <c r="C383" s="45"/>
      <c r="D383" s="90"/>
      <c r="E383" s="47"/>
      <c r="F383" s="46"/>
      <c r="G383" s="46"/>
      <c r="H383" s="46"/>
      <c r="I383" s="46"/>
      <c r="J383" s="90"/>
      <c r="K383" s="46"/>
      <c r="L383" s="48"/>
      <c r="M383" s="217"/>
      <c r="N383" s="49"/>
      <c r="O383" s="49"/>
      <c r="P383" s="49"/>
      <c r="Q383" s="158"/>
      <c r="R383" s="221"/>
      <c r="S383" s="49"/>
      <c r="T383" s="199"/>
      <c r="U383" s="225"/>
      <c r="V383" s="202"/>
      <c r="W383" s="229"/>
      <c r="X383" s="49"/>
      <c r="Y383" s="45"/>
      <c r="Z383" s="45"/>
      <c r="AA383" s="45"/>
      <c r="AB383" s="45"/>
      <c r="AC383" s="45"/>
      <c r="AD383" s="45"/>
      <c r="AE383" s="45"/>
      <c r="AH383" s="52"/>
      <c r="AI383" s="75"/>
      <c r="AJ383" s="52"/>
      <c r="AK383" s="52"/>
      <c r="AL383" s="52"/>
      <c r="AM383" s="52"/>
      <c r="AN383" s="45"/>
      <c r="AO383" s="45"/>
      <c r="AP383" s="45"/>
      <c r="AQ383" s="45"/>
    </row>
    <row r="384" spans="1:43" ht="15.75" customHeight="1">
      <c r="A384" s="45"/>
      <c r="B384" s="45"/>
      <c r="C384" s="45"/>
      <c r="D384" s="90"/>
      <c r="E384" s="47"/>
      <c r="F384" s="46"/>
      <c r="G384" s="46"/>
      <c r="H384" s="46"/>
      <c r="I384" s="46"/>
      <c r="J384" s="90"/>
      <c r="K384" s="46"/>
      <c r="L384" s="48"/>
      <c r="M384" s="217"/>
      <c r="N384" s="49"/>
      <c r="O384" s="49"/>
      <c r="P384" s="49"/>
      <c r="Q384" s="158"/>
      <c r="R384" s="221"/>
      <c r="S384" s="49"/>
      <c r="T384" s="199"/>
      <c r="U384" s="225"/>
      <c r="V384" s="202"/>
      <c r="W384" s="229"/>
      <c r="X384" s="49"/>
      <c r="Y384" s="45"/>
      <c r="Z384" s="45"/>
      <c r="AA384" s="45"/>
      <c r="AB384" s="45"/>
      <c r="AC384" s="45"/>
      <c r="AD384" s="45"/>
      <c r="AE384" s="45"/>
      <c r="AH384" s="52"/>
      <c r="AI384" s="75"/>
      <c r="AJ384" s="52"/>
      <c r="AK384" s="52"/>
      <c r="AL384" s="52"/>
      <c r="AM384" s="52"/>
      <c r="AN384" s="45"/>
      <c r="AO384" s="45"/>
      <c r="AP384" s="45"/>
      <c r="AQ384" s="45"/>
    </row>
    <row r="385" spans="1:43" ht="15.75" customHeight="1">
      <c r="A385" s="45"/>
      <c r="B385" s="45"/>
      <c r="C385" s="45"/>
      <c r="D385" s="90"/>
      <c r="E385" s="47"/>
      <c r="F385" s="46"/>
      <c r="G385" s="46"/>
      <c r="H385" s="46"/>
      <c r="I385" s="46"/>
      <c r="J385" s="90"/>
      <c r="K385" s="46"/>
      <c r="L385" s="48"/>
      <c r="M385" s="217"/>
      <c r="N385" s="49"/>
      <c r="O385" s="49"/>
      <c r="P385" s="49"/>
      <c r="Q385" s="158"/>
      <c r="R385" s="221"/>
      <c r="S385" s="49"/>
      <c r="T385" s="199"/>
      <c r="U385" s="225"/>
      <c r="V385" s="202"/>
      <c r="W385" s="229"/>
      <c r="X385" s="49"/>
      <c r="Y385" s="45"/>
      <c r="Z385" s="45"/>
      <c r="AA385" s="45"/>
      <c r="AB385" s="45"/>
      <c r="AC385" s="45"/>
      <c r="AD385" s="45"/>
      <c r="AE385" s="45"/>
      <c r="AH385" s="52"/>
      <c r="AI385" s="75"/>
      <c r="AJ385" s="52"/>
      <c r="AK385" s="52"/>
      <c r="AL385" s="52"/>
      <c r="AM385" s="52"/>
      <c r="AN385" s="45"/>
      <c r="AO385" s="45"/>
      <c r="AP385" s="45"/>
      <c r="AQ385" s="45"/>
    </row>
    <row r="386" spans="1:43" ht="15.75" customHeight="1">
      <c r="A386" s="45"/>
      <c r="B386" s="45"/>
      <c r="C386" s="45"/>
      <c r="D386" s="90"/>
      <c r="E386" s="47"/>
      <c r="F386" s="46"/>
      <c r="G386" s="46"/>
      <c r="H386" s="46"/>
      <c r="I386" s="46"/>
      <c r="J386" s="90"/>
      <c r="K386" s="46"/>
      <c r="L386" s="48"/>
      <c r="M386" s="217"/>
      <c r="N386" s="49"/>
      <c r="O386" s="49"/>
      <c r="P386" s="49"/>
      <c r="Q386" s="158"/>
      <c r="R386" s="221"/>
      <c r="S386" s="49"/>
      <c r="T386" s="199"/>
      <c r="U386" s="225"/>
      <c r="V386" s="202"/>
      <c r="W386" s="229"/>
      <c r="X386" s="49"/>
      <c r="Y386" s="45"/>
      <c r="Z386" s="45"/>
      <c r="AA386" s="45"/>
      <c r="AB386" s="45"/>
      <c r="AC386" s="45"/>
      <c r="AD386" s="45"/>
      <c r="AE386" s="45"/>
      <c r="AH386" s="52"/>
      <c r="AI386" s="75"/>
      <c r="AJ386" s="52"/>
      <c r="AK386" s="52"/>
      <c r="AL386" s="52"/>
      <c r="AM386" s="52"/>
      <c r="AN386" s="45"/>
      <c r="AO386" s="45"/>
      <c r="AP386" s="45"/>
      <c r="AQ386" s="45"/>
    </row>
    <row r="387" spans="1:43" ht="15.75" customHeight="1">
      <c r="A387" s="45"/>
      <c r="B387" s="45"/>
      <c r="C387" s="45"/>
      <c r="D387" s="90"/>
      <c r="E387" s="47"/>
      <c r="F387" s="46"/>
      <c r="G387" s="46"/>
      <c r="H387" s="46"/>
      <c r="I387" s="46"/>
      <c r="J387" s="90"/>
      <c r="K387" s="46"/>
      <c r="L387" s="48"/>
      <c r="M387" s="217"/>
      <c r="N387" s="49"/>
      <c r="O387" s="49"/>
      <c r="P387" s="49"/>
      <c r="Q387" s="158"/>
      <c r="R387" s="221"/>
      <c r="S387" s="49"/>
      <c r="T387" s="199"/>
      <c r="U387" s="225"/>
      <c r="V387" s="202"/>
      <c r="W387" s="229"/>
      <c r="X387" s="49"/>
      <c r="Y387" s="45"/>
      <c r="Z387" s="45"/>
      <c r="AA387" s="45"/>
      <c r="AB387" s="45"/>
      <c r="AC387" s="45"/>
      <c r="AD387" s="45"/>
      <c r="AE387" s="45"/>
      <c r="AH387" s="52"/>
      <c r="AI387" s="75"/>
      <c r="AJ387" s="52"/>
      <c r="AK387" s="52"/>
      <c r="AL387" s="52"/>
      <c r="AM387" s="52"/>
      <c r="AN387" s="45"/>
      <c r="AO387" s="45"/>
      <c r="AP387" s="45"/>
      <c r="AQ387" s="45"/>
    </row>
    <row r="388" spans="1:43" ht="15.75" customHeight="1">
      <c r="A388" s="45"/>
      <c r="B388" s="45"/>
      <c r="C388" s="45"/>
      <c r="D388" s="90"/>
      <c r="E388" s="47"/>
      <c r="F388" s="46"/>
      <c r="G388" s="46"/>
      <c r="H388" s="46"/>
      <c r="I388" s="46"/>
      <c r="J388" s="90"/>
      <c r="K388" s="46"/>
      <c r="L388" s="48"/>
      <c r="M388" s="217"/>
      <c r="N388" s="49"/>
      <c r="O388" s="49"/>
      <c r="P388" s="49"/>
      <c r="Q388" s="158"/>
      <c r="R388" s="221"/>
      <c r="S388" s="49"/>
      <c r="T388" s="199"/>
      <c r="U388" s="225"/>
      <c r="V388" s="202"/>
      <c r="W388" s="229"/>
      <c r="X388" s="49"/>
      <c r="Y388" s="45"/>
      <c r="Z388" s="45"/>
      <c r="AA388" s="45"/>
      <c r="AB388" s="45"/>
      <c r="AC388" s="45"/>
      <c r="AD388" s="45"/>
      <c r="AE388" s="45"/>
      <c r="AH388" s="52"/>
      <c r="AI388" s="75"/>
      <c r="AJ388" s="52"/>
      <c r="AK388" s="52"/>
      <c r="AL388" s="52"/>
      <c r="AM388" s="52"/>
      <c r="AN388" s="45"/>
      <c r="AO388" s="45"/>
      <c r="AP388" s="45"/>
      <c r="AQ388" s="45"/>
    </row>
    <row r="389" spans="1:43" ht="15.75" customHeight="1">
      <c r="A389" s="45"/>
      <c r="B389" s="45"/>
      <c r="C389" s="45"/>
      <c r="D389" s="90"/>
      <c r="E389" s="47"/>
      <c r="F389" s="46"/>
      <c r="G389" s="46"/>
      <c r="H389" s="46"/>
      <c r="I389" s="46"/>
      <c r="J389" s="90"/>
      <c r="K389" s="46"/>
      <c r="L389" s="48"/>
      <c r="M389" s="217"/>
      <c r="N389" s="49"/>
      <c r="O389" s="49"/>
      <c r="P389" s="49"/>
      <c r="Q389" s="158"/>
      <c r="R389" s="221"/>
      <c r="S389" s="49"/>
      <c r="T389" s="199"/>
      <c r="U389" s="225"/>
      <c r="V389" s="202"/>
      <c r="W389" s="229"/>
      <c r="X389" s="49"/>
      <c r="Y389" s="45"/>
      <c r="Z389" s="45"/>
      <c r="AA389" s="45"/>
      <c r="AB389" s="45"/>
      <c r="AC389" s="45"/>
      <c r="AD389" s="45"/>
      <c r="AE389" s="45"/>
      <c r="AH389" s="52"/>
      <c r="AI389" s="75"/>
      <c r="AJ389" s="52"/>
      <c r="AK389" s="52"/>
      <c r="AL389" s="52"/>
      <c r="AM389" s="52"/>
      <c r="AN389" s="45"/>
      <c r="AO389" s="45"/>
      <c r="AP389" s="45"/>
      <c r="AQ389" s="45"/>
    </row>
    <row r="390" spans="1:43" ht="15.75" customHeight="1">
      <c r="A390" s="45"/>
      <c r="B390" s="45"/>
      <c r="C390" s="45"/>
      <c r="D390" s="90"/>
      <c r="E390" s="47"/>
      <c r="F390" s="46"/>
      <c r="G390" s="46"/>
      <c r="H390" s="46"/>
      <c r="I390" s="46"/>
      <c r="J390" s="90"/>
      <c r="K390" s="46"/>
      <c r="L390" s="48"/>
      <c r="M390" s="217"/>
      <c r="N390" s="49"/>
      <c r="O390" s="49"/>
      <c r="P390" s="49"/>
      <c r="Q390" s="158"/>
      <c r="R390" s="221"/>
      <c r="S390" s="49"/>
      <c r="T390" s="199"/>
      <c r="U390" s="225"/>
      <c r="V390" s="202"/>
      <c r="W390" s="229"/>
      <c r="X390" s="49"/>
      <c r="Y390" s="45"/>
      <c r="Z390" s="45"/>
      <c r="AA390" s="45"/>
      <c r="AB390" s="45"/>
      <c r="AC390" s="45"/>
      <c r="AD390" s="45"/>
      <c r="AE390" s="45"/>
      <c r="AH390" s="52"/>
      <c r="AI390" s="75"/>
      <c r="AJ390" s="52"/>
      <c r="AK390" s="52"/>
      <c r="AL390" s="52"/>
      <c r="AM390" s="52"/>
      <c r="AN390" s="45"/>
      <c r="AO390" s="45"/>
      <c r="AP390" s="45"/>
      <c r="AQ390" s="45"/>
    </row>
    <row r="391" spans="1:43" ht="15.75" customHeight="1">
      <c r="A391" s="45"/>
      <c r="B391" s="45"/>
      <c r="C391" s="45"/>
      <c r="D391" s="90"/>
      <c r="E391" s="47"/>
      <c r="F391" s="46"/>
      <c r="G391" s="46"/>
      <c r="H391" s="46"/>
      <c r="I391" s="46"/>
      <c r="J391" s="90"/>
      <c r="K391" s="46"/>
      <c r="L391" s="48"/>
      <c r="M391" s="217"/>
      <c r="N391" s="49"/>
      <c r="O391" s="49"/>
      <c r="P391" s="49"/>
      <c r="Q391" s="158"/>
      <c r="R391" s="221"/>
      <c r="S391" s="49"/>
      <c r="T391" s="199"/>
      <c r="U391" s="225"/>
      <c r="V391" s="202"/>
      <c r="W391" s="229"/>
      <c r="X391" s="49"/>
      <c r="Y391" s="45"/>
      <c r="Z391" s="45"/>
      <c r="AA391" s="45"/>
      <c r="AB391" s="45"/>
      <c r="AC391" s="45"/>
      <c r="AD391" s="45"/>
      <c r="AE391" s="45"/>
      <c r="AH391" s="52"/>
      <c r="AI391" s="75"/>
      <c r="AJ391" s="52"/>
      <c r="AK391" s="52"/>
      <c r="AL391" s="52"/>
      <c r="AM391" s="52"/>
      <c r="AN391" s="45"/>
      <c r="AO391" s="45"/>
      <c r="AP391" s="45"/>
      <c r="AQ391" s="45"/>
    </row>
    <row r="392" spans="1:43" ht="15.75" customHeight="1">
      <c r="A392" s="45"/>
      <c r="B392" s="45"/>
      <c r="C392" s="45"/>
      <c r="D392" s="90"/>
      <c r="E392" s="47"/>
      <c r="F392" s="46"/>
      <c r="G392" s="46"/>
      <c r="H392" s="46"/>
      <c r="I392" s="46"/>
      <c r="J392" s="90"/>
      <c r="K392" s="46"/>
      <c r="L392" s="48"/>
      <c r="M392" s="217"/>
      <c r="N392" s="49"/>
      <c r="O392" s="49"/>
      <c r="P392" s="49"/>
      <c r="Q392" s="158"/>
      <c r="R392" s="221"/>
      <c r="S392" s="49"/>
      <c r="T392" s="199"/>
      <c r="U392" s="225"/>
      <c r="V392" s="202"/>
      <c r="W392" s="229"/>
      <c r="X392" s="49"/>
      <c r="Y392" s="45"/>
      <c r="Z392" s="45"/>
      <c r="AA392" s="45"/>
      <c r="AB392" s="45"/>
      <c r="AC392" s="45"/>
      <c r="AD392" s="45"/>
      <c r="AE392" s="45"/>
      <c r="AH392" s="52"/>
      <c r="AI392" s="75"/>
      <c r="AJ392" s="52"/>
      <c r="AK392" s="52"/>
      <c r="AL392" s="52"/>
      <c r="AM392" s="52"/>
      <c r="AN392" s="45"/>
      <c r="AO392" s="45"/>
      <c r="AP392" s="45"/>
      <c r="AQ392" s="45"/>
    </row>
    <row r="393" spans="1:43" ht="15.75" customHeight="1">
      <c r="A393" s="45"/>
      <c r="B393" s="45"/>
      <c r="C393" s="45"/>
      <c r="D393" s="90"/>
      <c r="E393" s="47"/>
      <c r="F393" s="46"/>
      <c r="G393" s="46"/>
      <c r="H393" s="46"/>
      <c r="I393" s="46"/>
      <c r="J393" s="90"/>
      <c r="K393" s="46"/>
      <c r="L393" s="48"/>
      <c r="M393" s="217"/>
      <c r="N393" s="49"/>
      <c r="O393" s="49"/>
      <c r="P393" s="49"/>
      <c r="Q393" s="158"/>
      <c r="R393" s="221"/>
      <c r="S393" s="49"/>
      <c r="T393" s="199"/>
      <c r="U393" s="225"/>
      <c r="V393" s="202"/>
      <c r="W393" s="229"/>
      <c r="X393" s="49"/>
      <c r="Y393" s="45"/>
      <c r="Z393" s="45"/>
      <c r="AA393" s="45"/>
      <c r="AB393" s="45"/>
      <c r="AC393" s="45"/>
      <c r="AD393" s="45"/>
      <c r="AE393" s="45"/>
      <c r="AH393" s="52"/>
      <c r="AI393" s="75"/>
      <c r="AJ393" s="52"/>
      <c r="AK393" s="52"/>
      <c r="AL393" s="52"/>
      <c r="AM393" s="52"/>
      <c r="AN393" s="45"/>
      <c r="AO393" s="45"/>
      <c r="AP393" s="45"/>
      <c r="AQ393" s="45"/>
    </row>
    <row r="394" spans="1:43" ht="15.75" customHeight="1">
      <c r="A394" s="45"/>
      <c r="B394" s="45"/>
      <c r="C394" s="45"/>
      <c r="D394" s="90"/>
      <c r="E394" s="47"/>
      <c r="F394" s="46"/>
      <c r="G394" s="46"/>
      <c r="H394" s="46"/>
      <c r="I394" s="46"/>
      <c r="J394" s="90"/>
      <c r="K394" s="46"/>
      <c r="L394" s="48"/>
      <c r="M394" s="217"/>
      <c r="N394" s="49"/>
      <c r="O394" s="49"/>
      <c r="P394" s="49"/>
      <c r="Q394" s="158"/>
      <c r="R394" s="221"/>
      <c r="S394" s="49"/>
      <c r="T394" s="199"/>
      <c r="U394" s="225"/>
      <c r="V394" s="202"/>
      <c r="W394" s="229"/>
      <c r="X394" s="49"/>
      <c r="Y394" s="45"/>
      <c r="Z394" s="45"/>
      <c r="AA394" s="45"/>
      <c r="AB394" s="45"/>
      <c r="AC394" s="45"/>
      <c r="AD394" s="45"/>
      <c r="AE394" s="45"/>
      <c r="AH394" s="52"/>
      <c r="AI394" s="75"/>
      <c r="AJ394" s="52"/>
      <c r="AK394" s="52"/>
      <c r="AL394" s="52"/>
      <c r="AM394" s="52"/>
      <c r="AN394" s="45"/>
      <c r="AO394" s="45"/>
      <c r="AP394" s="45"/>
      <c r="AQ394" s="45"/>
    </row>
    <row r="395" spans="1:43" ht="15.75" customHeight="1">
      <c r="A395" s="45"/>
      <c r="B395" s="45"/>
      <c r="C395" s="45"/>
      <c r="D395" s="90"/>
      <c r="E395" s="47"/>
      <c r="F395" s="46"/>
      <c r="G395" s="46"/>
      <c r="H395" s="46"/>
      <c r="I395" s="46"/>
      <c r="J395" s="90"/>
      <c r="K395" s="46"/>
      <c r="L395" s="48"/>
      <c r="M395" s="217"/>
      <c r="N395" s="49"/>
      <c r="O395" s="49"/>
      <c r="P395" s="49"/>
      <c r="Q395" s="158"/>
      <c r="R395" s="221"/>
      <c r="S395" s="49"/>
      <c r="T395" s="199"/>
      <c r="U395" s="225"/>
      <c r="V395" s="202"/>
      <c r="W395" s="229"/>
      <c r="X395" s="49"/>
      <c r="Y395" s="45"/>
      <c r="Z395" s="45"/>
      <c r="AA395" s="45"/>
      <c r="AB395" s="45"/>
      <c r="AC395" s="45"/>
      <c r="AD395" s="45"/>
      <c r="AE395" s="45"/>
      <c r="AH395" s="52"/>
      <c r="AI395" s="75"/>
      <c r="AJ395" s="52"/>
      <c r="AK395" s="52"/>
      <c r="AL395" s="52"/>
      <c r="AM395" s="52"/>
      <c r="AN395" s="45"/>
      <c r="AO395" s="45"/>
      <c r="AP395" s="45"/>
      <c r="AQ395" s="45"/>
    </row>
    <row r="396" spans="1:43" ht="15.75" customHeight="1">
      <c r="A396" s="45"/>
      <c r="B396" s="45"/>
      <c r="C396" s="45"/>
      <c r="D396" s="90"/>
      <c r="E396" s="47"/>
      <c r="F396" s="46"/>
      <c r="G396" s="46"/>
      <c r="H396" s="46"/>
      <c r="I396" s="46"/>
      <c r="J396" s="90"/>
      <c r="K396" s="46"/>
      <c r="L396" s="48"/>
      <c r="M396" s="217"/>
      <c r="N396" s="49"/>
      <c r="O396" s="49"/>
      <c r="P396" s="49"/>
      <c r="Q396" s="158"/>
      <c r="R396" s="221"/>
      <c r="S396" s="49"/>
      <c r="T396" s="199"/>
      <c r="U396" s="225"/>
      <c r="V396" s="202"/>
      <c r="W396" s="229"/>
      <c r="X396" s="49"/>
      <c r="Y396" s="45"/>
      <c r="Z396" s="45"/>
      <c r="AA396" s="45"/>
      <c r="AB396" s="45"/>
      <c r="AC396" s="45"/>
      <c r="AD396" s="45"/>
      <c r="AE396" s="45"/>
      <c r="AH396" s="52"/>
      <c r="AI396" s="75"/>
      <c r="AJ396" s="52"/>
      <c r="AK396" s="52"/>
      <c r="AL396" s="52"/>
      <c r="AM396" s="52"/>
      <c r="AN396" s="45"/>
      <c r="AO396" s="45"/>
      <c r="AP396" s="45"/>
      <c r="AQ396" s="45"/>
    </row>
    <row r="397" spans="1:43" ht="15.75" customHeight="1">
      <c r="A397" s="45"/>
      <c r="B397" s="45"/>
      <c r="C397" s="45"/>
      <c r="D397" s="90"/>
      <c r="E397" s="47"/>
      <c r="F397" s="46"/>
      <c r="G397" s="46"/>
      <c r="H397" s="46"/>
      <c r="I397" s="46"/>
      <c r="J397" s="90"/>
      <c r="K397" s="46"/>
      <c r="L397" s="48"/>
      <c r="M397" s="217"/>
      <c r="N397" s="49"/>
      <c r="O397" s="49"/>
      <c r="P397" s="49"/>
      <c r="Q397" s="158"/>
      <c r="R397" s="221"/>
      <c r="S397" s="49"/>
      <c r="T397" s="199"/>
      <c r="U397" s="225"/>
      <c r="V397" s="202"/>
      <c r="W397" s="229"/>
      <c r="X397" s="49"/>
      <c r="Y397" s="45"/>
      <c r="Z397" s="45"/>
      <c r="AA397" s="45"/>
      <c r="AB397" s="45"/>
      <c r="AC397" s="45"/>
      <c r="AD397" s="45"/>
      <c r="AE397" s="45"/>
      <c r="AH397" s="52"/>
      <c r="AI397" s="75"/>
      <c r="AJ397" s="52"/>
      <c r="AK397" s="52"/>
      <c r="AL397" s="52"/>
      <c r="AM397" s="52"/>
      <c r="AN397" s="45"/>
      <c r="AO397" s="45"/>
      <c r="AP397" s="45"/>
      <c r="AQ397" s="45"/>
    </row>
    <row r="398" spans="1:43" ht="15.75" customHeight="1">
      <c r="A398" s="45"/>
      <c r="B398" s="45"/>
      <c r="C398" s="45"/>
      <c r="D398" s="90"/>
      <c r="E398" s="47"/>
      <c r="F398" s="46"/>
      <c r="G398" s="46"/>
      <c r="H398" s="46"/>
      <c r="I398" s="46"/>
      <c r="J398" s="90"/>
      <c r="K398" s="46"/>
      <c r="L398" s="48"/>
      <c r="M398" s="217"/>
      <c r="N398" s="49"/>
      <c r="O398" s="49"/>
      <c r="P398" s="49"/>
      <c r="Q398" s="158"/>
      <c r="R398" s="221"/>
      <c r="S398" s="49"/>
      <c r="T398" s="199"/>
      <c r="U398" s="225"/>
      <c r="V398" s="202"/>
      <c r="W398" s="229"/>
      <c r="X398" s="49"/>
      <c r="Y398" s="45"/>
      <c r="Z398" s="45"/>
      <c r="AA398" s="45"/>
      <c r="AB398" s="45"/>
      <c r="AC398" s="45"/>
      <c r="AD398" s="45"/>
      <c r="AE398" s="45"/>
      <c r="AH398" s="52"/>
      <c r="AI398" s="75"/>
      <c r="AJ398" s="52"/>
      <c r="AK398" s="52"/>
      <c r="AL398" s="52"/>
      <c r="AM398" s="52"/>
      <c r="AN398" s="45"/>
      <c r="AO398" s="45"/>
      <c r="AP398" s="45"/>
      <c r="AQ398" s="45"/>
    </row>
    <row r="399" spans="1:43" ht="15.75" customHeight="1">
      <c r="A399" s="45"/>
      <c r="B399" s="45"/>
      <c r="C399" s="45"/>
      <c r="D399" s="90"/>
      <c r="E399" s="47"/>
      <c r="F399" s="46"/>
      <c r="G399" s="46"/>
      <c r="H399" s="46"/>
      <c r="I399" s="46"/>
      <c r="J399" s="90"/>
      <c r="K399" s="46"/>
      <c r="L399" s="48"/>
      <c r="M399" s="217"/>
      <c r="N399" s="49"/>
      <c r="O399" s="49"/>
      <c r="P399" s="49"/>
      <c r="Q399" s="158"/>
      <c r="R399" s="221"/>
      <c r="S399" s="49"/>
      <c r="T399" s="199"/>
      <c r="U399" s="225"/>
      <c r="V399" s="202"/>
      <c r="W399" s="229"/>
      <c r="X399" s="49"/>
      <c r="Y399" s="45"/>
      <c r="Z399" s="45"/>
      <c r="AA399" s="45"/>
      <c r="AB399" s="45"/>
      <c r="AC399" s="45"/>
      <c r="AD399" s="45"/>
      <c r="AE399" s="45"/>
      <c r="AH399" s="52"/>
      <c r="AI399" s="75"/>
      <c r="AJ399" s="52"/>
      <c r="AK399" s="52"/>
      <c r="AL399" s="52"/>
      <c r="AM399" s="52"/>
      <c r="AN399" s="45"/>
      <c r="AO399" s="45"/>
      <c r="AP399" s="45"/>
      <c r="AQ399" s="45"/>
    </row>
    <row r="400" spans="1:43" ht="15.75" customHeight="1">
      <c r="A400" s="45"/>
      <c r="B400" s="45"/>
      <c r="C400" s="45"/>
      <c r="D400" s="90"/>
      <c r="E400" s="47"/>
      <c r="F400" s="46"/>
      <c r="G400" s="46"/>
      <c r="H400" s="46"/>
      <c r="I400" s="46"/>
      <c r="J400" s="90"/>
      <c r="K400" s="46"/>
      <c r="L400" s="48"/>
      <c r="M400" s="217"/>
      <c r="N400" s="49"/>
      <c r="O400" s="49"/>
      <c r="P400" s="49"/>
      <c r="Q400" s="158"/>
      <c r="R400" s="221"/>
      <c r="S400" s="49"/>
      <c r="T400" s="199"/>
      <c r="U400" s="225"/>
      <c r="V400" s="202"/>
      <c r="W400" s="229"/>
      <c r="X400" s="49"/>
      <c r="Y400" s="45"/>
      <c r="Z400" s="45"/>
      <c r="AA400" s="45"/>
      <c r="AB400" s="45"/>
      <c r="AC400" s="45"/>
      <c r="AD400" s="45"/>
      <c r="AE400" s="45"/>
      <c r="AH400" s="52"/>
      <c r="AI400" s="75"/>
      <c r="AJ400" s="52"/>
      <c r="AK400" s="52"/>
      <c r="AL400" s="52"/>
      <c r="AM400" s="52"/>
      <c r="AN400" s="45"/>
      <c r="AO400" s="45"/>
      <c r="AP400" s="45"/>
      <c r="AQ400" s="45"/>
    </row>
    <row r="401" spans="1:43" ht="15.75" customHeight="1">
      <c r="A401" s="45"/>
      <c r="B401" s="45"/>
      <c r="C401" s="45"/>
      <c r="D401" s="90"/>
      <c r="E401" s="47"/>
      <c r="F401" s="46"/>
      <c r="G401" s="46"/>
      <c r="H401" s="46"/>
      <c r="I401" s="46"/>
      <c r="J401" s="90"/>
      <c r="K401" s="46"/>
      <c r="L401" s="48"/>
      <c r="M401" s="217"/>
      <c r="N401" s="49"/>
      <c r="O401" s="49"/>
      <c r="P401" s="49"/>
      <c r="Q401" s="158"/>
      <c r="R401" s="221"/>
      <c r="S401" s="49"/>
      <c r="T401" s="199"/>
      <c r="U401" s="225"/>
      <c r="V401" s="202"/>
      <c r="W401" s="229"/>
      <c r="X401" s="49"/>
      <c r="Y401" s="45"/>
      <c r="Z401" s="45"/>
      <c r="AA401" s="45"/>
      <c r="AB401" s="45"/>
      <c r="AC401" s="45"/>
      <c r="AD401" s="45"/>
      <c r="AE401" s="45"/>
      <c r="AH401" s="52"/>
      <c r="AI401" s="75"/>
      <c r="AJ401" s="52"/>
      <c r="AK401" s="52"/>
      <c r="AL401" s="52"/>
      <c r="AM401" s="52"/>
      <c r="AN401" s="45"/>
      <c r="AO401" s="45"/>
      <c r="AP401" s="45"/>
      <c r="AQ401" s="45"/>
    </row>
    <row r="402" spans="1:43" ht="15.75" customHeight="1">
      <c r="A402" s="45"/>
      <c r="B402" s="45"/>
      <c r="C402" s="45"/>
      <c r="D402" s="90"/>
      <c r="E402" s="47"/>
      <c r="F402" s="46"/>
      <c r="G402" s="46"/>
      <c r="H402" s="46"/>
      <c r="I402" s="46"/>
      <c r="J402" s="90"/>
      <c r="K402" s="46"/>
      <c r="L402" s="48"/>
      <c r="M402" s="217"/>
      <c r="N402" s="49"/>
      <c r="O402" s="49"/>
      <c r="P402" s="49"/>
      <c r="Q402" s="158"/>
      <c r="R402" s="221"/>
      <c r="S402" s="49"/>
      <c r="T402" s="199"/>
      <c r="U402" s="225"/>
      <c r="V402" s="202"/>
      <c r="W402" s="229"/>
      <c r="X402" s="49"/>
      <c r="Y402" s="45"/>
      <c r="Z402" s="45"/>
      <c r="AA402" s="45"/>
      <c r="AB402" s="45"/>
      <c r="AC402" s="45"/>
      <c r="AD402" s="45"/>
      <c r="AE402" s="45"/>
      <c r="AH402" s="52"/>
      <c r="AI402" s="75"/>
      <c r="AJ402" s="52"/>
      <c r="AK402" s="52"/>
      <c r="AL402" s="52"/>
      <c r="AM402" s="52"/>
      <c r="AN402" s="45"/>
      <c r="AO402" s="45"/>
      <c r="AP402" s="45"/>
      <c r="AQ402" s="45"/>
    </row>
    <row r="403" spans="1:43" ht="15.75" customHeight="1">
      <c r="A403" s="45"/>
      <c r="B403" s="45"/>
      <c r="C403" s="45"/>
      <c r="D403" s="90"/>
      <c r="E403" s="47"/>
      <c r="F403" s="46"/>
      <c r="G403" s="46"/>
      <c r="H403" s="46"/>
      <c r="I403" s="46"/>
      <c r="J403" s="90"/>
      <c r="K403" s="46"/>
      <c r="L403" s="48"/>
      <c r="M403" s="217"/>
      <c r="N403" s="49"/>
      <c r="O403" s="49"/>
      <c r="P403" s="49"/>
      <c r="Q403" s="158"/>
      <c r="R403" s="221"/>
      <c r="S403" s="49"/>
      <c r="T403" s="199"/>
      <c r="U403" s="225"/>
      <c r="V403" s="202"/>
      <c r="W403" s="229"/>
      <c r="X403" s="49"/>
      <c r="Y403" s="45"/>
      <c r="Z403" s="45"/>
      <c r="AA403" s="45"/>
      <c r="AB403" s="45"/>
      <c r="AC403" s="45"/>
      <c r="AD403" s="45"/>
      <c r="AE403" s="45"/>
      <c r="AH403" s="52"/>
      <c r="AI403" s="75"/>
      <c r="AJ403" s="52"/>
      <c r="AK403" s="52"/>
      <c r="AL403" s="52"/>
      <c r="AM403" s="52"/>
      <c r="AN403" s="45"/>
      <c r="AO403" s="45"/>
      <c r="AP403" s="45"/>
      <c r="AQ403" s="45"/>
    </row>
    <row r="404" spans="1:43" ht="15.75" customHeight="1">
      <c r="A404" s="45"/>
      <c r="B404" s="45"/>
      <c r="C404" s="45"/>
      <c r="D404" s="90"/>
      <c r="E404" s="47"/>
      <c r="F404" s="46"/>
      <c r="G404" s="46"/>
      <c r="H404" s="46"/>
      <c r="I404" s="46"/>
      <c r="J404" s="90"/>
      <c r="K404" s="46"/>
      <c r="L404" s="48"/>
      <c r="M404" s="217"/>
      <c r="N404" s="49"/>
      <c r="O404" s="49"/>
      <c r="P404" s="49"/>
      <c r="Q404" s="158"/>
      <c r="R404" s="221"/>
      <c r="S404" s="49"/>
      <c r="T404" s="199"/>
      <c r="U404" s="225"/>
      <c r="V404" s="202"/>
      <c r="W404" s="229"/>
      <c r="X404" s="49"/>
      <c r="Y404" s="45"/>
      <c r="Z404" s="45"/>
      <c r="AA404" s="45"/>
      <c r="AB404" s="45"/>
      <c r="AC404" s="45"/>
      <c r="AD404" s="45"/>
      <c r="AE404" s="45"/>
      <c r="AH404" s="52"/>
      <c r="AI404" s="75"/>
      <c r="AJ404" s="52"/>
      <c r="AK404" s="52"/>
      <c r="AL404" s="52"/>
      <c r="AM404" s="52"/>
      <c r="AN404" s="45"/>
      <c r="AO404" s="45"/>
      <c r="AP404" s="45"/>
      <c r="AQ404" s="45"/>
    </row>
    <row r="405" spans="1:43" ht="15.75" customHeight="1">
      <c r="A405" s="45"/>
      <c r="B405" s="45"/>
      <c r="C405" s="45"/>
      <c r="D405" s="90"/>
      <c r="E405" s="47"/>
      <c r="F405" s="46"/>
      <c r="G405" s="46"/>
      <c r="H405" s="46"/>
      <c r="I405" s="46"/>
      <c r="J405" s="90"/>
      <c r="K405" s="46"/>
      <c r="L405" s="48"/>
      <c r="M405" s="217"/>
      <c r="N405" s="49"/>
      <c r="O405" s="49"/>
      <c r="P405" s="49"/>
      <c r="Q405" s="158"/>
      <c r="R405" s="221"/>
      <c r="S405" s="49"/>
      <c r="T405" s="199"/>
      <c r="U405" s="225"/>
      <c r="V405" s="202"/>
      <c r="W405" s="229"/>
      <c r="X405" s="49"/>
      <c r="Y405" s="45"/>
      <c r="Z405" s="45"/>
      <c r="AA405" s="45"/>
      <c r="AB405" s="45"/>
      <c r="AC405" s="45"/>
      <c r="AD405" s="45"/>
      <c r="AE405" s="45"/>
      <c r="AH405" s="52"/>
      <c r="AI405" s="75"/>
      <c r="AJ405" s="52"/>
      <c r="AK405" s="52"/>
      <c r="AL405" s="52"/>
      <c r="AM405" s="52"/>
      <c r="AN405" s="45"/>
      <c r="AO405" s="45"/>
      <c r="AP405" s="45"/>
      <c r="AQ405" s="45"/>
    </row>
    <row r="406" spans="1:43" ht="15.75" customHeight="1">
      <c r="A406" s="45"/>
      <c r="B406" s="45"/>
      <c r="C406" s="45"/>
      <c r="D406" s="90"/>
      <c r="E406" s="47"/>
      <c r="F406" s="46"/>
      <c r="G406" s="46"/>
      <c r="H406" s="46"/>
      <c r="I406" s="46"/>
      <c r="J406" s="90"/>
      <c r="K406" s="46"/>
      <c r="L406" s="48"/>
      <c r="M406" s="217"/>
      <c r="N406" s="49"/>
      <c r="O406" s="49"/>
      <c r="P406" s="49"/>
      <c r="Q406" s="158"/>
      <c r="R406" s="221"/>
      <c r="S406" s="49"/>
      <c r="T406" s="199"/>
      <c r="U406" s="225"/>
      <c r="V406" s="202"/>
      <c r="W406" s="229"/>
      <c r="X406" s="49"/>
      <c r="Y406" s="45"/>
      <c r="Z406" s="45"/>
      <c r="AA406" s="45"/>
      <c r="AB406" s="45"/>
      <c r="AC406" s="45"/>
      <c r="AD406" s="45"/>
      <c r="AE406" s="45"/>
      <c r="AH406" s="52"/>
      <c r="AI406" s="75"/>
      <c r="AJ406" s="52"/>
      <c r="AK406" s="52"/>
      <c r="AL406" s="52"/>
      <c r="AM406" s="52"/>
      <c r="AN406" s="45"/>
      <c r="AO406" s="45"/>
      <c r="AP406" s="45"/>
      <c r="AQ406" s="45"/>
    </row>
    <row r="407" spans="1:43" ht="15.75" customHeight="1">
      <c r="A407" s="45"/>
      <c r="B407" s="45"/>
      <c r="C407" s="45"/>
      <c r="D407" s="90"/>
      <c r="E407" s="47"/>
      <c r="F407" s="46"/>
      <c r="G407" s="46"/>
      <c r="H407" s="46"/>
      <c r="I407" s="46"/>
      <c r="J407" s="90"/>
      <c r="K407" s="46"/>
      <c r="L407" s="48"/>
      <c r="M407" s="217"/>
      <c r="N407" s="49"/>
      <c r="O407" s="49"/>
      <c r="P407" s="49"/>
      <c r="Q407" s="158"/>
      <c r="R407" s="221"/>
      <c r="S407" s="49"/>
      <c r="T407" s="199"/>
      <c r="U407" s="225"/>
      <c r="V407" s="202"/>
      <c r="W407" s="229"/>
      <c r="X407" s="49"/>
      <c r="Y407" s="45"/>
      <c r="Z407" s="45"/>
      <c r="AA407" s="45"/>
      <c r="AB407" s="45"/>
      <c r="AC407" s="45"/>
      <c r="AD407" s="45"/>
      <c r="AE407" s="45"/>
      <c r="AH407" s="52"/>
      <c r="AI407" s="75"/>
      <c r="AJ407" s="52"/>
      <c r="AK407" s="52"/>
      <c r="AL407" s="52"/>
      <c r="AM407" s="52"/>
      <c r="AN407" s="45"/>
      <c r="AO407" s="45"/>
      <c r="AP407" s="45"/>
      <c r="AQ407" s="45"/>
    </row>
    <row r="408" spans="1:43" ht="15.75" customHeight="1">
      <c r="A408" s="45"/>
      <c r="B408" s="45"/>
      <c r="C408" s="45"/>
      <c r="D408" s="90"/>
      <c r="E408" s="47"/>
      <c r="F408" s="46"/>
      <c r="G408" s="46"/>
      <c r="H408" s="46"/>
      <c r="I408" s="46"/>
      <c r="J408" s="90"/>
      <c r="K408" s="46"/>
      <c r="L408" s="48"/>
      <c r="M408" s="217"/>
      <c r="N408" s="49"/>
      <c r="O408" s="49"/>
      <c r="P408" s="49"/>
      <c r="Q408" s="158"/>
      <c r="R408" s="221"/>
      <c r="S408" s="49"/>
      <c r="T408" s="199"/>
      <c r="U408" s="225"/>
      <c r="V408" s="202"/>
      <c r="W408" s="229"/>
      <c r="X408" s="49"/>
      <c r="Y408" s="45"/>
      <c r="Z408" s="45"/>
      <c r="AA408" s="45"/>
      <c r="AB408" s="45"/>
      <c r="AC408" s="45"/>
      <c r="AD408" s="45"/>
      <c r="AE408" s="45"/>
      <c r="AH408" s="52"/>
      <c r="AI408" s="75"/>
      <c r="AJ408" s="52"/>
      <c r="AK408" s="52"/>
      <c r="AL408" s="52"/>
      <c r="AM408" s="52"/>
      <c r="AN408" s="45"/>
      <c r="AO408" s="45"/>
      <c r="AP408" s="45"/>
      <c r="AQ408" s="45"/>
    </row>
    <row r="409" spans="1:43" ht="15.75" customHeight="1">
      <c r="A409" s="45"/>
      <c r="B409" s="45"/>
      <c r="C409" s="45"/>
      <c r="D409" s="90"/>
      <c r="E409" s="47"/>
      <c r="F409" s="46"/>
      <c r="G409" s="46"/>
      <c r="H409" s="46"/>
      <c r="I409" s="46"/>
      <c r="J409" s="90"/>
      <c r="K409" s="46"/>
      <c r="L409" s="48"/>
      <c r="M409" s="217"/>
      <c r="N409" s="49"/>
      <c r="O409" s="49"/>
      <c r="P409" s="49"/>
      <c r="Q409" s="158"/>
      <c r="R409" s="221"/>
      <c r="S409" s="49"/>
      <c r="T409" s="199"/>
      <c r="U409" s="225"/>
      <c r="V409" s="202"/>
      <c r="W409" s="229"/>
      <c r="X409" s="49"/>
      <c r="Y409" s="45"/>
      <c r="Z409" s="45"/>
      <c r="AA409" s="45"/>
      <c r="AB409" s="45"/>
      <c r="AC409" s="45"/>
      <c r="AD409" s="45"/>
      <c r="AE409" s="45"/>
      <c r="AH409" s="52"/>
      <c r="AI409" s="75"/>
      <c r="AJ409" s="52"/>
      <c r="AK409" s="52"/>
      <c r="AL409" s="52"/>
      <c r="AM409" s="52"/>
      <c r="AN409" s="45"/>
      <c r="AO409" s="45"/>
      <c r="AP409" s="45"/>
      <c r="AQ409" s="45"/>
    </row>
    <row r="410" spans="1:43" ht="15.75" customHeight="1">
      <c r="A410" s="45"/>
      <c r="B410" s="45"/>
      <c r="C410" s="45"/>
      <c r="D410" s="90"/>
      <c r="E410" s="47"/>
      <c r="F410" s="46"/>
      <c r="G410" s="46"/>
      <c r="H410" s="46"/>
      <c r="I410" s="46"/>
      <c r="J410" s="90"/>
      <c r="K410" s="46"/>
      <c r="L410" s="48"/>
      <c r="M410" s="217"/>
      <c r="N410" s="49"/>
      <c r="O410" s="49"/>
      <c r="P410" s="49"/>
      <c r="Q410" s="158"/>
      <c r="R410" s="221"/>
      <c r="S410" s="49"/>
      <c r="T410" s="199"/>
      <c r="U410" s="225"/>
      <c r="V410" s="202"/>
      <c r="W410" s="229"/>
      <c r="X410" s="49"/>
      <c r="Y410" s="45"/>
      <c r="Z410" s="45"/>
      <c r="AA410" s="45"/>
      <c r="AB410" s="45"/>
      <c r="AC410" s="45"/>
      <c r="AD410" s="45"/>
      <c r="AE410" s="45"/>
      <c r="AH410" s="52"/>
      <c r="AI410" s="75"/>
      <c r="AJ410" s="52"/>
      <c r="AK410" s="52"/>
      <c r="AL410" s="52"/>
      <c r="AM410" s="52"/>
      <c r="AN410" s="45"/>
      <c r="AO410" s="45"/>
      <c r="AP410" s="45"/>
      <c r="AQ410" s="45"/>
    </row>
    <row r="411" spans="1:43" ht="15.75" customHeight="1">
      <c r="A411" s="45"/>
      <c r="B411" s="45"/>
      <c r="C411" s="45"/>
      <c r="D411" s="90"/>
      <c r="E411" s="47"/>
      <c r="F411" s="46"/>
      <c r="G411" s="46"/>
      <c r="H411" s="46"/>
      <c r="I411" s="46"/>
      <c r="J411" s="90"/>
      <c r="K411" s="46"/>
      <c r="L411" s="48"/>
      <c r="M411" s="217"/>
      <c r="N411" s="49"/>
      <c r="O411" s="49"/>
      <c r="P411" s="49"/>
      <c r="Q411" s="158"/>
      <c r="R411" s="221"/>
      <c r="S411" s="49"/>
      <c r="T411" s="199"/>
      <c r="U411" s="225"/>
      <c r="V411" s="202"/>
      <c r="W411" s="229"/>
      <c r="X411" s="49"/>
      <c r="Y411" s="45"/>
      <c r="Z411" s="45"/>
      <c r="AA411" s="45"/>
      <c r="AB411" s="45"/>
      <c r="AC411" s="45"/>
      <c r="AD411" s="45"/>
      <c r="AE411" s="45"/>
      <c r="AH411" s="52"/>
      <c r="AI411" s="75"/>
      <c r="AJ411" s="52"/>
      <c r="AK411" s="52"/>
      <c r="AL411" s="52"/>
      <c r="AM411" s="52"/>
      <c r="AN411" s="45"/>
      <c r="AO411" s="45"/>
      <c r="AP411" s="45"/>
      <c r="AQ411" s="45"/>
    </row>
    <row r="412" spans="1:43" ht="15.75" customHeight="1">
      <c r="A412" s="45"/>
      <c r="B412" s="45"/>
      <c r="C412" s="45"/>
      <c r="D412" s="90"/>
      <c r="E412" s="47"/>
      <c r="F412" s="46"/>
      <c r="G412" s="46"/>
      <c r="H412" s="46"/>
      <c r="I412" s="46"/>
      <c r="J412" s="90"/>
      <c r="K412" s="46"/>
      <c r="L412" s="48"/>
      <c r="M412" s="217"/>
      <c r="N412" s="49"/>
      <c r="O412" s="49"/>
      <c r="P412" s="49"/>
      <c r="Q412" s="158"/>
      <c r="R412" s="221"/>
      <c r="S412" s="49"/>
      <c r="T412" s="199"/>
      <c r="U412" s="225"/>
      <c r="V412" s="202"/>
      <c r="W412" s="229"/>
      <c r="X412" s="49"/>
      <c r="Y412" s="45"/>
      <c r="Z412" s="45"/>
      <c r="AA412" s="45"/>
      <c r="AB412" s="45"/>
      <c r="AC412" s="45"/>
      <c r="AD412" s="45"/>
      <c r="AE412" s="45"/>
      <c r="AH412" s="52"/>
      <c r="AI412" s="75"/>
      <c r="AJ412" s="52"/>
      <c r="AK412" s="52"/>
      <c r="AL412" s="52"/>
      <c r="AM412" s="52"/>
      <c r="AN412" s="45"/>
      <c r="AO412" s="45"/>
      <c r="AP412" s="45"/>
      <c r="AQ412" s="45"/>
    </row>
    <row r="413" spans="1:43" ht="15.75" customHeight="1">
      <c r="A413" s="45"/>
      <c r="B413" s="45"/>
      <c r="C413" s="45"/>
      <c r="D413" s="90"/>
      <c r="E413" s="47"/>
      <c r="F413" s="46"/>
      <c r="G413" s="46"/>
      <c r="H413" s="46"/>
      <c r="I413" s="46"/>
      <c r="J413" s="90"/>
      <c r="K413" s="46"/>
      <c r="L413" s="48"/>
      <c r="M413" s="217"/>
      <c r="N413" s="49"/>
      <c r="O413" s="49"/>
      <c r="P413" s="49"/>
      <c r="Q413" s="158"/>
      <c r="R413" s="221"/>
      <c r="S413" s="49"/>
      <c r="T413" s="199"/>
      <c r="U413" s="225"/>
      <c r="V413" s="202"/>
      <c r="W413" s="229"/>
      <c r="X413" s="49"/>
      <c r="Y413" s="45"/>
      <c r="Z413" s="45"/>
      <c r="AA413" s="45"/>
      <c r="AB413" s="45"/>
      <c r="AC413" s="45"/>
      <c r="AD413" s="45"/>
      <c r="AE413" s="45"/>
      <c r="AH413" s="52"/>
      <c r="AI413" s="75"/>
      <c r="AJ413" s="52"/>
      <c r="AK413" s="52"/>
      <c r="AL413" s="52"/>
      <c r="AM413" s="52"/>
      <c r="AN413" s="45"/>
      <c r="AO413" s="45"/>
      <c r="AP413" s="45"/>
      <c r="AQ413" s="45"/>
    </row>
    <row r="414" spans="1:43" ht="15.75" customHeight="1">
      <c r="A414" s="45"/>
      <c r="B414" s="45"/>
      <c r="C414" s="45"/>
      <c r="D414" s="90"/>
      <c r="E414" s="47"/>
      <c r="F414" s="46"/>
      <c r="G414" s="46"/>
      <c r="H414" s="46"/>
      <c r="I414" s="46"/>
      <c r="J414" s="90"/>
      <c r="K414" s="46"/>
      <c r="L414" s="48"/>
      <c r="M414" s="217"/>
      <c r="N414" s="49"/>
      <c r="O414" s="49"/>
      <c r="P414" s="49"/>
      <c r="Q414" s="158"/>
      <c r="R414" s="221"/>
      <c r="S414" s="49"/>
      <c r="T414" s="199"/>
      <c r="U414" s="225"/>
      <c r="V414" s="202"/>
      <c r="W414" s="229"/>
      <c r="X414" s="49"/>
      <c r="Y414" s="45"/>
      <c r="Z414" s="45"/>
      <c r="AA414" s="45"/>
      <c r="AB414" s="45"/>
      <c r="AC414" s="45"/>
      <c r="AD414" s="45"/>
      <c r="AE414" s="45"/>
      <c r="AH414" s="52"/>
      <c r="AI414" s="75"/>
      <c r="AJ414" s="52"/>
      <c r="AK414" s="52"/>
      <c r="AL414" s="52"/>
      <c r="AM414" s="52"/>
      <c r="AN414" s="45"/>
      <c r="AO414" s="45"/>
      <c r="AP414" s="45"/>
      <c r="AQ414" s="45"/>
    </row>
    <row r="415" spans="1:43" ht="15.75" customHeight="1">
      <c r="A415" s="45"/>
      <c r="B415" s="45"/>
      <c r="C415" s="45"/>
      <c r="D415" s="90"/>
      <c r="E415" s="47"/>
      <c r="F415" s="46"/>
      <c r="G415" s="46"/>
      <c r="H415" s="46"/>
      <c r="I415" s="46"/>
      <c r="J415" s="90"/>
      <c r="K415" s="46"/>
      <c r="L415" s="48"/>
      <c r="M415" s="217"/>
      <c r="N415" s="49"/>
      <c r="O415" s="49"/>
      <c r="P415" s="49"/>
      <c r="Q415" s="158"/>
      <c r="R415" s="221"/>
      <c r="S415" s="49"/>
      <c r="T415" s="199"/>
      <c r="U415" s="225"/>
      <c r="V415" s="202"/>
      <c r="W415" s="229"/>
      <c r="X415" s="49"/>
      <c r="Y415" s="45"/>
      <c r="Z415" s="45"/>
      <c r="AA415" s="45"/>
      <c r="AB415" s="45"/>
      <c r="AC415" s="45"/>
      <c r="AD415" s="45"/>
      <c r="AE415" s="45"/>
      <c r="AH415" s="52"/>
      <c r="AI415" s="75"/>
      <c r="AJ415" s="52"/>
      <c r="AK415" s="52"/>
      <c r="AL415" s="52"/>
      <c r="AM415" s="52"/>
      <c r="AN415" s="45"/>
      <c r="AO415" s="45"/>
      <c r="AP415" s="45"/>
      <c r="AQ415" s="45"/>
    </row>
    <row r="416" spans="1:43" ht="15.75" customHeight="1">
      <c r="A416" s="45"/>
      <c r="B416" s="45"/>
      <c r="C416" s="45"/>
      <c r="D416" s="90"/>
      <c r="E416" s="47"/>
      <c r="F416" s="46"/>
      <c r="G416" s="46"/>
      <c r="H416" s="46"/>
      <c r="I416" s="46"/>
      <c r="J416" s="90"/>
      <c r="K416" s="46"/>
      <c r="L416" s="48"/>
      <c r="M416" s="217"/>
      <c r="N416" s="49"/>
      <c r="O416" s="49"/>
      <c r="P416" s="49"/>
      <c r="Q416" s="158"/>
      <c r="R416" s="221"/>
      <c r="S416" s="49"/>
      <c r="T416" s="199"/>
      <c r="U416" s="225"/>
      <c r="V416" s="202"/>
      <c r="W416" s="229"/>
      <c r="X416" s="49"/>
      <c r="Y416" s="45"/>
      <c r="Z416" s="45"/>
      <c r="AA416" s="45"/>
      <c r="AB416" s="45"/>
      <c r="AC416" s="45"/>
      <c r="AD416" s="45"/>
      <c r="AE416" s="45"/>
      <c r="AH416" s="52"/>
      <c r="AI416" s="75"/>
      <c r="AJ416" s="52"/>
      <c r="AK416" s="52"/>
      <c r="AL416" s="52"/>
      <c r="AM416" s="52"/>
      <c r="AN416" s="45"/>
      <c r="AO416" s="45"/>
      <c r="AP416" s="45"/>
      <c r="AQ416" s="45"/>
    </row>
    <row r="417" spans="1:43" ht="15.75" customHeight="1">
      <c r="A417" s="45"/>
      <c r="B417" s="45"/>
      <c r="C417" s="45"/>
      <c r="D417" s="90"/>
      <c r="E417" s="47"/>
      <c r="F417" s="46"/>
      <c r="G417" s="46"/>
      <c r="H417" s="46"/>
      <c r="I417" s="46"/>
      <c r="J417" s="90"/>
      <c r="K417" s="46"/>
      <c r="L417" s="48"/>
      <c r="M417" s="217"/>
      <c r="N417" s="49"/>
      <c r="O417" s="49"/>
      <c r="P417" s="49"/>
      <c r="Q417" s="158"/>
      <c r="R417" s="221"/>
      <c r="S417" s="49"/>
      <c r="T417" s="199"/>
      <c r="U417" s="225"/>
      <c r="V417" s="202"/>
      <c r="W417" s="229"/>
      <c r="X417" s="49"/>
      <c r="Y417" s="45"/>
      <c r="Z417" s="45"/>
      <c r="AA417" s="45"/>
      <c r="AB417" s="45"/>
      <c r="AC417" s="45"/>
      <c r="AD417" s="45"/>
      <c r="AE417" s="45"/>
      <c r="AH417" s="52"/>
      <c r="AI417" s="75"/>
      <c r="AJ417" s="52"/>
      <c r="AK417" s="52"/>
      <c r="AL417" s="52"/>
      <c r="AM417" s="52"/>
      <c r="AN417" s="45"/>
      <c r="AO417" s="45"/>
      <c r="AP417" s="45"/>
      <c r="AQ417" s="45"/>
    </row>
    <row r="418" spans="1:43" ht="15.75" customHeight="1">
      <c r="A418" s="45"/>
      <c r="B418" s="45"/>
      <c r="C418" s="45"/>
      <c r="D418" s="90"/>
      <c r="E418" s="47"/>
      <c r="F418" s="46"/>
      <c r="G418" s="46"/>
      <c r="H418" s="46"/>
      <c r="I418" s="46"/>
      <c r="J418" s="90"/>
      <c r="K418" s="46"/>
      <c r="L418" s="48"/>
      <c r="M418" s="217"/>
      <c r="N418" s="49"/>
      <c r="O418" s="49"/>
      <c r="P418" s="49"/>
      <c r="Q418" s="158"/>
      <c r="R418" s="221"/>
      <c r="S418" s="49"/>
      <c r="T418" s="199"/>
      <c r="U418" s="225"/>
      <c r="V418" s="202"/>
      <c r="W418" s="229"/>
      <c r="X418" s="49"/>
      <c r="Y418" s="45"/>
      <c r="Z418" s="45"/>
      <c r="AA418" s="45"/>
      <c r="AB418" s="45"/>
      <c r="AC418" s="45"/>
      <c r="AD418" s="45"/>
      <c r="AE418" s="45"/>
      <c r="AH418" s="52"/>
      <c r="AI418" s="75"/>
      <c r="AJ418" s="52"/>
      <c r="AK418" s="52"/>
      <c r="AL418" s="52"/>
      <c r="AM418" s="52"/>
      <c r="AN418" s="45"/>
      <c r="AO418" s="45"/>
      <c r="AP418" s="45"/>
      <c r="AQ418" s="45"/>
    </row>
    <row r="419" spans="1:43" ht="15.75" customHeight="1">
      <c r="A419" s="45"/>
      <c r="B419" s="45"/>
      <c r="C419" s="45"/>
      <c r="D419" s="90"/>
      <c r="E419" s="47"/>
      <c r="F419" s="46"/>
      <c r="G419" s="46"/>
      <c r="H419" s="46"/>
      <c r="I419" s="46"/>
      <c r="J419" s="90"/>
      <c r="K419" s="46"/>
      <c r="L419" s="48"/>
      <c r="M419" s="217"/>
      <c r="N419" s="49"/>
      <c r="O419" s="49"/>
      <c r="P419" s="49"/>
      <c r="Q419" s="158"/>
      <c r="R419" s="221"/>
      <c r="S419" s="49"/>
      <c r="T419" s="199"/>
      <c r="U419" s="225"/>
      <c r="V419" s="202"/>
      <c r="W419" s="229"/>
      <c r="X419" s="49"/>
      <c r="Y419" s="45"/>
      <c r="Z419" s="45"/>
      <c r="AA419" s="45"/>
      <c r="AB419" s="45"/>
      <c r="AC419" s="45"/>
      <c r="AD419" s="45"/>
      <c r="AE419" s="45"/>
      <c r="AH419" s="52"/>
      <c r="AI419" s="75"/>
      <c r="AJ419" s="52"/>
      <c r="AK419" s="52"/>
      <c r="AL419" s="52"/>
      <c r="AM419" s="52"/>
      <c r="AN419" s="45"/>
      <c r="AO419" s="45"/>
      <c r="AP419" s="45"/>
      <c r="AQ419" s="45"/>
    </row>
    <row r="420" spans="1:43" ht="15.75" customHeight="1">
      <c r="A420" s="45"/>
      <c r="B420" s="45"/>
      <c r="C420" s="45"/>
      <c r="D420" s="90"/>
      <c r="E420" s="47"/>
      <c r="F420" s="46"/>
      <c r="G420" s="46"/>
      <c r="H420" s="46"/>
      <c r="I420" s="46"/>
      <c r="J420" s="90"/>
      <c r="K420" s="46"/>
      <c r="L420" s="48"/>
      <c r="M420" s="217"/>
      <c r="N420" s="49"/>
      <c r="O420" s="49"/>
      <c r="P420" s="49"/>
      <c r="Q420" s="158"/>
      <c r="R420" s="221"/>
      <c r="S420" s="49"/>
      <c r="T420" s="199"/>
      <c r="U420" s="225"/>
      <c r="V420" s="202"/>
      <c r="W420" s="229"/>
      <c r="X420" s="49"/>
      <c r="Y420" s="45"/>
      <c r="Z420" s="45"/>
      <c r="AA420" s="45"/>
      <c r="AB420" s="45"/>
      <c r="AC420" s="45"/>
      <c r="AD420" s="45"/>
      <c r="AE420" s="45"/>
      <c r="AH420" s="52"/>
      <c r="AI420" s="75"/>
      <c r="AJ420" s="52"/>
      <c r="AK420" s="52"/>
      <c r="AL420" s="52"/>
      <c r="AM420" s="52"/>
      <c r="AN420" s="45"/>
      <c r="AO420" s="45"/>
      <c r="AP420" s="45"/>
      <c r="AQ420" s="45"/>
    </row>
    <row r="421" spans="1:43" ht="15.75" customHeight="1">
      <c r="A421" s="45"/>
      <c r="B421" s="45"/>
      <c r="C421" s="45"/>
      <c r="D421" s="90"/>
      <c r="E421" s="47"/>
      <c r="F421" s="46"/>
      <c r="G421" s="46"/>
      <c r="H421" s="46"/>
      <c r="I421" s="46"/>
      <c r="J421" s="90"/>
      <c r="K421" s="46"/>
      <c r="L421" s="48"/>
      <c r="M421" s="217"/>
      <c r="N421" s="49"/>
      <c r="O421" s="49"/>
      <c r="P421" s="49"/>
      <c r="Q421" s="158"/>
      <c r="R421" s="221"/>
      <c r="S421" s="49"/>
      <c r="T421" s="199"/>
      <c r="U421" s="225"/>
      <c r="V421" s="202"/>
      <c r="W421" s="229"/>
      <c r="X421" s="49"/>
      <c r="Y421" s="45"/>
      <c r="Z421" s="45"/>
      <c r="AA421" s="45"/>
      <c r="AB421" s="45"/>
      <c r="AC421" s="45"/>
      <c r="AD421" s="45"/>
      <c r="AE421" s="45"/>
      <c r="AH421" s="52"/>
      <c r="AI421" s="75"/>
      <c r="AJ421" s="52"/>
      <c r="AK421" s="52"/>
      <c r="AL421" s="52"/>
      <c r="AM421" s="52"/>
      <c r="AN421" s="45"/>
      <c r="AO421" s="45"/>
      <c r="AP421" s="45"/>
      <c r="AQ421" s="45"/>
    </row>
    <row r="422" spans="1:43" ht="15.75" customHeight="1">
      <c r="A422" s="45"/>
      <c r="B422" s="45"/>
      <c r="C422" s="45"/>
      <c r="D422" s="90"/>
      <c r="E422" s="47"/>
      <c r="F422" s="46"/>
      <c r="G422" s="46"/>
      <c r="H422" s="46"/>
      <c r="I422" s="46"/>
      <c r="J422" s="90"/>
      <c r="K422" s="46"/>
      <c r="L422" s="48"/>
      <c r="M422" s="217"/>
      <c r="N422" s="49"/>
      <c r="O422" s="49"/>
      <c r="P422" s="49"/>
      <c r="Q422" s="158"/>
      <c r="R422" s="221"/>
      <c r="S422" s="49"/>
      <c r="T422" s="199"/>
      <c r="U422" s="225"/>
      <c r="V422" s="202"/>
      <c r="W422" s="229"/>
      <c r="X422" s="49"/>
      <c r="Y422" s="45"/>
      <c r="Z422" s="45"/>
      <c r="AA422" s="45"/>
      <c r="AB422" s="45"/>
      <c r="AC422" s="45"/>
      <c r="AD422" s="45"/>
      <c r="AE422" s="45"/>
      <c r="AH422" s="52"/>
      <c r="AI422" s="75"/>
      <c r="AJ422" s="52"/>
      <c r="AK422" s="52"/>
      <c r="AL422" s="52"/>
      <c r="AM422" s="52"/>
      <c r="AN422" s="45"/>
      <c r="AO422" s="45"/>
      <c r="AP422" s="45"/>
      <c r="AQ422" s="45"/>
    </row>
    <row r="423" spans="1:43" ht="15.75" customHeight="1">
      <c r="A423" s="45"/>
      <c r="B423" s="45"/>
      <c r="C423" s="45"/>
      <c r="D423" s="90"/>
      <c r="E423" s="47"/>
      <c r="F423" s="46"/>
      <c r="G423" s="46"/>
      <c r="H423" s="46"/>
      <c r="I423" s="46"/>
      <c r="J423" s="90"/>
      <c r="K423" s="46"/>
      <c r="L423" s="48"/>
      <c r="M423" s="217"/>
      <c r="N423" s="49"/>
      <c r="O423" s="49"/>
      <c r="P423" s="49"/>
      <c r="Q423" s="158"/>
      <c r="R423" s="221"/>
      <c r="S423" s="49"/>
      <c r="T423" s="199"/>
      <c r="U423" s="225"/>
      <c r="V423" s="202"/>
      <c r="W423" s="229"/>
      <c r="X423" s="49"/>
      <c r="Y423" s="45"/>
      <c r="Z423" s="45"/>
      <c r="AA423" s="45"/>
      <c r="AB423" s="45"/>
      <c r="AC423" s="45"/>
      <c r="AD423" s="45"/>
      <c r="AE423" s="45"/>
      <c r="AH423" s="52"/>
      <c r="AI423" s="75"/>
      <c r="AJ423" s="52"/>
      <c r="AK423" s="52"/>
      <c r="AL423" s="52"/>
      <c r="AM423" s="52"/>
      <c r="AN423" s="45"/>
      <c r="AO423" s="45"/>
      <c r="AP423" s="45"/>
      <c r="AQ423" s="45"/>
    </row>
    <row r="424" spans="1:43" ht="15.75" customHeight="1">
      <c r="A424" s="45"/>
      <c r="B424" s="45"/>
      <c r="C424" s="45"/>
      <c r="D424" s="90"/>
      <c r="E424" s="47"/>
      <c r="F424" s="46"/>
      <c r="G424" s="46"/>
      <c r="H424" s="46"/>
      <c r="I424" s="46"/>
      <c r="J424" s="90"/>
      <c r="K424" s="46"/>
      <c r="L424" s="48"/>
      <c r="M424" s="217"/>
      <c r="N424" s="49"/>
      <c r="O424" s="49"/>
      <c r="P424" s="49"/>
      <c r="Q424" s="158"/>
      <c r="R424" s="221"/>
      <c r="S424" s="49"/>
      <c r="T424" s="199"/>
      <c r="U424" s="225"/>
      <c r="V424" s="202"/>
      <c r="W424" s="229"/>
      <c r="X424" s="49"/>
      <c r="Y424" s="45"/>
      <c r="Z424" s="45"/>
      <c r="AA424" s="45"/>
      <c r="AB424" s="45"/>
      <c r="AC424" s="45"/>
      <c r="AD424" s="45"/>
      <c r="AE424" s="45"/>
      <c r="AH424" s="52"/>
      <c r="AI424" s="75"/>
      <c r="AJ424" s="52"/>
      <c r="AK424" s="52"/>
      <c r="AL424" s="52"/>
      <c r="AM424" s="52"/>
      <c r="AN424" s="45"/>
      <c r="AO424" s="45"/>
      <c r="AP424" s="45"/>
      <c r="AQ424" s="45"/>
    </row>
    <row r="425" spans="1:43" ht="15.75" customHeight="1">
      <c r="A425" s="45"/>
      <c r="B425" s="45"/>
      <c r="C425" s="45"/>
      <c r="D425" s="90"/>
      <c r="E425" s="47"/>
      <c r="F425" s="46"/>
      <c r="G425" s="46"/>
      <c r="H425" s="46"/>
      <c r="I425" s="46"/>
      <c r="J425" s="90"/>
      <c r="K425" s="46"/>
      <c r="L425" s="48"/>
      <c r="M425" s="217"/>
      <c r="N425" s="49"/>
      <c r="O425" s="49"/>
      <c r="P425" s="49"/>
      <c r="Q425" s="158"/>
      <c r="R425" s="221"/>
      <c r="S425" s="49"/>
      <c r="T425" s="199"/>
      <c r="U425" s="225"/>
      <c r="V425" s="202"/>
      <c r="W425" s="229"/>
      <c r="X425" s="49"/>
      <c r="Y425" s="45"/>
      <c r="Z425" s="45"/>
      <c r="AA425" s="45"/>
      <c r="AB425" s="45"/>
      <c r="AC425" s="45"/>
      <c r="AD425" s="45"/>
      <c r="AE425" s="45"/>
      <c r="AH425" s="52"/>
      <c r="AI425" s="75"/>
      <c r="AJ425" s="52"/>
      <c r="AK425" s="52"/>
      <c r="AL425" s="52"/>
      <c r="AM425" s="52"/>
      <c r="AN425" s="45"/>
      <c r="AO425" s="45"/>
      <c r="AP425" s="45"/>
      <c r="AQ425" s="45"/>
    </row>
    <row r="426" spans="1:43" ht="15.75" customHeight="1">
      <c r="A426" s="45"/>
      <c r="B426" s="45"/>
      <c r="C426" s="45"/>
      <c r="D426" s="90"/>
      <c r="E426" s="47"/>
      <c r="F426" s="46"/>
      <c r="G426" s="46"/>
      <c r="H426" s="46"/>
      <c r="I426" s="46"/>
      <c r="J426" s="90"/>
      <c r="K426" s="46"/>
      <c r="L426" s="48"/>
      <c r="M426" s="217"/>
      <c r="N426" s="49"/>
      <c r="O426" s="49"/>
      <c r="P426" s="49"/>
      <c r="Q426" s="158"/>
      <c r="R426" s="221"/>
      <c r="S426" s="49"/>
      <c r="T426" s="199"/>
      <c r="U426" s="225"/>
      <c r="V426" s="202"/>
      <c r="W426" s="229"/>
      <c r="X426" s="49"/>
      <c r="Y426" s="45"/>
      <c r="Z426" s="45"/>
      <c r="AA426" s="45"/>
      <c r="AB426" s="45"/>
      <c r="AC426" s="45"/>
      <c r="AD426" s="45"/>
      <c r="AE426" s="45"/>
      <c r="AH426" s="52"/>
      <c r="AI426" s="75"/>
      <c r="AJ426" s="52"/>
      <c r="AK426" s="52"/>
      <c r="AL426" s="52"/>
      <c r="AM426" s="52"/>
      <c r="AN426" s="45"/>
      <c r="AO426" s="45"/>
      <c r="AP426" s="45"/>
      <c r="AQ426" s="45"/>
    </row>
    <row r="427" spans="1:43" ht="15.75" customHeight="1">
      <c r="A427" s="45"/>
      <c r="B427" s="45"/>
      <c r="C427" s="45"/>
      <c r="D427" s="90"/>
      <c r="E427" s="47"/>
      <c r="F427" s="46"/>
      <c r="G427" s="46"/>
      <c r="H427" s="46"/>
      <c r="I427" s="46"/>
      <c r="J427" s="90"/>
      <c r="K427" s="46"/>
      <c r="L427" s="48"/>
      <c r="M427" s="217"/>
      <c r="N427" s="49"/>
      <c r="O427" s="49"/>
      <c r="P427" s="49"/>
      <c r="Q427" s="158"/>
      <c r="R427" s="221"/>
      <c r="S427" s="49"/>
      <c r="T427" s="199"/>
      <c r="U427" s="225"/>
      <c r="V427" s="202"/>
      <c r="W427" s="229"/>
      <c r="X427" s="49"/>
      <c r="Y427" s="45"/>
      <c r="Z427" s="45"/>
      <c r="AA427" s="45"/>
      <c r="AB427" s="45"/>
      <c r="AC427" s="45"/>
      <c r="AD427" s="45"/>
      <c r="AE427" s="45"/>
      <c r="AH427" s="52"/>
      <c r="AI427" s="75"/>
      <c r="AJ427" s="52"/>
      <c r="AK427" s="52"/>
      <c r="AL427" s="52"/>
      <c r="AM427" s="52"/>
      <c r="AN427" s="45"/>
      <c r="AO427" s="45"/>
      <c r="AP427" s="45"/>
      <c r="AQ427" s="45"/>
    </row>
    <row r="428" spans="1:43" ht="15.75" customHeight="1">
      <c r="A428" s="45"/>
      <c r="B428" s="45"/>
      <c r="C428" s="45"/>
      <c r="D428" s="90"/>
      <c r="E428" s="47"/>
      <c r="F428" s="46"/>
      <c r="G428" s="46"/>
      <c r="H428" s="46"/>
      <c r="I428" s="46"/>
      <c r="J428" s="90"/>
      <c r="K428" s="46"/>
      <c r="L428" s="48"/>
      <c r="M428" s="217"/>
      <c r="N428" s="49"/>
      <c r="O428" s="49"/>
      <c r="P428" s="49"/>
      <c r="Q428" s="158"/>
      <c r="R428" s="221"/>
      <c r="S428" s="49"/>
      <c r="T428" s="199"/>
      <c r="U428" s="225"/>
      <c r="V428" s="202"/>
      <c r="W428" s="229"/>
      <c r="X428" s="49"/>
      <c r="Y428" s="45"/>
      <c r="Z428" s="45"/>
      <c r="AA428" s="45"/>
      <c r="AB428" s="45"/>
      <c r="AC428" s="45"/>
      <c r="AD428" s="45"/>
      <c r="AE428" s="45"/>
      <c r="AH428" s="52"/>
      <c r="AI428" s="75"/>
      <c r="AJ428" s="52"/>
      <c r="AK428" s="52"/>
      <c r="AL428" s="52"/>
      <c r="AM428" s="52"/>
      <c r="AN428" s="45"/>
      <c r="AO428" s="45"/>
      <c r="AP428" s="45"/>
      <c r="AQ428" s="45"/>
    </row>
    <row r="429" spans="1:43" ht="15.75" customHeight="1">
      <c r="A429" s="45"/>
      <c r="B429" s="45"/>
      <c r="C429" s="45"/>
      <c r="D429" s="90"/>
      <c r="E429" s="47"/>
      <c r="F429" s="46"/>
      <c r="G429" s="46"/>
      <c r="H429" s="46"/>
      <c r="I429" s="46"/>
      <c r="J429" s="90"/>
      <c r="K429" s="46"/>
      <c r="L429" s="48"/>
      <c r="M429" s="217"/>
      <c r="N429" s="49"/>
      <c r="O429" s="49"/>
      <c r="P429" s="49"/>
      <c r="Q429" s="158"/>
      <c r="R429" s="221"/>
      <c r="S429" s="49"/>
      <c r="T429" s="199"/>
      <c r="U429" s="225"/>
      <c r="V429" s="202"/>
      <c r="W429" s="229"/>
      <c r="X429" s="49"/>
      <c r="Y429" s="45"/>
      <c r="Z429" s="45"/>
      <c r="AA429" s="45"/>
      <c r="AB429" s="45"/>
      <c r="AC429" s="45"/>
      <c r="AD429" s="45"/>
      <c r="AE429" s="45"/>
      <c r="AH429" s="52"/>
      <c r="AI429" s="75"/>
      <c r="AJ429" s="52"/>
      <c r="AK429" s="52"/>
      <c r="AL429" s="52"/>
      <c r="AM429" s="52"/>
      <c r="AN429" s="45"/>
      <c r="AO429" s="45"/>
      <c r="AP429" s="45"/>
      <c r="AQ429" s="45"/>
    </row>
    <row r="430" spans="1:43" ht="15.75" customHeight="1">
      <c r="A430" s="45"/>
      <c r="B430" s="45"/>
      <c r="C430" s="45"/>
      <c r="D430" s="90"/>
      <c r="E430" s="47"/>
      <c r="F430" s="46"/>
      <c r="G430" s="46"/>
      <c r="H430" s="46"/>
      <c r="I430" s="46"/>
      <c r="J430" s="90"/>
      <c r="K430" s="46"/>
      <c r="L430" s="48"/>
      <c r="M430" s="217"/>
      <c r="N430" s="49"/>
      <c r="O430" s="49"/>
      <c r="P430" s="49"/>
      <c r="Q430" s="158"/>
      <c r="R430" s="221"/>
      <c r="S430" s="49"/>
      <c r="T430" s="199"/>
      <c r="U430" s="225"/>
      <c r="V430" s="202"/>
      <c r="W430" s="229"/>
      <c r="X430" s="49"/>
      <c r="Y430" s="45"/>
      <c r="Z430" s="45"/>
      <c r="AA430" s="45"/>
      <c r="AB430" s="45"/>
      <c r="AC430" s="45"/>
      <c r="AD430" s="45"/>
      <c r="AE430" s="45"/>
      <c r="AH430" s="52"/>
      <c r="AI430" s="75"/>
      <c r="AJ430" s="52"/>
      <c r="AK430" s="52"/>
      <c r="AL430" s="52"/>
      <c r="AM430" s="52"/>
      <c r="AN430" s="45"/>
      <c r="AO430" s="45"/>
      <c r="AP430" s="45"/>
      <c r="AQ430" s="45"/>
    </row>
    <row r="431" spans="1:43" ht="15.75" customHeight="1">
      <c r="A431" s="45"/>
      <c r="B431" s="45"/>
      <c r="C431" s="45"/>
      <c r="D431" s="90"/>
      <c r="E431" s="47"/>
      <c r="F431" s="46"/>
      <c r="G431" s="46"/>
      <c r="H431" s="46"/>
      <c r="I431" s="46"/>
      <c r="J431" s="90"/>
      <c r="K431" s="46"/>
      <c r="L431" s="48"/>
      <c r="M431" s="217"/>
      <c r="N431" s="49"/>
      <c r="O431" s="49"/>
      <c r="P431" s="49"/>
      <c r="Q431" s="158"/>
      <c r="R431" s="221"/>
      <c r="S431" s="49"/>
      <c r="T431" s="199"/>
      <c r="U431" s="225"/>
      <c r="V431" s="202"/>
      <c r="W431" s="229"/>
      <c r="X431" s="49"/>
      <c r="Y431" s="45"/>
      <c r="Z431" s="45"/>
      <c r="AA431" s="45"/>
      <c r="AB431" s="45"/>
      <c r="AC431" s="45"/>
      <c r="AD431" s="45"/>
      <c r="AE431" s="45"/>
      <c r="AH431" s="52"/>
      <c r="AI431" s="75"/>
      <c r="AJ431" s="52"/>
      <c r="AK431" s="52"/>
      <c r="AL431" s="52"/>
      <c r="AM431" s="52"/>
      <c r="AN431" s="45"/>
      <c r="AO431" s="45"/>
      <c r="AP431" s="45"/>
      <c r="AQ431" s="45"/>
    </row>
    <row r="432" spans="1:43" ht="15.75" customHeight="1">
      <c r="A432" s="45"/>
      <c r="B432" s="45"/>
      <c r="C432" s="45"/>
      <c r="D432" s="90"/>
      <c r="E432" s="47"/>
      <c r="F432" s="46"/>
      <c r="G432" s="46"/>
      <c r="H432" s="46"/>
      <c r="I432" s="46"/>
      <c r="J432" s="90"/>
      <c r="K432" s="46"/>
      <c r="L432" s="48"/>
      <c r="M432" s="217"/>
      <c r="N432" s="49"/>
      <c r="O432" s="49"/>
      <c r="P432" s="49"/>
      <c r="Q432" s="158"/>
      <c r="R432" s="221"/>
      <c r="S432" s="49"/>
      <c r="T432" s="199"/>
      <c r="U432" s="225"/>
      <c r="V432" s="202"/>
      <c r="W432" s="229"/>
      <c r="X432" s="49"/>
      <c r="Y432" s="45"/>
      <c r="Z432" s="45"/>
      <c r="AA432" s="45"/>
      <c r="AB432" s="45"/>
      <c r="AC432" s="45"/>
      <c r="AD432" s="45"/>
      <c r="AE432" s="45"/>
      <c r="AH432" s="52"/>
      <c r="AI432" s="75"/>
      <c r="AJ432" s="52"/>
      <c r="AK432" s="52"/>
      <c r="AL432" s="52"/>
      <c r="AM432" s="52"/>
      <c r="AN432" s="45"/>
      <c r="AO432" s="45"/>
      <c r="AP432" s="45"/>
      <c r="AQ432" s="45"/>
    </row>
    <row r="433" spans="1:43" ht="15.75" customHeight="1">
      <c r="A433" s="45"/>
      <c r="B433" s="45"/>
      <c r="C433" s="45"/>
      <c r="D433" s="90"/>
      <c r="E433" s="47"/>
      <c r="F433" s="46"/>
      <c r="G433" s="46"/>
      <c r="H433" s="46"/>
      <c r="I433" s="46"/>
      <c r="J433" s="90"/>
      <c r="K433" s="46"/>
      <c r="L433" s="48"/>
      <c r="M433" s="217"/>
      <c r="N433" s="49"/>
      <c r="O433" s="49"/>
      <c r="P433" s="49"/>
      <c r="Q433" s="158"/>
      <c r="R433" s="221"/>
      <c r="S433" s="49"/>
      <c r="T433" s="199"/>
      <c r="U433" s="225"/>
      <c r="V433" s="202"/>
      <c r="W433" s="229"/>
      <c r="X433" s="49"/>
      <c r="Y433" s="45"/>
      <c r="Z433" s="45"/>
      <c r="AA433" s="45"/>
      <c r="AB433" s="45"/>
      <c r="AC433" s="45"/>
      <c r="AD433" s="45"/>
      <c r="AE433" s="45"/>
      <c r="AH433" s="52"/>
      <c r="AI433" s="75"/>
      <c r="AJ433" s="52"/>
      <c r="AK433" s="52"/>
      <c r="AL433" s="52"/>
      <c r="AM433" s="52"/>
      <c r="AN433" s="45"/>
      <c r="AO433" s="45"/>
      <c r="AP433" s="45"/>
      <c r="AQ433" s="45"/>
    </row>
    <row r="434" spans="1:43" ht="15.75" customHeight="1">
      <c r="A434" s="45"/>
      <c r="B434" s="45"/>
      <c r="C434" s="45"/>
      <c r="D434" s="90"/>
      <c r="E434" s="47"/>
      <c r="F434" s="46"/>
      <c r="G434" s="46"/>
      <c r="H434" s="46"/>
      <c r="I434" s="46"/>
      <c r="J434" s="90"/>
      <c r="K434" s="46"/>
      <c r="L434" s="48"/>
      <c r="M434" s="217"/>
      <c r="N434" s="49"/>
      <c r="O434" s="49"/>
      <c r="P434" s="49"/>
      <c r="Q434" s="158"/>
      <c r="R434" s="221"/>
      <c r="S434" s="49"/>
      <c r="T434" s="199"/>
      <c r="U434" s="225"/>
      <c r="V434" s="202"/>
      <c r="W434" s="229"/>
      <c r="X434" s="49"/>
      <c r="Y434" s="45"/>
      <c r="Z434" s="45"/>
      <c r="AA434" s="45"/>
      <c r="AB434" s="45"/>
      <c r="AC434" s="45"/>
      <c r="AD434" s="45"/>
      <c r="AE434" s="45"/>
      <c r="AH434" s="52"/>
      <c r="AI434" s="75"/>
      <c r="AJ434" s="52"/>
      <c r="AK434" s="52"/>
      <c r="AL434" s="52"/>
      <c r="AM434" s="52"/>
      <c r="AN434" s="45"/>
      <c r="AO434" s="45"/>
      <c r="AP434" s="45"/>
      <c r="AQ434" s="45"/>
    </row>
    <row r="435" spans="1:43" ht="15.75" customHeight="1">
      <c r="A435" s="45"/>
      <c r="B435" s="45"/>
      <c r="C435" s="45"/>
      <c r="D435" s="90"/>
      <c r="E435" s="47"/>
      <c r="F435" s="46"/>
      <c r="G435" s="46"/>
      <c r="H435" s="46"/>
      <c r="I435" s="46"/>
      <c r="J435" s="90"/>
      <c r="K435" s="46"/>
      <c r="L435" s="48"/>
      <c r="M435" s="217"/>
      <c r="N435" s="49"/>
      <c r="O435" s="49"/>
      <c r="P435" s="49"/>
      <c r="Q435" s="158"/>
      <c r="R435" s="221"/>
      <c r="S435" s="49"/>
      <c r="T435" s="199"/>
      <c r="U435" s="225"/>
      <c r="V435" s="202"/>
      <c r="W435" s="229"/>
      <c r="X435" s="49"/>
      <c r="Y435" s="45"/>
      <c r="Z435" s="45"/>
      <c r="AA435" s="45"/>
      <c r="AB435" s="45"/>
      <c r="AC435" s="45"/>
      <c r="AD435" s="45"/>
      <c r="AE435" s="45"/>
      <c r="AH435" s="52"/>
      <c r="AI435" s="75"/>
      <c r="AJ435" s="52"/>
      <c r="AK435" s="52"/>
      <c r="AL435" s="52"/>
      <c r="AM435" s="52"/>
      <c r="AN435" s="45"/>
      <c r="AO435" s="45"/>
      <c r="AP435" s="45"/>
      <c r="AQ435" s="45"/>
    </row>
    <row r="436" spans="1:43" ht="15.75" customHeight="1">
      <c r="A436" s="45"/>
      <c r="B436" s="45"/>
      <c r="C436" s="45"/>
      <c r="D436" s="90"/>
      <c r="E436" s="47"/>
      <c r="F436" s="46"/>
      <c r="G436" s="46"/>
      <c r="H436" s="46"/>
      <c r="I436" s="46"/>
      <c r="J436" s="90"/>
      <c r="K436" s="46"/>
      <c r="L436" s="48"/>
      <c r="M436" s="217"/>
      <c r="N436" s="49"/>
      <c r="O436" s="49"/>
      <c r="P436" s="49"/>
      <c r="Q436" s="158"/>
      <c r="R436" s="221"/>
      <c r="S436" s="49"/>
      <c r="T436" s="199"/>
      <c r="U436" s="225"/>
      <c r="V436" s="202"/>
      <c r="W436" s="229"/>
      <c r="X436" s="49"/>
      <c r="Y436" s="45"/>
      <c r="Z436" s="45"/>
      <c r="AA436" s="45"/>
      <c r="AB436" s="45"/>
      <c r="AC436" s="45"/>
      <c r="AD436" s="45"/>
      <c r="AE436" s="45"/>
      <c r="AH436" s="52"/>
      <c r="AI436" s="75"/>
      <c r="AJ436" s="52"/>
      <c r="AK436" s="52"/>
      <c r="AL436" s="52"/>
      <c r="AM436" s="52"/>
      <c r="AN436" s="45"/>
      <c r="AO436" s="45"/>
      <c r="AP436" s="45"/>
      <c r="AQ436" s="45"/>
    </row>
    <row r="437" spans="1:43" ht="15.75" customHeight="1">
      <c r="A437" s="45"/>
      <c r="B437" s="45"/>
      <c r="C437" s="45"/>
      <c r="D437" s="90"/>
      <c r="E437" s="47"/>
      <c r="F437" s="46"/>
      <c r="G437" s="46"/>
      <c r="H437" s="46"/>
      <c r="I437" s="46"/>
      <c r="J437" s="90"/>
      <c r="K437" s="46"/>
      <c r="L437" s="48"/>
      <c r="M437" s="217"/>
      <c r="N437" s="49"/>
      <c r="O437" s="49"/>
      <c r="P437" s="49"/>
      <c r="Q437" s="158"/>
      <c r="R437" s="221"/>
      <c r="S437" s="49"/>
      <c r="T437" s="199"/>
      <c r="U437" s="225"/>
      <c r="V437" s="202"/>
      <c r="W437" s="229"/>
      <c r="X437" s="49"/>
      <c r="Y437" s="45"/>
      <c r="Z437" s="45"/>
      <c r="AA437" s="45"/>
      <c r="AB437" s="45"/>
      <c r="AC437" s="45"/>
      <c r="AD437" s="45"/>
      <c r="AE437" s="45"/>
      <c r="AH437" s="52"/>
      <c r="AI437" s="75"/>
      <c r="AJ437" s="52"/>
      <c r="AK437" s="52"/>
      <c r="AL437" s="52"/>
      <c r="AM437" s="52"/>
      <c r="AN437" s="45"/>
      <c r="AO437" s="45"/>
      <c r="AP437" s="45"/>
      <c r="AQ437" s="45"/>
    </row>
    <row r="438" spans="1:43" ht="15.75" customHeight="1">
      <c r="A438" s="45"/>
      <c r="B438" s="45"/>
      <c r="C438" s="45"/>
      <c r="D438" s="90"/>
      <c r="E438" s="47"/>
      <c r="F438" s="46"/>
      <c r="G438" s="46"/>
      <c r="H438" s="46"/>
      <c r="I438" s="46"/>
      <c r="J438" s="90"/>
      <c r="K438" s="46"/>
      <c r="L438" s="48"/>
      <c r="M438" s="217"/>
      <c r="N438" s="49"/>
      <c r="O438" s="49"/>
      <c r="P438" s="49"/>
      <c r="Q438" s="158"/>
      <c r="R438" s="221"/>
      <c r="S438" s="49"/>
      <c r="T438" s="199"/>
      <c r="U438" s="225"/>
      <c r="V438" s="202"/>
      <c r="W438" s="229"/>
      <c r="X438" s="49"/>
      <c r="Y438" s="45"/>
      <c r="Z438" s="45"/>
      <c r="AA438" s="45"/>
      <c r="AB438" s="45"/>
      <c r="AC438" s="45"/>
      <c r="AD438" s="45"/>
      <c r="AE438" s="45"/>
      <c r="AH438" s="52"/>
      <c r="AI438" s="75"/>
      <c r="AJ438" s="52"/>
      <c r="AK438" s="52"/>
      <c r="AL438" s="52"/>
      <c r="AM438" s="52"/>
      <c r="AN438" s="45"/>
      <c r="AO438" s="45"/>
      <c r="AP438" s="45"/>
      <c r="AQ438" s="45"/>
    </row>
    <row r="439" spans="1:43" ht="15.75" customHeight="1">
      <c r="A439" s="45"/>
      <c r="B439" s="45"/>
      <c r="C439" s="45"/>
      <c r="D439" s="90"/>
      <c r="E439" s="47"/>
      <c r="F439" s="46"/>
      <c r="G439" s="46"/>
      <c r="H439" s="46"/>
      <c r="I439" s="46"/>
      <c r="J439" s="90"/>
      <c r="K439" s="46"/>
      <c r="L439" s="48"/>
      <c r="M439" s="217"/>
      <c r="N439" s="49"/>
      <c r="O439" s="49"/>
      <c r="P439" s="49"/>
      <c r="Q439" s="158"/>
      <c r="R439" s="221"/>
      <c r="S439" s="49"/>
      <c r="T439" s="199"/>
      <c r="U439" s="225"/>
      <c r="V439" s="202"/>
      <c r="W439" s="229"/>
      <c r="X439" s="49"/>
      <c r="Y439" s="45"/>
      <c r="Z439" s="45"/>
      <c r="AA439" s="45"/>
      <c r="AB439" s="45"/>
      <c r="AC439" s="45"/>
      <c r="AD439" s="45"/>
      <c r="AE439" s="45"/>
      <c r="AH439" s="52"/>
      <c r="AI439" s="75"/>
      <c r="AJ439" s="52"/>
      <c r="AK439" s="52"/>
      <c r="AL439" s="52"/>
      <c r="AM439" s="52"/>
      <c r="AN439" s="45"/>
      <c r="AO439" s="45"/>
      <c r="AP439" s="45"/>
      <c r="AQ439" s="45"/>
    </row>
    <row r="440" spans="1:43" ht="15.75" customHeight="1">
      <c r="A440" s="45"/>
      <c r="B440" s="45"/>
      <c r="C440" s="45"/>
      <c r="D440" s="90"/>
      <c r="E440" s="47"/>
      <c r="F440" s="46"/>
      <c r="G440" s="46"/>
      <c r="H440" s="46"/>
      <c r="I440" s="46"/>
      <c r="J440" s="90"/>
      <c r="K440" s="46"/>
      <c r="L440" s="48"/>
      <c r="M440" s="217"/>
      <c r="N440" s="49"/>
      <c r="O440" s="49"/>
      <c r="P440" s="49"/>
      <c r="Q440" s="158"/>
      <c r="R440" s="221"/>
      <c r="S440" s="49"/>
      <c r="T440" s="199"/>
      <c r="U440" s="225"/>
      <c r="V440" s="202"/>
      <c r="W440" s="229"/>
      <c r="X440" s="49"/>
      <c r="Y440" s="45"/>
      <c r="Z440" s="45"/>
      <c r="AA440" s="45"/>
      <c r="AB440" s="45"/>
      <c r="AC440" s="45"/>
      <c r="AD440" s="45"/>
      <c r="AE440" s="45"/>
      <c r="AH440" s="52"/>
      <c r="AI440" s="75"/>
      <c r="AJ440" s="52"/>
      <c r="AK440" s="52"/>
      <c r="AL440" s="52"/>
      <c r="AM440" s="52"/>
      <c r="AN440" s="45"/>
      <c r="AO440" s="45"/>
      <c r="AP440" s="45"/>
      <c r="AQ440" s="45"/>
    </row>
    <row r="441" spans="1:43" ht="15.75" customHeight="1">
      <c r="A441" s="45"/>
      <c r="B441" s="45"/>
      <c r="C441" s="45"/>
      <c r="D441" s="90"/>
      <c r="E441" s="47"/>
      <c r="F441" s="46"/>
      <c r="G441" s="46"/>
      <c r="H441" s="46"/>
      <c r="I441" s="46"/>
      <c r="J441" s="90"/>
      <c r="K441" s="46"/>
      <c r="L441" s="48"/>
      <c r="M441" s="217"/>
      <c r="N441" s="49"/>
      <c r="O441" s="49"/>
      <c r="P441" s="49"/>
      <c r="Q441" s="158"/>
      <c r="R441" s="221"/>
      <c r="S441" s="49"/>
      <c r="T441" s="199"/>
      <c r="U441" s="225"/>
      <c r="V441" s="202"/>
      <c r="W441" s="229"/>
      <c r="X441" s="49"/>
      <c r="Y441" s="45"/>
      <c r="Z441" s="45"/>
      <c r="AA441" s="45"/>
      <c r="AB441" s="45"/>
      <c r="AC441" s="45"/>
      <c r="AD441" s="45"/>
      <c r="AE441" s="45"/>
      <c r="AH441" s="52"/>
      <c r="AI441" s="75"/>
      <c r="AJ441" s="52"/>
      <c r="AK441" s="52"/>
      <c r="AL441" s="52"/>
      <c r="AM441" s="52"/>
      <c r="AN441" s="45"/>
      <c r="AO441" s="45"/>
      <c r="AP441" s="45"/>
      <c r="AQ441" s="45"/>
    </row>
    <row r="442" spans="1:43" ht="15.75" customHeight="1">
      <c r="A442" s="45"/>
      <c r="B442" s="45"/>
      <c r="C442" s="45"/>
      <c r="D442" s="90"/>
      <c r="E442" s="47"/>
      <c r="F442" s="46"/>
      <c r="G442" s="46"/>
      <c r="H442" s="46"/>
      <c r="I442" s="46"/>
      <c r="J442" s="90"/>
      <c r="K442" s="46"/>
      <c r="L442" s="48"/>
      <c r="M442" s="217"/>
      <c r="N442" s="49"/>
      <c r="O442" s="49"/>
      <c r="P442" s="49"/>
      <c r="Q442" s="158"/>
      <c r="R442" s="221"/>
      <c r="S442" s="49"/>
      <c r="T442" s="199"/>
      <c r="U442" s="225"/>
      <c r="V442" s="202"/>
      <c r="W442" s="229"/>
      <c r="X442" s="49"/>
      <c r="Y442" s="45"/>
      <c r="Z442" s="45"/>
      <c r="AA442" s="45"/>
      <c r="AB442" s="45"/>
      <c r="AC442" s="45"/>
      <c r="AD442" s="45"/>
      <c r="AE442" s="45"/>
      <c r="AH442" s="52"/>
      <c r="AI442" s="75"/>
      <c r="AJ442" s="52"/>
      <c r="AK442" s="52"/>
      <c r="AL442" s="52"/>
      <c r="AM442" s="52"/>
      <c r="AN442" s="45"/>
      <c r="AO442" s="45"/>
      <c r="AP442" s="45"/>
      <c r="AQ442" s="45"/>
    </row>
    <row r="443" spans="1:43" ht="15.75" customHeight="1">
      <c r="A443" s="45"/>
      <c r="B443" s="45"/>
      <c r="C443" s="45"/>
      <c r="D443" s="90"/>
      <c r="E443" s="47"/>
      <c r="F443" s="46"/>
      <c r="G443" s="46"/>
      <c r="H443" s="46"/>
      <c r="I443" s="46"/>
      <c r="J443" s="90"/>
      <c r="K443" s="46"/>
      <c r="L443" s="48"/>
      <c r="M443" s="217"/>
      <c r="N443" s="49"/>
      <c r="O443" s="49"/>
      <c r="P443" s="49"/>
      <c r="Q443" s="158"/>
      <c r="R443" s="221"/>
      <c r="S443" s="49"/>
      <c r="T443" s="199"/>
      <c r="U443" s="225"/>
      <c r="V443" s="202"/>
      <c r="W443" s="229"/>
      <c r="X443" s="49"/>
      <c r="Y443" s="45"/>
      <c r="Z443" s="45"/>
      <c r="AA443" s="45"/>
      <c r="AB443" s="45"/>
      <c r="AC443" s="45"/>
      <c r="AD443" s="45"/>
      <c r="AE443" s="45"/>
      <c r="AH443" s="52"/>
      <c r="AI443" s="75"/>
      <c r="AJ443" s="52"/>
      <c r="AK443" s="52"/>
      <c r="AL443" s="52"/>
      <c r="AM443" s="52"/>
      <c r="AN443" s="45"/>
      <c r="AO443" s="45"/>
      <c r="AP443" s="45"/>
      <c r="AQ443" s="45"/>
    </row>
    <row r="444" spans="1:43" ht="15.75" customHeight="1">
      <c r="A444" s="45"/>
      <c r="B444" s="45"/>
      <c r="C444" s="45"/>
      <c r="D444" s="90"/>
      <c r="E444" s="47"/>
      <c r="F444" s="46"/>
      <c r="G444" s="46"/>
      <c r="H444" s="46"/>
      <c r="I444" s="46"/>
      <c r="J444" s="90"/>
      <c r="K444" s="46"/>
      <c r="L444" s="48"/>
      <c r="M444" s="217"/>
      <c r="N444" s="49"/>
      <c r="O444" s="49"/>
      <c r="P444" s="49"/>
      <c r="Q444" s="158"/>
      <c r="R444" s="221"/>
      <c r="S444" s="49"/>
      <c r="T444" s="199"/>
      <c r="U444" s="225"/>
      <c r="V444" s="202"/>
      <c r="W444" s="229"/>
      <c r="X444" s="49"/>
      <c r="Y444" s="45"/>
      <c r="Z444" s="45"/>
      <c r="AA444" s="45"/>
      <c r="AB444" s="45"/>
      <c r="AC444" s="45"/>
      <c r="AD444" s="45"/>
      <c r="AE444" s="45"/>
      <c r="AH444" s="52"/>
      <c r="AI444" s="75"/>
      <c r="AJ444" s="52"/>
      <c r="AK444" s="52"/>
      <c r="AL444" s="52"/>
      <c r="AM444" s="52"/>
      <c r="AN444" s="45"/>
      <c r="AO444" s="45"/>
      <c r="AP444" s="45"/>
      <c r="AQ444" s="45"/>
    </row>
    <row r="445" spans="1:43" ht="15.75" customHeight="1">
      <c r="A445" s="45"/>
      <c r="B445" s="45"/>
      <c r="C445" s="45"/>
      <c r="D445" s="90"/>
      <c r="E445" s="47"/>
      <c r="F445" s="46"/>
      <c r="G445" s="46"/>
      <c r="H445" s="46"/>
      <c r="I445" s="46"/>
      <c r="J445" s="90"/>
      <c r="K445" s="46"/>
      <c r="L445" s="48"/>
      <c r="M445" s="217"/>
      <c r="N445" s="49"/>
      <c r="O445" s="49"/>
      <c r="P445" s="49"/>
      <c r="Q445" s="158"/>
      <c r="R445" s="221"/>
      <c r="S445" s="49"/>
      <c r="T445" s="199"/>
      <c r="U445" s="225"/>
      <c r="V445" s="202"/>
      <c r="W445" s="229"/>
      <c r="X445" s="49"/>
      <c r="Y445" s="45"/>
      <c r="Z445" s="45"/>
      <c r="AA445" s="45"/>
      <c r="AB445" s="45"/>
      <c r="AC445" s="45"/>
      <c r="AD445" s="45"/>
      <c r="AE445" s="45"/>
      <c r="AH445" s="52"/>
      <c r="AI445" s="75"/>
      <c r="AJ445" s="52"/>
      <c r="AK445" s="52"/>
      <c r="AL445" s="52"/>
      <c r="AM445" s="52"/>
      <c r="AN445" s="45"/>
      <c r="AO445" s="45"/>
      <c r="AP445" s="45"/>
      <c r="AQ445" s="45"/>
    </row>
    <row r="446" spans="1:43" ht="15.75" customHeight="1">
      <c r="A446" s="45"/>
      <c r="B446" s="45"/>
      <c r="C446" s="45"/>
      <c r="D446" s="90"/>
      <c r="E446" s="47"/>
      <c r="F446" s="46"/>
      <c r="G446" s="46"/>
      <c r="H446" s="46"/>
      <c r="I446" s="46"/>
      <c r="J446" s="90"/>
      <c r="K446" s="46"/>
      <c r="L446" s="48"/>
      <c r="M446" s="217"/>
      <c r="N446" s="49"/>
      <c r="O446" s="49"/>
      <c r="P446" s="49"/>
      <c r="Q446" s="158"/>
      <c r="R446" s="221"/>
      <c r="S446" s="49"/>
      <c r="T446" s="199"/>
      <c r="U446" s="225"/>
      <c r="V446" s="202"/>
      <c r="W446" s="229"/>
      <c r="X446" s="49"/>
      <c r="Y446" s="45"/>
      <c r="Z446" s="45"/>
      <c r="AA446" s="45"/>
      <c r="AB446" s="45"/>
      <c r="AC446" s="45"/>
      <c r="AD446" s="45"/>
      <c r="AE446" s="45"/>
      <c r="AH446" s="52"/>
      <c r="AI446" s="75"/>
      <c r="AJ446" s="52"/>
      <c r="AK446" s="52"/>
      <c r="AL446" s="52"/>
      <c r="AM446" s="52"/>
      <c r="AN446" s="45"/>
      <c r="AO446" s="45"/>
      <c r="AP446" s="45"/>
      <c r="AQ446" s="45"/>
    </row>
    <row r="447" spans="1:43" ht="15.75" customHeight="1">
      <c r="A447" s="45"/>
      <c r="B447" s="45"/>
      <c r="C447" s="45"/>
      <c r="D447" s="90"/>
      <c r="E447" s="47"/>
      <c r="F447" s="46"/>
      <c r="G447" s="46"/>
      <c r="H447" s="46"/>
      <c r="I447" s="46"/>
      <c r="J447" s="90"/>
      <c r="K447" s="46"/>
      <c r="L447" s="48"/>
      <c r="M447" s="217"/>
      <c r="N447" s="49"/>
      <c r="O447" s="49"/>
      <c r="P447" s="49"/>
      <c r="Q447" s="158"/>
      <c r="R447" s="221"/>
      <c r="S447" s="49"/>
      <c r="T447" s="199"/>
      <c r="U447" s="225"/>
      <c r="V447" s="202"/>
      <c r="W447" s="229"/>
      <c r="X447" s="49"/>
      <c r="Y447" s="45"/>
      <c r="Z447" s="45"/>
      <c r="AA447" s="45"/>
      <c r="AB447" s="45"/>
      <c r="AC447" s="45"/>
      <c r="AD447" s="45"/>
      <c r="AE447" s="45"/>
      <c r="AH447" s="52"/>
      <c r="AI447" s="75"/>
      <c r="AJ447" s="52"/>
      <c r="AK447" s="52"/>
      <c r="AL447" s="52"/>
      <c r="AM447" s="52"/>
      <c r="AN447" s="45"/>
      <c r="AO447" s="45"/>
      <c r="AP447" s="45"/>
      <c r="AQ447" s="45"/>
    </row>
    <row r="448" spans="1:43" ht="15.75" customHeight="1">
      <c r="A448" s="45"/>
      <c r="B448" s="45"/>
      <c r="C448" s="45"/>
      <c r="D448" s="90"/>
      <c r="E448" s="47"/>
      <c r="F448" s="46"/>
      <c r="G448" s="46"/>
      <c r="H448" s="46"/>
      <c r="I448" s="46"/>
      <c r="J448" s="90"/>
      <c r="K448" s="46"/>
      <c r="L448" s="48"/>
      <c r="M448" s="217"/>
      <c r="N448" s="49"/>
      <c r="O448" s="49"/>
      <c r="P448" s="49"/>
      <c r="Q448" s="158"/>
      <c r="R448" s="221"/>
      <c r="S448" s="49"/>
      <c r="T448" s="199"/>
      <c r="U448" s="225"/>
      <c r="V448" s="202"/>
      <c r="W448" s="229"/>
      <c r="X448" s="49"/>
      <c r="Y448" s="45"/>
      <c r="Z448" s="45"/>
      <c r="AA448" s="45"/>
      <c r="AB448" s="45"/>
      <c r="AC448" s="45"/>
      <c r="AD448" s="45"/>
      <c r="AE448" s="45"/>
      <c r="AH448" s="52"/>
      <c r="AI448" s="75"/>
      <c r="AJ448" s="52"/>
      <c r="AK448" s="52"/>
      <c r="AL448" s="52"/>
      <c r="AM448" s="52"/>
      <c r="AN448" s="45"/>
      <c r="AO448" s="45"/>
      <c r="AP448" s="45"/>
      <c r="AQ448" s="45"/>
    </row>
    <row r="449" spans="1:43" ht="15.75" customHeight="1">
      <c r="A449" s="45"/>
      <c r="B449" s="45"/>
      <c r="C449" s="45"/>
      <c r="D449" s="90"/>
      <c r="E449" s="47"/>
      <c r="F449" s="46"/>
      <c r="G449" s="46"/>
      <c r="H449" s="46"/>
      <c r="I449" s="46"/>
      <c r="J449" s="90"/>
      <c r="K449" s="46"/>
      <c r="L449" s="48"/>
      <c r="M449" s="217"/>
      <c r="N449" s="49"/>
      <c r="O449" s="49"/>
      <c r="P449" s="49"/>
      <c r="Q449" s="158"/>
      <c r="R449" s="221"/>
      <c r="S449" s="49"/>
      <c r="T449" s="199"/>
      <c r="U449" s="225"/>
      <c r="V449" s="202"/>
      <c r="W449" s="229"/>
      <c r="X449" s="49"/>
      <c r="Y449" s="45"/>
      <c r="Z449" s="45"/>
      <c r="AA449" s="45"/>
      <c r="AB449" s="45"/>
      <c r="AC449" s="45"/>
      <c r="AD449" s="45"/>
      <c r="AE449" s="45"/>
      <c r="AH449" s="52"/>
      <c r="AI449" s="75"/>
      <c r="AJ449" s="52"/>
      <c r="AK449" s="52"/>
      <c r="AL449" s="52"/>
      <c r="AM449" s="52"/>
      <c r="AN449" s="45"/>
      <c r="AO449" s="45"/>
      <c r="AP449" s="45"/>
      <c r="AQ449" s="45"/>
    </row>
    <row r="450" spans="1:43" ht="15.75" customHeight="1">
      <c r="A450" s="45"/>
      <c r="B450" s="45"/>
      <c r="C450" s="45"/>
      <c r="D450" s="90"/>
      <c r="E450" s="47"/>
      <c r="F450" s="46"/>
      <c r="G450" s="46"/>
      <c r="H450" s="46"/>
      <c r="I450" s="46"/>
      <c r="J450" s="90"/>
      <c r="K450" s="46"/>
      <c r="L450" s="48"/>
      <c r="M450" s="217"/>
      <c r="N450" s="49"/>
      <c r="O450" s="49"/>
      <c r="P450" s="49"/>
      <c r="Q450" s="158"/>
      <c r="R450" s="221"/>
      <c r="S450" s="49"/>
      <c r="T450" s="199"/>
      <c r="U450" s="225"/>
      <c r="V450" s="202"/>
      <c r="W450" s="229"/>
      <c r="X450" s="49"/>
      <c r="Y450" s="45"/>
      <c r="Z450" s="45"/>
      <c r="AA450" s="45"/>
      <c r="AB450" s="45"/>
      <c r="AC450" s="45"/>
      <c r="AD450" s="45"/>
      <c r="AE450" s="45"/>
      <c r="AH450" s="52"/>
      <c r="AI450" s="75"/>
      <c r="AJ450" s="52"/>
      <c r="AK450" s="52"/>
      <c r="AL450" s="52"/>
      <c r="AM450" s="52"/>
      <c r="AN450" s="45"/>
      <c r="AO450" s="45"/>
      <c r="AP450" s="45"/>
      <c r="AQ450" s="45"/>
    </row>
    <row r="451" spans="1:43" ht="15.75" customHeight="1">
      <c r="A451" s="45"/>
      <c r="B451" s="45"/>
      <c r="C451" s="45"/>
      <c r="D451" s="90"/>
      <c r="E451" s="47"/>
      <c r="F451" s="46"/>
      <c r="G451" s="46"/>
      <c r="H451" s="46"/>
      <c r="I451" s="46"/>
      <c r="J451" s="90"/>
      <c r="K451" s="46"/>
      <c r="L451" s="48"/>
      <c r="M451" s="217"/>
      <c r="N451" s="49"/>
      <c r="O451" s="49"/>
      <c r="P451" s="49"/>
      <c r="Q451" s="158"/>
      <c r="R451" s="221"/>
      <c r="S451" s="49"/>
      <c r="T451" s="199"/>
      <c r="U451" s="225"/>
      <c r="V451" s="202"/>
      <c r="W451" s="229"/>
      <c r="X451" s="49"/>
      <c r="Y451" s="45"/>
      <c r="Z451" s="45"/>
      <c r="AA451" s="45"/>
      <c r="AB451" s="45"/>
      <c r="AC451" s="45"/>
      <c r="AD451" s="45"/>
      <c r="AE451" s="45"/>
      <c r="AH451" s="52"/>
      <c r="AI451" s="75"/>
      <c r="AJ451" s="52"/>
      <c r="AK451" s="52"/>
      <c r="AL451" s="52"/>
      <c r="AM451" s="52"/>
      <c r="AN451" s="45"/>
      <c r="AO451" s="45"/>
      <c r="AP451" s="45"/>
      <c r="AQ451" s="45"/>
    </row>
    <row r="452" spans="1:43" ht="15.75" customHeight="1">
      <c r="A452" s="45"/>
      <c r="B452" s="45"/>
      <c r="C452" s="45"/>
      <c r="D452" s="90"/>
      <c r="E452" s="47"/>
      <c r="F452" s="46"/>
      <c r="G452" s="46"/>
      <c r="H452" s="46"/>
      <c r="I452" s="46"/>
      <c r="J452" s="90"/>
      <c r="K452" s="46"/>
      <c r="L452" s="48"/>
      <c r="M452" s="217"/>
      <c r="N452" s="49"/>
      <c r="O452" s="49"/>
      <c r="P452" s="49"/>
      <c r="Q452" s="158"/>
      <c r="R452" s="221"/>
      <c r="S452" s="49"/>
      <c r="T452" s="199"/>
      <c r="U452" s="225"/>
      <c r="V452" s="202"/>
      <c r="W452" s="229"/>
      <c r="X452" s="49"/>
      <c r="Y452" s="45"/>
      <c r="Z452" s="45"/>
      <c r="AA452" s="45"/>
      <c r="AB452" s="45"/>
      <c r="AC452" s="45"/>
      <c r="AD452" s="45"/>
      <c r="AE452" s="45"/>
      <c r="AH452" s="52"/>
      <c r="AI452" s="75"/>
      <c r="AJ452" s="52"/>
      <c r="AK452" s="52"/>
      <c r="AL452" s="52"/>
      <c r="AM452" s="52"/>
      <c r="AN452" s="45"/>
      <c r="AO452" s="45"/>
      <c r="AP452" s="45"/>
      <c r="AQ452" s="45"/>
    </row>
    <row r="453" spans="1:43" ht="15.75" customHeight="1">
      <c r="A453" s="45"/>
      <c r="B453" s="45"/>
      <c r="C453" s="45"/>
      <c r="D453" s="90"/>
      <c r="E453" s="47"/>
      <c r="F453" s="46"/>
      <c r="G453" s="46"/>
      <c r="H453" s="46"/>
      <c r="I453" s="46"/>
      <c r="J453" s="90"/>
      <c r="K453" s="46"/>
      <c r="L453" s="48"/>
      <c r="M453" s="217"/>
      <c r="N453" s="49"/>
      <c r="O453" s="49"/>
      <c r="P453" s="49"/>
      <c r="Q453" s="158"/>
      <c r="R453" s="221"/>
      <c r="S453" s="49"/>
      <c r="T453" s="199"/>
      <c r="U453" s="225"/>
      <c r="V453" s="202"/>
      <c r="W453" s="229"/>
      <c r="X453" s="49"/>
      <c r="Y453" s="45"/>
      <c r="Z453" s="45"/>
      <c r="AA453" s="45"/>
      <c r="AB453" s="45"/>
      <c r="AC453" s="45"/>
      <c r="AD453" s="45"/>
      <c r="AE453" s="45"/>
      <c r="AH453" s="52"/>
      <c r="AI453" s="75"/>
      <c r="AJ453" s="52"/>
      <c r="AK453" s="52"/>
      <c r="AL453" s="52"/>
      <c r="AM453" s="52"/>
      <c r="AN453" s="45"/>
      <c r="AO453" s="45"/>
      <c r="AP453" s="45"/>
      <c r="AQ453" s="45"/>
    </row>
    <row r="454" spans="1:43" ht="15.75" customHeight="1">
      <c r="A454" s="45"/>
      <c r="B454" s="45"/>
      <c r="C454" s="45"/>
      <c r="D454" s="90"/>
      <c r="E454" s="47"/>
      <c r="F454" s="46"/>
      <c r="G454" s="46"/>
      <c r="H454" s="46"/>
      <c r="I454" s="46"/>
      <c r="J454" s="90"/>
      <c r="K454" s="46"/>
      <c r="L454" s="48"/>
      <c r="M454" s="217"/>
      <c r="N454" s="49"/>
      <c r="O454" s="49"/>
      <c r="P454" s="49"/>
      <c r="Q454" s="158"/>
      <c r="R454" s="221"/>
      <c r="S454" s="49"/>
      <c r="T454" s="199"/>
      <c r="U454" s="225"/>
      <c r="V454" s="202"/>
      <c r="W454" s="229"/>
      <c r="X454" s="49"/>
      <c r="Y454" s="45"/>
      <c r="Z454" s="45"/>
      <c r="AA454" s="45"/>
      <c r="AB454" s="45"/>
      <c r="AC454" s="45"/>
      <c r="AD454" s="45"/>
      <c r="AE454" s="45"/>
      <c r="AH454" s="52"/>
      <c r="AI454" s="75"/>
      <c r="AJ454" s="52"/>
      <c r="AK454" s="52"/>
      <c r="AL454" s="52"/>
      <c r="AM454" s="52"/>
      <c r="AN454" s="45"/>
      <c r="AO454" s="45"/>
      <c r="AP454" s="45"/>
      <c r="AQ454" s="45"/>
    </row>
    <row r="455" spans="1:43" ht="15.75" customHeight="1">
      <c r="A455" s="45"/>
      <c r="B455" s="45"/>
      <c r="C455" s="45"/>
      <c r="D455" s="90"/>
      <c r="E455" s="47"/>
      <c r="F455" s="46"/>
      <c r="G455" s="46"/>
      <c r="H455" s="46"/>
      <c r="I455" s="46"/>
      <c r="J455" s="90"/>
      <c r="K455" s="46"/>
      <c r="L455" s="48"/>
      <c r="M455" s="217"/>
      <c r="N455" s="49"/>
      <c r="O455" s="49"/>
      <c r="P455" s="49"/>
      <c r="Q455" s="158"/>
      <c r="R455" s="221"/>
      <c r="S455" s="49"/>
      <c r="T455" s="199"/>
      <c r="U455" s="225"/>
      <c r="V455" s="202"/>
      <c r="W455" s="229"/>
      <c r="X455" s="49"/>
      <c r="Y455" s="45"/>
      <c r="Z455" s="45"/>
      <c r="AA455" s="45"/>
      <c r="AB455" s="45"/>
      <c r="AC455" s="45"/>
      <c r="AD455" s="45"/>
      <c r="AE455" s="45"/>
      <c r="AH455" s="52"/>
      <c r="AI455" s="75"/>
      <c r="AJ455" s="52"/>
      <c r="AK455" s="52"/>
      <c r="AL455" s="52"/>
      <c r="AM455" s="52"/>
      <c r="AN455" s="45"/>
      <c r="AO455" s="45"/>
      <c r="AP455" s="45"/>
      <c r="AQ455" s="45"/>
    </row>
    <row r="456" spans="1:43" ht="15.75" customHeight="1">
      <c r="A456" s="45"/>
      <c r="B456" s="45"/>
      <c r="C456" s="45"/>
      <c r="D456" s="90"/>
      <c r="E456" s="47"/>
      <c r="F456" s="46"/>
      <c r="G456" s="46"/>
      <c r="H456" s="46"/>
      <c r="I456" s="46"/>
      <c r="J456" s="90"/>
      <c r="K456" s="46"/>
      <c r="L456" s="48"/>
      <c r="M456" s="217"/>
      <c r="N456" s="49"/>
      <c r="O456" s="49"/>
      <c r="P456" s="49"/>
      <c r="Q456" s="158"/>
      <c r="R456" s="221"/>
      <c r="S456" s="49"/>
      <c r="T456" s="199"/>
      <c r="U456" s="225"/>
      <c r="V456" s="202"/>
      <c r="W456" s="229"/>
      <c r="X456" s="49"/>
      <c r="Y456" s="45"/>
      <c r="Z456" s="45"/>
      <c r="AA456" s="45"/>
      <c r="AB456" s="45"/>
      <c r="AC456" s="45"/>
      <c r="AD456" s="45"/>
      <c r="AE456" s="45"/>
      <c r="AH456" s="52"/>
      <c r="AI456" s="75"/>
      <c r="AJ456" s="52"/>
      <c r="AK456" s="52"/>
      <c r="AL456" s="52"/>
      <c r="AM456" s="52"/>
      <c r="AN456" s="45"/>
      <c r="AO456" s="45"/>
      <c r="AP456" s="45"/>
      <c r="AQ456" s="45"/>
    </row>
    <row r="457" spans="1:43" ht="15.75" customHeight="1">
      <c r="A457" s="45"/>
      <c r="B457" s="45"/>
      <c r="C457" s="45"/>
      <c r="D457" s="90"/>
      <c r="E457" s="47"/>
      <c r="F457" s="46"/>
      <c r="G457" s="46"/>
      <c r="H457" s="46"/>
      <c r="I457" s="46"/>
      <c r="J457" s="90"/>
      <c r="K457" s="46"/>
      <c r="L457" s="48"/>
      <c r="M457" s="217"/>
      <c r="N457" s="49"/>
      <c r="O457" s="49"/>
      <c r="P457" s="49"/>
      <c r="Q457" s="158"/>
      <c r="R457" s="221"/>
      <c r="S457" s="49"/>
      <c r="T457" s="199"/>
      <c r="U457" s="225"/>
      <c r="V457" s="202"/>
      <c r="W457" s="229"/>
      <c r="X457" s="49"/>
      <c r="Y457" s="45"/>
      <c r="Z457" s="45"/>
      <c r="AA457" s="45"/>
      <c r="AB457" s="45"/>
      <c r="AC457" s="45"/>
      <c r="AD457" s="45"/>
      <c r="AE457" s="45"/>
      <c r="AH457" s="52"/>
      <c r="AI457" s="75"/>
      <c r="AJ457" s="52"/>
      <c r="AK457" s="52"/>
      <c r="AL457" s="52"/>
      <c r="AM457" s="52"/>
      <c r="AN457" s="45"/>
      <c r="AO457" s="45"/>
      <c r="AP457" s="45"/>
      <c r="AQ457" s="45"/>
    </row>
    <row r="458" spans="1:43" ht="15.75" customHeight="1">
      <c r="A458" s="45"/>
      <c r="B458" s="45"/>
      <c r="C458" s="45"/>
      <c r="D458" s="90"/>
      <c r="E458" s="47"/>
      <c r="F458" s="46"/>
      <c r="G458" s="46"/>
      <c r="H458" s="46"/>
      <c r="I458" s="46"/>
      <c r="J458" s="90"/>
      <c r="K458" s="46"/>
      <c r="L458" s="48"/>
      <c r="M458" s="217"/>
      <c r="N458" s="49"/>
      <c r="O458" s="49"/>
      <c r="P458" s="49"/>
      <c r="Q458" s="158"/>
      <c r="R458" s="221"/>
      <c r="S458" s="49"/>
      <c r="T458" s="199"/>
      <c r="U458" s="225"/>
      <c r="V458" s="202"/>
      <c r="W458" s="229"/>
      <c r="X458" s="49"/>
      <c r="Y458" s="45"/>
      <c r="Z458" s="45"/>
      <c r="AA458" s="45"/>
      <c r="AB458" s="45"/>
      <c r="AC458" s="45"/>
      <c r="AD458" s="45"/>
      <c r="AE458" s="45"/>
      <c r="AH458" s="52"/>
      <c r="AI458" s="75"/>
      <c r="AJ458" s="52"/>
      <c r="AK458" s="52"/>
      <c r="AL458" s="52"/>
      <c r="AM458" s="52"/>
      <c r="AN458" s="45"/>
      <c r="AO458" s="45"/>
      <c r="AP458" s="45"/>
      <c r="AQ458" s="45"/>
    </row>
    <row r="459" spans="1:43" ht="15.75" customHeight="1">
      <c r="A459" s="45"/>
      <c r="B459" s="45"/>
      <c r="C459" s="45"/>
      <c r="D459" s="90"/>
      <c r="E459" s="47"/>
      <c r="F459" s="46"/>
      <c r="G459" s="46"/>
      <c r="H459" s="46"/>
      <c r="I459" s="46"/>
      <c r="J459" s="90"/>
      <c r="K459" s="46"/>
      <c r="L459" s="48"/>
      <c r="M459" s="217"/>
      <c r="N459" s="49"/>
      <c r="O459" s="49"/>
      <c r="P459" s="49"/>
      <c r="Q459" s="158"/>
      <c r="R459" s="221"/>
      <c r="S459" s="49"/>
      <c r="T459" s="199"/>
      <c r="U459" s="225"/>
      <c r="V459" s="202"/>
      <c r="W459" s="229"/>
      <c r="X459" s="49"/>
      <c r="Y459" s="45"/>
      <c r="Z459" s="45"/>
      <c r="AA459" s="45"/>
      <c r="AB459" s="45"/>
      <c r="AC459" s="45"/>
      <c r="AD459" s="45"/>
      <c r="AE459" s="45"/>
      <c r="AH459" s="52"/>
      <c r="AI459" s="75"/>
      <c r="AJ459" s="52"/>
      <c r="AK459" s="52"/>
      <c r="AL459" s="52"/>
      <c r="AM459" s="52"/>
      <c r="AN459" s="45"/>
      <c r="AO459" s="45"/>
      <c r="AP459" s="45"/>
      <c r="AQ459" s="45"/>
    </row>
    <row r="460" spans="1:43" ht="15.75" customHeight="1">
      <c r="A460" s="45"/>
      <c r="B460" s="45"/>
      <c r="C460" s="45"/>
      <c r="D460" s="90"/>
      <c r="E460" s="47"/>
      <c r="F460" s="46"/>
      <c r="G460" s="46"/>
      <c r="H460" s="46"/>
      <c r="I460" s="46"/>
      <c r="J460" s="90"/>
      <c r="K460" s="46"/>
      <c r="L460" s="48"/>
      <c r="M460" s="217"/>
      <c r="N460" s="49"/>
      <c r="O460" s="49"/>
      <c r="P460" s="49"/>
      <c r="Q460" s="158"/>
      <c r="R460" s="221"/>
      <c r="S460" s="49"/>
      <c r="T460" s="199"/>
      <c r="U460" s="225"/>
      <c r="V460" s="202"/>
      <c r="W460" s="229"/>
      <c r="X460" s="49"/>
      <c r="Y460" s="45"/>
      <c r="Z460" s="45"/>
      <c r="AA460" s="45"/>
      <c r="AB460" s="45"/>
      <c r="AC460" s="45"/>
      <c r="AD460" s="45"/>
      <c r="AE460" s="45"/>
      <c r="AH460" s="52"/>
      <c r="AI460" s="75"/>
      <c r="AJ460" s="52"/>
      <c r="AK460" s="52"/>
      <c r="AL460" s="52"/>
      <c r="AM460" s="52"/>
      <c r="AN460" s="45"/>
      <c r="AO460" s="45"/>
      <c r="AP460" s="45"/>
      <c r="AQ460" s="45"/>
    </row>
    <row r="461" spans="1:43" ht="15.75" customHeight="1">
      <c r="A461" s="45"/>
      <c r="B461" s="45"/>
      <c r="C461" s="45"/>
      <c r="D461" s="90"/>
      <c r="E461" s="47"/>
      <c r="F461" s="46"/>
      <c r="G461" s="46"/>
      <c r="H461" s="46"/>
      <c r="I461" s="46"/>
      <c r="J461" s="90"/>
      <c r="K461" s="46"/>
      <c r="L461" s="48"/>
      <c r="M461" s="217"/>
      <c r="N461" s="49"/>
      <c r="O461" s="49"/>
      <c r="P461" s="49"/>
      <c r="Q461" s="158"/>
      <c r="R461" s="221"/>
      <c r="S461" s="49"/>
      <c r="T461" s="199"/>
      <c r="U461" s="225"/>
      <c r="V461" s="202"/>
      <c r="W461" s="229"/>
      <c r="X461" s="49"/>
      <c r="Y461" s="45"/>
      <c r="Z461" s="45"/>
      <c r="AA461" s="45"/>
      <c r="AB461" s="45"/>
      <c r="AC461" s="45"/>
      <c r="AD461" s="45"/>
      <c r="AE461" s="45"/>
      <c r="AH461" s="52"/>
      <c r="AI461" s="75"/>
      <c r="AJ461" s="52"/>
      <c r="AK461" s="52"/>
      <c r="AL461" s="52"/>
      <c r="AM461" s="52"/>
      <c r="AN461" s="45"/>
      <c r="AO461" s="45"/>
      <c r="AP461" s="45"/>
      <c r="AQ461" s="45"/>
    </row>
    <row r="462" spans="1:43" ht="15.75" customHeight="1">
      <c r="A462" s="45"/>
      <c r="B462" s="45"/>
      <c r="C462" s="45"/>
      <c r="D462" s="90"/>
      <c r="E462" s="47"/>
      <c r="F462" s="46"/>
      <c r="G462" s="46"/>
      <c r="H462" s="46"/>
      <c r="I462" s="46"/>
      <c r="J462" s="90"/>
      <c r="K462" s="46"/>
      <c r="L462" s="48"/>
      <c r="M462" s="217"/>
      <c r="N462" s="49"/>
      <c r="O462" s="49"/>
      <c r="P462" s="49"/>
      <c r="Q462" s="158"/>
      <c r="R462" s="221"/>
      <c r="S462" s="49"/>
      <c r="T462" s="199"/>
      <c r="U462" s="225"/>
      <c r="V462" s="202"/>
      <c r="W462" s="229"/>
      <c r="X462" s="49"/>
      <c r="Y462" s="45"/>
      <c r="Z462" s="45"/>
      <c r="AA462" s="45"/>
      <c r="AB462" s="45"/>
      <c r="AC462" s="45"/>
      <c r="AD462" s="45"/>
      <c r="AE462" s="45"/>
      <c r="AH462" s="52"/>
      <c r="AI462" s="75"/>
      <c r="AJ462" s="52"/>
      <c r="AK462" s="52"/>
      <c r="AL462" s="52"/>
      <c r="AM462" s="52"/>
      <c r="AN462" s="45"/>
      <c r="AO462" s="45"/>
      <c r="AP462" s="45"/>
      <c r="AQ462" s="45"/>
    </row>
    <row r="463" spans="1:43" ht="15.75" customHeight="1">
      <c r="A463" s="45"/>
      <c r="B463" s="45"/>
      <c r="C463" s="45"/>
      <c r="D463" s="90"/>
      <c r="E463" s="47"/>
      <c r="F463" s="46"/>
      <c r="G463" s="46"/>
      <c r="H463" s="46"/>
      <c r="I463" s="46"/>
      <c r="J463" s="90"/>
      <c r="K463" s="46"/>
      <c r="L463" s="48"/>
      <c r="M463" s="217"/>
      <c r="N463" s="49"/>
      <c r="O463" s="49"/>
      <c r="P463" s="49"/>
      <c r="Q463" s="158"/>
      <c r="R463" s="221"/>
      <c r="S463" s="49"/>
      <c r="T463" s="199"/>
      <c r="U463" s="225"/>
      <c r="V463" s="202"/>
      <c r="W463" s="229"/>
      <c r="X463" s="49"/>
      <c r="Y463" s="45"/>
      <c r="Z463" s="45"/>
      <c r="AA463" s="45"/>
      <c r="AB463" s="45"/>
      <c r="AC463" s="45"/>
      <c r="AD463" s="45"/>
      <c r="AE463" s="45"/>
      <c r="AH463" s="52"/>
      <c r="AI463" s="75"/>
      <c r="AJ463" s="52"/>
      <c r="AK463" s="52"/>
      <c r="AL463" s="52"/>
      <c r="AM463" s="52"/>
      <c r="AN463" s="45"/>
      <c r="AO463" s="45"/>
      <c r="AP463" s="45"/>
      <c r="AQ463" s="45"/>
    </row>
    <row r="464" spans="1:43" ht="15.75" customHeight="1">
      <c r="A464" s="45"/>
      <c r="B464" s="45"/>
      <c r="C464" s="45"/>
      <c r="D464" s="90"/>
      <c r="E464" s="47"/>
      <c r="F464" s="46"/>
      <c r="G464" s="46"/>
      <c r="H464" s="46"/>
      <c r="I464" s="46"/>
      <c r="J464" s="90"/>
      <c r="K464" s="46"/>
      <c r="L464" s="48"/>
      <c r="M464" s="217"/>
      <c r="N464" s="49"/>
      <c r="O464" s="49"/>
      <c r="P464" s="49"/>
      <c r="Q464" s="158"/>
      <c r="R464" s="221"/>
      <c r="S464" s="49"/>
      <c r="T464" s="199"/>
      <c r="U464" s="225"/>
      <c r="V464" s="202"/>
      <c r="W464" s="229"/>
      <c r="X464" s="49"/>
      <c r="Y464" s="45"/>
      <c r="Z464" s="45"/>
      <c r="AA464" s="45"/>
      <c r="AB464" s="45"/>
      <c r="AC464" s="45"/>
      <c r="AD464" s="45"/>
      <c r="AE464" s="45"/>
      <c r="AH464" s="52"/>
      <c r="AI464" s="75"/>
      <c r="AJ464" s="52"/>
      <c r="AK464" s="52"/>
      <c r="AL464" s="52"/>
      <c r="AM464" s="52"/>
      <c r="AN464" s="45"/>
      <c r="AO464" s="45"/>
      <c r="AP464" s="45"/>
      <c r="AQ464" s="45"/>
    </row>
    <row r="465" spans="1:43" ht="15.75" customHeight="1">
      <c r="A465" s="45"/>
      <c r="B465" s="45"/>
      <c r="C465" s="45"/>
      <c r="D465" s="90"/>
      <c r="E465" s="47"/>
      <c r="F465" s="46"/>
      <c r="G465" s="46"/>
      <c r="H465" s="46"/>
      <c r="I465" s="46"/>
      <c r="J465" s="90"/>
      <c r="K465" s="46"/>
      <c r="L465" s="48"/>
      <c r="M465" s="217"/>
      <c r="N465" s="49"/>
      <c r="O465" s="49"/>
      <c r="P465" s="49"/>
      <c r="Q465" s="158"/>
      <c r="R465" s="221"/>
      <c r="S465" s="49"/>
      <c r="T465" s="199"/>
      <c r="U465" s="225"/>
      <c r="V465" s="202"/>
      <c r="W465" s="229"/>
      <c r="X465" s="49"/>
      <c r="Y465" s="45"/>
      <c r="Z465" s="45"/>
      <c r="AA465" s="45"/>
      <c r="AB465" s="45"/>
      <c r="AC465" s="45"/>
      <c r="AD465" s="45"/>
      <c r="AE465" s="45"/>
      <c r="AH465" s="52"/>
      <c r="AI465" s="75"/>
      <c r="AJ465" s="52"/>
      <c r="AK465" s="52"/>
      <c r="AL465" s="52"/>
      <c r="AM465" s="52"/>
      <c r="AN465" s="45"/>
      <c r="AO465" s="45"/>
      <c r="AP465" s="45"/>
      <c r="AQ465" s="45"/>
    </row>
    <row r="466" spans="1:43" ht="15.75" customHeight="1">
      <c r="A466" s="45"/>
      <c r="B466" s="45"/>
      <c r="C466" s="45"/>
      <c r="D466" s="90"/>
      <c r="E466" s="47"/>
      <c r="F466" s="46"/>
      <c r="G466" s="46"/>
      <c r="H466" s="46"/>
      <c r="I466" s="46"/>
      <c r="J466" s="90"/>
      <c r="K466" s="46"/>
      <c r="L466" s="48"/>
      <c r="M466" s="217"/>
      <c r="N466" s="49"/>
      <c r="O466" s="49"/>
      <c r="P466" s="49"/>
      <c r="Q466" s="158"/>
      <c r="R466" s="221"/>
      <c r="S466" s="49"/>
      <c r="T466" s="199"/>
      <c r="U466" s="225"/>
      <c r="V466" s="202"/>
      <c r="W466" s="229"/>
      <c r="X466" s="49"/>
      <c r="Y466" s="45"/>
      <c r="Z466" s="45"/>
      <c r="AA466" s="45"/>
      <c r="AB466" s="45"/>
      <c r="AC466" s="45"/>
      <c r="AD466" s="45"/>
      <c r="AE466" s="45"/>
      <c r="AH466" s="52"/>
      <c r="AI466" s="75"/>
      <c r="AJ466" s="52"/>
      <c r="AK466" s="52"/>
      <c r="AL466" s="52"/>
      <c r="AM466" s="52"/>
      <c r="AN466" s="45"/>
      <c r="AO466" s="45"/>
      <c r="AP466" s="45"/>
      <c r="AQ466" s="45"/>
    </row>
    <row r="467" spans="1:43" ht="15.75" customHeight="1">
      <c r="A467" s="45"/>
      <c r="B467" s="45"/>
      <c r="C467" s="45"/>
      <c r="D467" s="90"/>
      <c r="E467" s="47"/>
      <c r="F467" s="46"/>
      <c r="G467" s="46"/>
      <c r="H467" s="46"/>
      <c r="I467" s="46"/>
      <c r="J467" s="90"/>
      <c r="K467" s="46"/>
      <c r="L467" s="48"/>
      <c r="M467" s="217"/>
      <c r="N467" s="49"/>
      <c r="O467" s="49"/>
      <c r="P467" s="49"/>
      <c r="Q467" s="158"/>
      <c r="R467" s="221"/>
      <c r="S467" s="49"/>
      <c r="T467" s="199"/>
      <c r="U467" s="225"/>
      <c r="V467" s="202"/>
      <c r="W467" s="229"/>
      <c r="X467" s="49"/>
      <c r="Y467" s="45"/>
      <c r="Z467" s="45"/>
      <c r="AA467" s="45"/>
      <c r="AB467" s="45"/>
      <c r="AC467" s="45"/>
      <c r="AD467" s="45"/>
      <c r="AE467" s="45"/>
      <c r="AH467" s="52"/>
      <c r="AI467" s="75"/>
      <c r="AJ467" s="52"/>
      <c r="AK467" s="52"/>
      <c r="AL467" s="52"/>
      <c r="AM467" s="52"/>
      <c r="AN467" s="45"/>
      <c r="AO467" s="45"/>
      <c r="AP467" s="45"/>
      <c r="AQ467" s="45"/>
    </row>
    <row r="468" spans="1:43" ht="15.75" customHeight="1">
      <c r="A468" s="45"/>
      <c r="B468" s="45"/>
      <c r="C468" s="45"/>
      <c r="D468" s="90"/>
      <c r="E468" s="47"/>
      <c r="F468" s="46"/>
      <c r="G468" s="46"/>
      <c r="H468" s="46"/>
      <c r="I468" s="46"/>
      <c r="J468" s="90"/>
      <c r="K468" s="46"/>
      <c r="L468" s="48"/>
      <c r="M468" s="217"/>
      <c r="N468" s="49"/>
      <c r="O468" s="49"/>
      <c r="P468" s="49"/>
      <c r="Q468" s="158"/>
      <c r="R468" s="221"/>
      <c r="S468" s="49"/>
      <c r="T468" s="199"/>
      <c r="U468" s="225"/>
      <c r="V468" s="202"/>
      <c r="W468" s="229"/>
      <c r="X468" s="49"/>
      <c r="Y468" s="45"/>
      <c r="Z468" s="45"/>
      <c r="AA468" s="45"/>
      <c r="AB468" s="45"/>
      <c r="AC468" s="45"/>
      <c r="AD468" s="45"/>
      <c r="AE468" s="45"/>
      <c r="AH468" s="52"/>
      <c r="AI468" s="75"/>
      <c r="AJ468" s="52"/>
      <c r="AK468" s="52"/>
      <c r="AL468" s="52"/>
      <c r="AM468" s="52"/>
      <c r="AN468" s="45"/>
      <c r="AO468" s="45"/>
      <c r="AP468" s="45"/>
      <c r="AQ468" s="45"/>
    </row>
    <row r="469" spans="1:43" ht="15.75" customHeight="1">
      <c r="A469" s="45"/>
      <c r="B469" s="45"/>
      <c r="C469" s="45"/>
      <c r="D469" s="90"/>
      <c r="E469" s="47"/>
      <c r="F469" s="46"/>
      <c r="G469" s="46"/>
      <c r="H469" s="46"/>
      <c r="I469" s="46"/>
      <c r="J469" s="90"/>
      <c r="K469" s="46"/>
      <c r="L469" s="48"/>
      <c r="M469" s="217"/>
      <c r="N469" s="49"/>
      <c r="O469" s="49"/>
      <c r="P469" s="49"/>
      <c r="Q469" s="158"/>
      <c r="R469" s="221"/>
      <c r="S469" s="49"/>
      <c r="T469" s="199"/>
      <c r="U469" s="225"/>
      <c r="V469" s="202"/>
      <c r="W469" s="229"/>
      <c r="X469" s="49"/>
      <c r="Y469" s="45"/>
      <c r="Z469" s="45"/>
      <c r="AA469" s="45"/>
      <c r="AB469" s="45"/>
      <c r="AC469" s="45"/>
      <c r="AD469" s="45"/>
      <c r="AE469" s="45"/>
      <c r="AH469" s="52"/>
      <c r="AI469" s="75"/>
      <c r="AJ469" s="52"/>
      <c r="AK469" s="52"/>
      <c r="AL469" s="52"/>
      <c r="AM469" s="52"/>
      <c r="AN469" s="45"/>
      <c r="AO469" s="45"/>
      <c r="AP469" s="45"/>
      <c r="AQ469" s="45"/>
    </row>
    <row r="470" spans="1:43" ht="15.75" customHeight="1">
      <c r="A470" s="45"/>
      <c r="B470" s="45"/>
      <c r="C470" s="45"/>
      <c r="D470" s="90"/>
      <c r="E470" s="47"/>
      <c r="F470" s="46"/>
      <c r="G470" s="46"/>
      <c r="H470" s="46"/>
      <c r="I470" s="46"/>
      <c r="J470" s="90"/>
      <c r="K470" s="46"/>
      <c r="L470" s="48"/>
      <c r="M470" s="217"/>
      <c r="N470" s="49"/>
      <c r="O470" s="49"/>
      <c r="P470" s="49"/>
      <c r="Q470" s="158"/>
      <c r="R470" s="221"/>
      <c r="S470" s="49"/>
      <c r="T470" s="199"/>
      <c r="U470" s="225"/>
      <c r="V470" s="202"/>
      <c r="W470" s="229"/>
      <c r="X470" s="49"/>
      <c r="Y470" s="45"/>
      <c r="Z470" s="45"/>
      <c r="AA470" s="45"/>
      <c r="AB470" s="45"/>
      <c r="AC470" s="45"/>
      <c r="AD470" s="45"/>
      <c r="AE470" s="45"/>
      <c r="AH470" s="52"/>
      <c r="AI470" s="75"/>
      <c r="AJ470" s="52"/>
      <c r="AK470" s="52"/>
      <c r="AL470" s="52"/>
      <c r="AM470" s="52"/>
      <c r="AN470" s="45"/>
      <c r="AO470" s="45"/>
      <c r="AP470" s="45"/>
      <c r="AQ470" s="45"/>
    </row>
    <row r="471" spans="1:43" ht="15.75" customHeight="1">
      <c r="A471" s="45"/>
      <c r="B471" s="45"/>
      <c r="C471" s="45"/>
      <c r="D471" s="90"/>
      <c r="E471" s="47"/>
      <c r="F471" s="46"/>
      <c r="G471" s="46"/>
      <c r="H471" s="46"/>
      <c r="I471" s="46"/>
      <c r="J471" s="90"/>
      <c r="K471" s="46"/>
      <c r="L471" s="48"/>
      <c r="M471" s="217"/>
      <c r="N471" s="49"/>
      <c r="O471" s="49"/>
      <c r="P471" s="49"/>
      <c r="Q471" s="158"/>
      <c r="R471" s="221"/>
      <c r="S471" s="49"/>
      <c r="T471" s="199"/>
      <c r="U471" s="225"/>
      <c r="V471" s="202"/>
      <c r="W471" s="229"/>
      <c r="X471" s="49"/>
      <c r="Y471" s="45"/>
      <c r="Z471" s="45"/>
      <c r="AA471" s="45"/>
      <c r="AB471" s="45"/>
      <c r="AC471" s="45"/>
      <c r="AD471" s="45"/>
      <c r="AE471" s="45"/>
      <c r="AH471" s="52"/>
      <c r="AI471" s="75"/>
      <c r="AJ471" s="52"/>
      <c r="AK471" s="52"/>
      <c r="AL471" s="52"/>
      <c r="AM471" s="52"/>
      <c r="AN471" s="45"/>
      <c r="AO471" s="45"/>
      <c r="AP471" s="45"/>
      <c r="AQ471" s="45"/>
    </row>
    <row r="472" spans="1:43" ht="15.75" customHeight="1">
      <c r="A472" s="45"/>
      <c r="B472" s="45"/>
      <c r="C472" s="45"/>
      <c r="D472" s="90"/>
      <c r="E472" s="47"/>
      <c r="F472" s="46"/>
      <c r="G472" s="46"/>
      <c r="H472" s="46"/>
      <c r="I472" s="46"/>
      <c r="J472" s="90"/>
      <c r="K472" s="46"/>
      <c r="L472" s="48"/>
      <c r="M472" s="217"/>
      <c r="N472" s="49"/>
      <c r="O472" s="49"/>
      <c r="P472" s="49"/>
      <c r="Q472" s="158"/>
      <c r="R472" s="221"/>
      <c r="S472" s="49"/>
      <c r="T472" s="199"/>
      <c r="U472" s="225"/>
      <c r="V472" s="202"/>
      <c r="W472" s="229"/>
      <c r="X472" s="49"/>
      <c r="Y472" s="45"/>
      <c r="Z472" s="45"/>
      <c r="AA472" s="45"/>
      <c r="AB472" s="45"/>
      <c r="AC472" s="45"/>
      <c r="AD472" s="45"/>
      <c r="AE472" s="45"/>
      <c r="AH472" s="52"/>
      <c r="AI472" s="75"/>
      <c r="AJ472" s="52"/>
      <c r="AK472" s="52"/>
      <c r="AL472" s="52"/>
      <c r="AM472" s="52"/>
      <c r="AN472" s="45"/>
      <c r="AO472" s="45"/>
      <c r="AP472" s="45"/>
      <c r="AQ472" s="45"/>
    </row>
    <row r="473" spans="1:43" ht="15.75" customHeight="1">
      <c r="A473" s="45"/>
      <c r="B473" s="45"/>
      <c r="C473" s="45"/>
      <c r="D473" s="90"/>
      <c r="E473" s="47"/>
      <c r="F473" s="46"/>
      <c r="G473" s="46"/>
      <c r="H473" s="46"/>
      <c r="I473" s="46"/>
      <c r="J473" s="90"/>
      <c r="K473" s="46"/>
      <c r="L473" s="48"/>
      <c r="M473" s="217"/>
      <c r="N473" s="49"/>
      <c r="O473" s="49"/>
      <c r="P473" s="49"/>
      <c r="Q473" s="158"/>
      <c r="R473" s="221"/>
      <c r="S473" s="49"/>
      <c r="T473" s="199"/>
      <c r="U473" s="225"/>
      <c r="V473" s="202"/>
      <c r="W473" s="229"/>
      <c r="X473" s="49"/>
      <c r="Y473" s="45"/>
      <c r="Z473" s="45"/>
      <c r="AA473" s="45"/>
      <c r="AB473" s="45"/>
      <c r="AC473" s="45"/>
      <c r="AD473" s="45"/>
      <c r="AE473" s="45"/>
      <c r="AH473" s="52"/>
      <c r="AI473" s="75"/>
      <c r="AJ473" s="52"/>
      <c r="AK473" s="52"/>
      <c r="AL473" s="52"/>
      <c r="AM473" s="52"/>
      <c r="AN473" s="45"/>
      <c r="AO473" s="45"/>
      <c r="AP473" s="45"/>
      <c r="AQ473" s="45"/>
    </row>
    <row r="474" spans="1:43" ht="15.75" customHeight="1">
      <c r="A474" s="45"/>
      <c r="B474" s="45"/>
      <c r="C474" s="45"/>
      <c r="D474" s="90"/>
      <c r="E474" s="47"/>
      <c r="F474" s="46"/>
      <c r="G474" s="46"/>
      <c r="H474" s="46"/>
      <c r="I474" s="46"/>
      <c r="J474" s="90"/>
      <c r="K474" s="46"/>
      <c r="L474" s="48"/>
      <c r="M474" s="217"/>
      <c r="N474" s="49"/>
      <c r="O474" s="49"/>
      <c r="P474" s="49"/>
      <c r="Q474" s="158"/>
      <c r="R474" s="221"/>
      <c r="S474" s="49"/>
      <c r="T474" s="199"/>
      <c r="U474" s="225"/>
      <c r="V474" s="202"/>
      <c r="W474" s="229"/>
      <c r="X474" s="49"/>
      <c r="Y474" s="45"/>
      <c r="Z474" s="45"/>
      <c r="AA474" s="45"/>
      <c r="AB474" s="45"/>
      <c r="AC474" s="45"/>
      <c r="AD474" s="45"/>
      <c r="AE474" s="45"/>
      <c r="AH474" s="52"/>
      <c r="AI474" s="75"/>
      <c r="AJ474" s="52"/>
      <c r="AK474" s="52"/>
      <c r="AL474" s="52"/>
      <c r="AM474" s="52"/>
      <c r="AN474" s="45"/>
      <c r="AO474" s="45"/>
      <c r="AP474" s="45"/>
      <c r="AQ474" s="45"/>
    </row>
    <row r="475" spans="1:43" ht="15.75" customHeight="1">
      <c r="A475" s="45"/>
      <c r="B475" s="45"/>
      <c r="C475" s="45"/>
      <c r="D475" s="90"/>
      <c r="E475" s="47"/>
      <c r="F475" s="46"/>
      <c r="G475" s="46"/>
      <c r="H475" s="46"/>
      <c r="I475" s="46"/>
      <c r="J475" s="90"/>
      <c r="K475" s="46"/>
      <c r="L475" s="48"/>
      <c r="M475" s="217"/>
      <c r="N475" s="49"/>
      <c r="O475" s="49"/>
      <c r="P475" s="49"/>
      <c r="Q475" s="158"/>
      <c r="R475" s="221"/>
      <c r="S475" s="49"/>
      <c r="T475" s="199"/>
      <c r="U475" s="225"/>
      <c r="V475" s="202"/>
      <c r="W475" s="229"/>
      <c r="X475" s="49"/>
      <c r="Y475" s="45"/>
      <c r="Z475" s="45"/>
      <c r="AA475" s="45"/>
      <c r="AB475" s="45"/>
      <c r="AC475" s="45"/>
      <c r="AD475" s="45"/>
      <c r="AE475" s="45"/>
      <c r="AH475" s="52"/>
      <c r="AI475" s="75"/>
      <c r="AJ475" s="52"/>
      <c r="AK475" s="52"/>
      <c r="AL475" s="52"/>
      <c r="AM475" s="52"/>
      <c r="AN475" s="45"/>
      <c r="AO475" s="45"/>
      <c r="AP475" s="45"/>
      <c r="AQ475" s="45"/>
    </row>
    <row r="476" spans="1:43" ht="15.75" customHeight="1">
      <c r="A476" s="45"/>
      <c r="B476" s="45"/>
      <c r="C476" s="45"/>
      <c r="D476" s="90"/>
      <c r="E476" s="47"/>
      <c r="F476" s="46"/>
      <c r="G476" s="46"/>
      <c r="H476" s="46"/>
      <c r="I476" s="46"/>
      <c r="J476" s="90"/>
      <c r="K476" s="46"/>
      <c r="L476" s="48"/>
      <c r="M476" s="217"/>
      <c r="N476" s="49"/>
      <c r="O476" s="49"/>
      <c r="P476" s="49"/>
      <c r="Q476" s="158"/>
      <c r="R476" s="221"/>
      <c r="S476" s="49"/>
      <c r="T476" s="199"/>
      <c r="U476" s="225"/>
      <c r="V476" s="202"/>
      <c r="W476" s="229"/>
      <c r="X476" s="49"/>
      <c r="Y476" s="45"/>
      <c r="Z476" s="45"/>
      <c r="AA476" s="45"/>
      <c r="AB476" s="45"/>
      <c r="AC476" s="45"/>
      <c r="AD476" s="45"/>
      <c r="AE476" s="45"/>
      <c r="AH476" s="52"/>
      <c r="AI476" s="75"/>
      <c r="AJ476" s="52"/>
      <c r="AK476" s="52"/>
      <c r="AL476" s="52"/>
      <c r="AM476" s="52"/>
      <c r="AN476" s="45"/>
      <c r="AO476" s="45"/>
      <c r="AP476" s="45"/>
      <c r="AQ476" s="45"/>
    </row>
    <row r="477" spans="1:43" ht="15.75" customHeight="1">
      <c r="A477" s="45"/>
      <c r="B477" s="45"/>
      <c r="C477" s="45"/>
      <c r="D477" s="90"/>
      <c r="E477" s="47"/>
      <c r="F477" s="46"/>
      <c r="G477" s="46"/>
      <c r="H477" s="46"/>
      <c r="I477" s="46"/>
      <c r="J477" s="90"/>
      <c r="K477" s="46"/>
      <c r="L477" s="48"/>
      <c r="M477" s="217"/>
      <c r="N477" s="49"/>
      <c r="O477" s="49"/>
      <c r="P477" s="49"/>
      <c r="Q477" s="158"/>
      <c r="R477" s="221"/>
      <c r="S477" s="49"/>
      <c r="T477" s="199"/>
      <c r="U477" s="225"/>
      <c r="V477" s="202"/>
      <c r="W477" s="229"/>
      <c r="X477" s="49"/>
      <c r="Y477" s="45"/>
      <c r="Z477" s="45"/>
      <c r="AA477" s="45"/>
      <c r="AB477" s="45"/>
      <c r="AC477" s="45"/>
      <c r="AD477" s="45"/>
      <c r="AE477" s="45"/>
      <c r="AH477" s="52"/>
      <c r="AI477" s="75"/>
      <c r="AJ477" s="52"/>
      <c r="AK477" s="52"/>
      <c r="AL477" s="52"/>
      <c r="AM477" s="52"/>
      <c r="AN477" s="45"/>
      <c r="AO477" s="45"/>
      <c r="AP477" s="45"/>
      <c r="AQ477" s="45"/>
    </row>
    <row r="478" spans="1:43" ht="15.75" customHeight="1">
      <c r="A478" s="45"/>
      <c r="B478" s="45"/>
      <c r="C478" s="45"/>
      <c r="D478" s="90"/>
      <c r="E478" s="47"/>
      <c r="F478" s="46"/>
      <c r="G478" s="46"/>
      <c r="H478" s="46"/>
      <c r="I478" s="46"/>
      <c r="J478" s="90"/>
      <c r="K478" s="46"/>
      <c r="L478" s="48"/>
      <c r="M478" s="217"/>
      <c r="N478" s="49"/>
      <c r="O478" s="49"/>
      <c r="P478" s="49"/>
      <c r="Q478" s="158"/>
      <c r="R478" s="221"/>
      <c r="S478" s="49"/>
      <c r="T478" s="199"/>
      <c r="U478" s="225"/>
      <c r="V478" s="202"/>
      <c r="W478" s="229"/>
      <c r="X478" s="49"/>
      <c r="Y478" s="45"/>
      <c r="Z478" s="45"/>
      <c r="AA478" s="45"/>
      <c r="AB478" s="45"/>
      <c r="AC478" s="45"/>
      <c r="AD478" s="45"/>
      <c r="AE478" s="45"/>
      <c r="AH478" s="52"/>
      <c r="AI478" s="75"/>
      <c r="AJ478" s="52"/>
      <c r="AK478" s="52"/>
      <c r="AL478" s="52"/>
      <c r="AM478" s="52"/>
      <c r="AN478" s="45"/>
      <c r="AO478" s="45"/>
      <c r="AP478" s="45"/>
      <c r="AQ478" s="45"/>
    </row>
    <row r="479" spans="1:43" ht="15.75" customHeight="1">
      <c r="A479" s="45"/>
      <c r="B479" s="45"/>
      <c r="C479" s="45"/>
      <c r="D479" s="90"/>
      <c r="E479" s="47"/>
      <c r="F479" s="46"/>
      <c r="G479" s="46"/>
      <c r="H479" s="46"/>
      <c r="I479" s="46"/>
      <c r="J479" s="90"/>
      <c r="K479" s="46"/>
      <c r="L479" s="48"/>
      <c r="M479" s="217"/>
      <c r="N479" s="49"/>
      <c r="O479" s="49"/>
      <c r="P479" s="49"/>
      <c r="Q479" s="158"/>
      <c r="R479" s="221"/>
      <c r="S479" s="49"/>
      <c r="T479" s="199"/>
      <c r="U479" s="225"/>
      <c r="V479" s="202"/>
      <c r="W479" s="229"/>
      <c r="X479" s="49"/>
      <c r="Y479" s="45"/>
      <c r="Z479" s="45"/>
      <c r="AA479" s="45"/>
      <c r="AB479" s="45"/>
      <c r="AC479" s="45"/>
      <c r="AD479" s="45"/>
      <c r="AE479" s="45"/>
      <c r="AH479" s="52"/>
      <c r="AI479" s="75"/>
      <c r="AJ479" s="52"/>
      <c r="AK479" s="52"/>
      <c r="AL479" s="52"/>
      <c r="AM479" s="52"/>
      <c r="AN479" s="45"/>
      <c r="AO479" s="45"/>
      <c r="AP479" s="45"/>
      <c r="AQ479" s="45"/>
    </row>
    <row r="480" spans="1:43" ht="15.75" customHeight="1">
      <c r="A480" s="45"/>
      <c r="B480" s="45"/>
      <c r="C480" s="45"/>
      <c r="D480" s="90"/>
      <c r="E480" s="47"/>
      <c r="F480" s="46"/>
      <c r="G480" s="46"/>
      <c r="H480" s="46"/>
      <c r="I480" s="46"/>
      <c r="J480" s="90"/>
      <c r="K480" s="46"/>
      <c r="L480" s="48"/>
      <c r="M480" s="217"/>
      <c r="N480" s="49"/>
      <c r="O480" s="49"/>
      <c r="P480" s="49"/>
      <c r="Q480" s="158"/>
      <c r="R480" s="221"/>
      <c r="S480" s="49"/>
      <c r="T480" s="199"/>
      <c r="U480" s="225"/>
      <c r="V480" s="202"/>
      <c r="W480" s="229"/>
      <c r="X480" s="49"/>
      <c r="Y480" s="45"/>
      <c r="Z480" s="45"/>
      <c r="AA480" s="45"/>
      <c r="AB480" s="45"/>
      <c r="AC480" s="45"/>
      <c r="AD480" s="45"/>
      <c r="AE480" s="45"/>
      <c r="AH480" s="52"/>
      <c r="AI480" s="75"/>
      <c r="AJ480" s="52"/>
      <c r="AK480" s="52"/>
      <c r="AL480" s="52"/>
      <c r="AM480" s="52"/>
      <c r="AN480" s="45"/>
      <c r="AO480" s="45"/>
      <c r="AP480" s="45"/>
      <c r="AQ480" s="45"/>
    </row>
    <row r="481" spans="1:43" ht="15.75" customHeight="1">
      <c r="A481" s="45"/>
      <c r="B481" s="45"/>
      <c r="C481" s="45"/>
      <c r="D481" s="90"/>
      <c r="E481" s="47"/>
      <c r="F481" s="46"/>
      <c r="G481" s="46"/>
      <c r="H481" s="46"/>
      <c r="I481" s="46"/>
      <c r="J481" s="90"/>
      <c r="K481" s="46"/>
      <c r="L481" s="48"/>
      <c r="M481" s="217"/>
      <c r="N481" s="49"/>
      <c r="O481" s="49"/>
      <c r="P481" s="49"/>
      <c r="Q481" s="158"/>
      <c r="R481" s="221"/>
      <c r="S481" s="49"/>
      <c r="T481" s="199"/>
      <c r="U481" s="225"/>
      <c r="V481" s="202"/>
      <c r="W481" s="229"/>
      <c r="X481" s="49"/>
      <c r="Y481" s="45"/>
      <c r="Z481" s="45"/>
      <c r="AA481" s="45"/>
      <c r="AB481" s="45"/>
      <c r="AC481" s="45"/>
      <c r="AD481" s="45"/>
      <c r="AE481" s="45"/>
      <c r="AH481" s="52"/>
      <c r="AI481" s="75"/>
      <c r="AJ481" s="52"/>
      <c r="AK481" s="52"/>
      <c r="AL481" s="52"/>
      <c r="AM481" s="52"/>
      <c r="AN481" s="45"/>
      <c r="AO481" s="45"/>
      <c r="AP481" s="45"/>
      <c r="AQ481" s="45"/>
    </row>
    <row r="482" spans="1:43" ht="15.75" customHeight="1">
      <c r="A482" s="45"/>
      <c r="B482" s="45"/>
      <c r="C482" s="45"/>
      <c r="D482" s="90"/>
      <c r="E482" s="47"/>
      <c r="F482" s="46"/>
      <c r="G482" s="46"/>
      <c r="H482" s="46"/>
      <c r="I482" s="46"/>
      <c r="J482" s="90"/>
      <c r="K482" s="46"/>
      <c r="L482" s="48"/>
      <c r="M482" s="217"/>
      <c r="N482" s="49"/>
      <c r="O482" s="49"/>
      <c r="P482" s="49"/>
      <c r="Q482" s="158"/>
      <c r="R482" s="221"/>
      <c r="S482" s="49"/>
      <c r="T482" s="199"/>
      <c r="U482" s="225"/>
      <c r="V482" s="202"/>
      <c r="W482" s="229"/>
      <c r="X482" s="49"/>
      <c r="Y482" s="45"/>
      <c r="Z482" s="45"/>
      <c r="AA482" s="45"/>
      <c r="AB482" s="45"/>
      <c r="AC482" s="45"/>
      <c r="AD482" s="45"/>
      <c r="AE482" s="45"/>
      <c r="AH482" s="52"/>
      <c r="AI482" s="75"/>
      <c r="AJ482" s="52"/>
      <c r="AK482" s="52"/>
      <c r="AL482" s="52"/>
      <c r="AM482" s="52"/>
      <c r="AN482" s="45"/>
      <c r="AO482" s="45"/>
      <c r="AP482" s="45"/>
      <c r="AQ482" s="45"/>
    </row>
    <row r="483" spans="1:43" ht="15.75" customHeight="1">
      <c r="A483" s="45"/>
      <c r="B483" s="45"/>
      <c r="C483" s="45"/>
      <c r="D483" s="90"/>
      <c r="E483" s="47"/>
      <c r="F483" s="46"/>
      <c r="G483" s="46"/>
      <c r="H483" s="46"/>
      <c r="I483" s="46"/>
      <c r="J483" s="90"/>
      <c r="K483" s="46"/>
      <c r="L483" s="48"/>
      <c r="M483" s="217"/>
      <c r="N483" s="49"/>
      <c r="O483" s="49"/>
      <c r="P483" s="49"/>
      <c r="Q483" s="158"/>
      <c r="R483" s="221"/>
      <c r="S483" s="49"/>
      <c r="T483" s="199"/>
      <c r="U483" s="225"/>
      <c r="V483" s="202"/>
      <c r="W483" s="229"/>
      <c r="X483" s="49"/>
      <c r="Y483" s="45"/>
      <c r="Z483" s="45"/>
      <c r="AA483" s="45"/>
      <c r="AB483" s="45"/>
      <c r="AC483" s="45"/>
      <c r="AD483" s="45"/>
      <c r="AE483" s="45"/>
      <c r="AH483" s="52"/>
      <c r="AI483" s="75"/>
      <c r="AJ483" s="52"/>
      <c r="AK483" s="52"/>
      <c r="AL483" s="52"/>
      <c r="AM483" s="52"/>
      <c r="AN483" s="45"/>
      <c r="AO483" s="45"/>
      <c r="AP483" s="45"/>
      <c r="AQ483" s="45"/>
    </row>
    <row r="484" spans="1:43" ht="15.75" customHeight="1">
      <c r="A484" s="45"/>
      <c r="B484" s="45"/>
      <c r="C484" s="45"/>
      <c r="D484" s="90"/>
      <c r="E484" s="47"/>
      <c r="F484" s="46"/>
      <c r="G484" s="46"/>
      <c r="H484" s="46"/>
      <c r="I484" s="46"/>
      <c r="J484" s="90"/>
      <c r="K484" s="46"/>
      <c r="L484" s="48"/>
      <c r="M484" s="217"/>
      <c r="N484" s="49"/>
      <c r="O484" s="49"/>
      <c r="P484" s="49"/>
      <c r="Q484" s="158"/>
      <c r="R484" s="221"/>
      <c r="S484" s="49"/>
      <c r="T484" s="199"/>
      <c r="U484" s="225"/>
      <c r="V484" s="202"/>
      <c r="W484" s="229"/>
      <c r="X484" s="49"/>
      <c r="Y484" s="45"/>
      <c r="Z484" s="45"/>
      <c r="AA484" s="45"/>
      <c r="AB484" s="45"/>
      <c r="AC484" s="45"/>
      <c r="AD484" s="45"/>
      <c r="AE484" s="45"/>
      <c r="AH484" s="52"/>
      <c r="AI484" s="75"/>
      <c r="AJ484" s="52"/>
      <c r="AK484" s="52"/>
      <c r="AL484" s="52"/>
      <c r="AM484" s="52"/>
      <c r="AN484" s="45"/>
      <c r="AO484" s="45"/>
      <c r="AP484" s="45"/>
      <c r="AQ484" s="45"/>
    </row>
    <row r="485" spans="1:43" ht="15.75" customHeight="1">
      <c r="A485" s="45"/>
      <c r="B485" s="45"/>
      <c r="C485" s="45"/>
      <c r="D485" s="90"/>
      <c r="E485" s="47"/>
      <c r="F485" s="46"/>
      <c r="G485" s="46"/>
      <c r="H485" s="46"/>
      <c r="I485" s="46"/>
      <c r="J485" s="90"/>
      <c r="K485" s="46"/>
      <c r="L485" s="48"/>
      <c r="M485" s="217"/>
      <c r="N485" s="49"/>
      <c r="O485" s="49"/>
      <c r="P485" s="49"/>
      <c r="Q485" s="158"/>
      <c r="R485" s="221"/>
      <c r="S485" s="49"/>
      <c r="T485" s="199"/>
      <c r="U485" s="225"/>
      <c r="V485" s="202"/>
      <c r="W485" s="229"/>
      <c r="X485" s="49"/>
      <c r="Y485" s="45"/>
      <c r="Z485" s="45"/>
      <c r="AA485" s="45"/>
      <c r="AB485" s="45"/>
      <c r="AC485" s="45"/>
      <c r="AD485" s="45"/>
      <c r="AE485" s="45"/>
      <c r="AH485" s="52"/>
      <c r="AI485" s="75"/>
      <c r="AJ485" s="52"/>
      <c r="AK485" s="52"/>
      <c r="AL485" s="52"/>
      <c r="AM485" s="52"/>
      <c r="AN485" s="45"/>
      <c r="AO485" s="45"/>
      <c r="AP485" s="45"/>
      <c r="AQ485" s="45"/>
    </row>
    <row r="486" spans="1:43" ht="15.75" customHeight="1">
      <c r="A486" s="45"/>
      <c r="B486" s="45"/>
      <c r="C486" s="45"/>
      <c r="D486" s="90"/>
      <c r="E486" s="47"/>
      <c r="F486" s="46"/>
      <c r="G486" s="46"/>
      <c r="H486" s="46"/>
      <c r="I486" s="46"/>
      <c r="J486" s="90"/>
      <c r="K486" s="46"/>
      <c r="L486" s="48"/>
      <c r="M486" s="217"/>
      <c r="N486" s="49"/>
      <c r="O486" s="49"/>
      <c r="P486" s="49"/>
      <c r="Q486" s="158"/>
      <c r="R486" s="221"/>
      <c r="S486" s="49"/>
      <c r="T486" s="199"/>
      <c r="U486" s="225"/>
      <c r="V486" s="202"/>
      <c r="W486" s="229"/>
      <c r="X486" s="49"/>
      <c r="Y486" s="45"/>
      <c r="Z486" s="45"/>
      <c r="AA486" s="45"/>
      <c r="AB486" s="45"/>
      <c r="AC486" s="45"/>
      <c r="AD486" s="45"/>
      <c r="AE486" s="45"/>
      <c r="AH486" s="52"/>
      <c r="AI486" s="75"/>
      <c r="AJ486" s="52"/>
      <c r="AK486" s="52"/>
      <c r="AL486" s="52"/>
      <c r="AM486" s="52"/>
      <c r="AN486" s="45"/>
      <c r="AO486" s="45"/>
      <c r="AP486" s="45"/>
      <c r="AQ486" s="45"/>
    </row>
    <row r="487" spans="1:43" ht="15.75" customHeight="1">
      <c r="A487" s="45"/>
      <c r="B487" s="45"/>
      <c r="C487" s="45"/>
      <c r="D487" s="90"/>
      <c r="E487" s="47"/>
      <c r="F487" s="46"/>
      <c r="G487" s="46"/>
      <c r="H487" s="46"/>
      <c r="I487" s="46"/>
      <c r="J487" s="90"/>
      <c r="K487" s="46"/>
      <c r="L487" s="48"/>
      <c r="M487" s="217"/>
      <c r="N487" s="49"/>
      <c r="O487" s="49"/>
      <c r="P487" s="49"/>
      <c r="Q487" s="158"/>
      <c r="R487" s="221"/>
      <c r="S487" s="49"/>
      <c r="T487" s="199"/>
      <c r="U487" s="225"/>
      <c r="V487" s="202"/>
      <c r="W487" s="229"/>
      <c r="X487" s="49"/>
      <c r="Y487" s="45"/>
      <c r="Z487" s="45"/>
      <c r="AA487" s="45"/>
      <c r="AB487" s="45"/>
      <c r="AC487" s="45"/>
      <c r="AD487" s="45"/>
      <c r="AE487" s="45"/>
      <c r="AH487" s="52"/>
      <c r="AI487" s="75"/>
      <c r="AJ487" s="52"/>
      <c r="AK487" s="52"/>
      <c r="AL487" s="52"/>
      <c r="AM487" s="52"/>
      <c r="AN487" s="45"/>
      <c r="AO487" s="45"/>
      <c r="AP487" s="45"/>
      <c r="AQ487" s="45"/>
    </row>
    <row r="488" spans="1:43" ht="15.75" customHeight="1">
      <c r="A488" s="45"/>
      <c r="B488" s="45"/>
      <c r="C488" s="45"/>
      <c r="D488" s="90"/>
      <c r="E488" s="47"/>
      <c r="F488" s="46"/>
      <c r="G488" s="46"/>
      <c r="H488" s="46"/>
      <c r="I488" s="46"/>
      <c r="J488" s="90"/>
      <c r="K488" s="46"/>
      <c r="L488" s="48"/>
      <c r="M488" s="217"/>
      <c r="N488" s="49"/>
      <c r="O488" s="49"/>
      <c r="P488" s="49"/>
      <c r="Q488" s="158"/>
      <c r="R488" s="221"/>
      <c r="S488" s="49"/>
      <c r="T488" s="199"/>
      <c r="U488" s="225"/>
      <c r="V488" s="202"/>
      <c r="W488" s="229"/>
      <c r="X488" s="49"/>
      <c r="Y488" s="45"/>
      <c r="Z488" s="45"/>
      <c r="AA488" s="45"/>
      <c r="AB488" s="45"/>
      <c r="AC488" s="45"/>
      <c r="AD488" s="45"/>
      <c r="AE488" s="45"/>
      <c r="AH488" s="52"/>
      <c r="AI488" s="75"/>
      <c r="AJ488" s="52"/>
      <c r="AK488" s="52"/>
      <c r="AL488" s="52"/>
      <c r="AM488" s="52"/>
      <c r="AN488" s="45"/>
      <c r="AO488" s="45"/>
      <c r="AP488" s="45"/>
      <c r="AQ488" s="45"/>
    </row>
    <row r="489" spans="1:43" ht="15.75" customHeight="1">
      <c r="A489" s="45"/>
      <c r="B489" s="45"/>
      <c r="C489" s="45"/>
      <c r="D489" s="90"/>
      <c r="E489" s="47"/>
      <c r="F489" s="46"/>
      <c r="G489" s="46"/>
      <c r="H489" s="46"/>
      <c r="I489" s="46"/>
      <c r="J489" s="90"/>
      <c r="K489" s="46"/>
      <c r="L489" s="48"/>
      <c r="M489" s="217"/>
      <c r="N489" s="49"/>
      <c r="O489" s="49"/>
      <c r="P489" s="49"/>
      <c r="Q489" s="158"/>
      <c r="R489" s="221"/>
      <c r="S489" s="49"/>
      <c r="T489" s="199"/>
      <c r="U489" s="225"/>
      <c r="V489" s="202"/>
      <c r="W489" s="229"/>
      <c r="X489" s="49"/>
      <c r="Y489" s="45"/>
      <c r="Z489" s="45"/>
      <c r="AA489" s="45"/>
      <c r="AB489" s="45"/>
      <c r="AC489" s="45"/>
      <c r="AD489" s="45"/>
      <c r="AE489" s="45"/>
      <c r="AH489" s="52"/>
      <c r="AI489" s="75"/>
      <c r="AJ489" s="52"/>
      <c r="AK489" s="52"/>
      <c r="AL489" s="52"/>
      <c r="AM489" s="52"/>
      <c r="AN489" s="45"/>
      <c r="AO489" s="45"/>
      <c r="AP489" s="45"/>
      <c r="AQ489" s="45"/>
    </row>
    <row r="490" spans="1:43" ht="15.75" customHeight="1">
      <c r="A490" s="45"/>
      <c r="B490" s="45"/>
      <c r="C490" s="45"/>
      <c r="D490" s="90"/>
      <c r="E490" s="47"/>
      <c r="F490" s="46"/>
      <c r="G490" s="46"/>
      <c r="H490" s="46"/>
      <c r="I490" s="46"/>
      <c r="J490" s="90"/>
      <c r="K490" s="46"/>
      <c r="L490" s="48"/>
      <c r="M490" s="217"/>
      <c r="N490" s="49"/>
      <c r="O490" s="49"/>
      <c r="P490" s="49"/>
      <c r="Q490" s="158"/>
      <c r="R490" s="221"/>
      <c r="S490" s="49"/>
      <c r="T490" s="199"/>
      <c r="U490" s="225"/>
      <c r="V490" s="202"/>
      <c r="W490" s="229"/>
      <c r="X490" s="49"/>
      <c r="Y490" s="45"/>
      <c r="Z490" s="45"/>
      <c r="AA490" s="45"/>
      <c r="AB490" s="45"/>
      <c r="AC490" s="45"/>
      <c r="AD490" s="45"/>
      <c r="AE490" s="45"/>
      <c r="AH490" s="52"/>
      <c r="AI490" s="75"/>
      <c r="AJ490" s="52"/>
      <c r="AK490" s="52"/>
      <c r="AL490" s="52"/>
      <c r="AM490" s="52"/>
      <c r="AN490" s="45"/>
      <c r="AO490" s="45"/>
      <c r="AP490" s="45"/>
      <c r="AQ490" s="45"/>
    </row>
    <row r="491" spans="1:43" ht="15.75" customHeight="1">
      <c r="A491" s="45"/>
      <c r="B491" s="45"/>
      <c r="C491" s="45"/>
      <c r="D491" s="90"/>
      <c r="E491" s="47"/>
      <c r="F491" s="46"/>
      <c r="G491" s="46"/>
      <c r="H491" s="46"/>
      <c r="I491" s="46"/>
      <c r="J491" s="90"/>
      <c r="K491" s="46"/>
      <c r="L491" s="48"/>
      <c r="M491" s="217"/>
      <c r="N491" s="49"/>
      <c r="O491" s="49"/>
      <c r="P491" s="49"/>
      <c r="Q491" s="158"/>
      <c r="R491" s="221"/>
      <c r="S491" s="49"/>
      <c r="T491" s="199"/>
      <c r="U491" s="225"/>
      <c r="V491" s="202"/>
      <c r="W491" s="229"/>
      <c r="X491" s="49"/>
      <c r="Y491" s="45"/>
      <c r="Z491" s="45"/>
      <c r="AA491" s="45"/>
      <c r="AB491" s="45"/>
      <c r="AC491" s="45"/>
      <c r="AD491" s="45"/>
      <c r="AE491" s="45"/>
      <c r="AH491" s="52"/>
      <c r="AI491" s="75"/>
      <c r="AJ491" s="52"/>
      <c r="AK491" s="52"/>
      <c r="AL491" s="52"/>
      <c r="AM491" s="52"/>
      <c r="AN491" s="45"/>
      <c r="AO491" s="45"/>
      <c r="AP491" s="45"/>
      <c r="AQ491" s="45"/>
    </row>
    <row r="492" spans="1:43" ht="15.75" customHeight="1">
      <c r="A492" s="45"/>
      <c r="B492" s="45"/>
      <c r="C492" s="45"/>
      <c r="D492" s="90"/>
      <c r="E492" s="47"/>
      <c r="F492" s="46"/>
      <c r="G492" s="46"/>
      <c r="H492" s="46"/>
      <c r="I492" s="46"/>
      <c r="J492" s="90"/>
      <c r="K492" s="46"/>
      <c r="L492" s="48"/>
      <c r="M492" s="217"/>
      <c r="N492" s="49"/>
      <c r="O492" s="49"/>
      <c r="P492" s="49"/>
      <c r="Q492" s="158"/>
      <c r="R492" s="221"/>
      <c r="S492" s="49"/>
      <c r="T492" s="199"/>
      <c r="U492" s="225"/>
      <c r="V492" s="202"/>
      <c r="W492" s="229"/>
      <c r="X492" s="49"/>
      <c r="Y492" s="45"/>
      <c r="Z492" s="45"/>
      <c r="AA492" s="45"/>
      <c r="AB492" s="45"/>
      <c r="AC492" s="45"/>
      <c r="AD492" s="45"/>
      <c r="AE492" s="45"/>
      <c r="AH492" s="52"/>
      <c r="AI492" s="75"/>
      <c r="AJ492" s="52"/>
      <c r="AK492" s="52"/>
      <c r="AL492" s="52"/>
      <c r="AM492" s="52"/>
      <c r="AN492" s="45"/>
      <c r="AO492" s="45"/>
      <c r="AP492" s="45"/>
      <c r="AQ492" s="45"/>
    </row>
    <row r="493" spans="1:43" ht="15.75" customHeight="1">
      <c r="A493" s="45"/>
      <c r="B493" s="45"/>
      <c r="C493" s="45"/>
      <c r="D493" s="90"/>
      <c r="E493" s="47"/>
      <c r="F493" s="46"/>
      <c r="G493" s="46"/>
      <c r="H493" s="46"/>
      <c r="I493" s="46"/>
      <c r="J493" s="90"/>
      <c r="K493" s="46"/>
      <c r="L493" s="48"/>
      <c r="M493" s="217"/>
      <c r="N493" s="49"/>
      <c r="O493" s="49"/>
      <c r="P493" s="49"/>
      <c r="Q493" s="158"/>
      <c r="R493" s="221"/>
      <c r="S493" s="49"/>
      <c r="T493" s="199"/>
      <c r="U493" s="225"/>
      <c r="V493" s="202"/>
      <c r="W493" s="229"/>
      <c r="X493" s="49"/>
      <c r="Y493" s="45"/>
      <c r="Z493" s="45"/>
      <c r="AA493" s="45"/>
      <c r="AB493" s="45"/>
      <c r="AC493" s="45"/>
      <c r="AD493" s="45"/>
      <c r="AE493" s="45"/>
      <c r="AH493" s="52"/>
      <c r="AI493" s="75"/>
      <c r="AJ493" s="52"/>
      <c r="AK493" s="52"/>
      <c r="AL493" s="52"/>
      <c r="AM493" s="52"/>
      <c r="AN493" s="45"/>
      <c r="AO493" s="45"/>
      <c r="AP493" s="45"/>
      <c r="AQ493" s="45"/>
    </row>
    <row r="494" spans="1:43" ht="15.75" customHeight="1">
      <c r="A494" s="45"/>
      <c r="B494" s="45"/>
      <c r="C494" s="45"/>
      <c r="D494" s="90"/>
      <c r="E494" s="47"/>
      <c r="F494" s="46"/>
      <c r="G494" s="46"/>
      <c r="H494" s="46"/>
      <c r="I494" s="46"/>
      <c r="J494" s="90"/>
      <c r="K494" s="46"/>
      <c r="L494" s="48"/>
      <c r="M494" s="217"/>
      <c r="N494" s="49"/>
      <c r="O494" s="49"/>
      <c r="P494" s="49"/>
      <c r="Q494" s="158"/>
      <c r="R494" s="221"/>
      <c r="S494" s="49"/>
      <c r="T494" s="199"/>
      <c r="U494" s="225"/>
      <c r="V494" s="202"/>
      <c r="W494" s="229"/>
      <c r="X494" s="49"/>
      <c r="Y494" s="45"/>
      <c r="Z494" s="45"/>
      <c r="AA494" s="45"/>
      <c r="AB494" s="45"/>
      <c r="AC494" s="45"/>
      <c r="AD494" s="45"/>
      <c r="AE494" s="45"/>
      <c r="AH494" s="52"/>
      <c r="AI494" s="75"/>
      <c r="AJ494" s="52"/>
      <c r="AK494" s="52"/>
      <c r="AL494" s="52"/>
      <c r="AM494" s="52"/>
      <c r="AN494" s="45"/>
      <c r="AO494" s="45"/>
      <c r="AP494" s="45"/>
      <c r="AQ494" s="45"/>
    </row>
    <row r="495" spans="1:43" ht="15.75" customHeight="1">
      <c r="A495" s="45"/>
      <c r="B495" s="45"/>
      <c r="C495" s="45"/>
      <c r="D495" s="90"/>
      <c r="E495" s="47"/>
      <c r="F495" s="46"/>
      <c r="G495" s="46"/>
      <c r="H495" s="46"/>
      <c r="I495" s="46"/>
      <c r="J495" s="90"/>
      <c r="K495" s="46"/>
      <c r="L495" s="48"/>
      <c r="M495" s="217"/>
      <c r="N495" s="49"/>
      <c r="O495" s="49"/>
      <c r="P495" s="49"/>
      <c r="Q495" s="158"/>
      <c r="R495" s="221"/>
      <c r="S495" s="49"/>
      <c r="T495" s="199"/>
      <c r="U495" s="225"/>
      <c r="V495" s="202"/>
      <c r="W495" s="229"/>
      <c r="X495" s="49"/>
      <c r="Y495" s="45"/>
      <c r="Z495" s="45"/>
      <c r="AA495" s="45"/>
      <c r="AB495" s="45"/>
      <c r="AC495" s="45"/>
      <c r="AD495" s="45"/>
      <c r="AE495" s="45"/>
      <c r="AH495" s="52"/>
      <c r="AI495" s="75"/>
      <c r="AJ495" s="52"/>
      <c r="AK495" s="52"/>
      <c r="AL495" s="52"/>
      <c r="AM495" s="52"/>
      <c r="AN495" s="45"/>
      <c r="AO495" s="45"/>
      <c r="AP495" s="45"/>
      <c r="AQ495" s="45"/>
    </row>
    <row r="496" spans="1:43" ht="15.75" customHeight="1">
      <c r="A496" s="45"/>
      <c r="B496" s="45"/>
      <c r="C496" s="45"/>
      <c r="D496" s="90"/>
      <c r="E496" s="47"/>
      <c r="F496" s="46"/>
      <c r="G496" s="46"/>
      <c r="H496" s="46"/>
      <c r="I496" s="46"/>
      <c r="J496" s="90"/>
      <c r="K496" s="46"/>
      <c r="L496" s="48"/>
      <c r="M496" s="217"/>
      <c r="N496" s="49"/>
      <c r="O496" s="49"/>
      <c r="P496" s="49"/>
      <c r="Q496" s="158"/>
      <c r="R496" s="221"/>
      <c r="S496" s="49"/>
      <c r="T496" s="199"/>
      <c r="U496" s="225"/>
      <c r="V496" s="202"/>
      <c r="W496" s="229"/>
      <c r="X496" s="49"/>
      <c r="Y496" s="45"/>
      <c r="Z496" s="45"/>
      <c r="AA496" s="45"/>
      <c r="AB496" s="45"/>
      <c r="AC496" s="45"/>
      <c r="AD496" s="45"/>
      <c r="AE496" s="45"/>
      <c r="AH496" s="52"/>
      <c r="AI496" s="75"/>
      <c r="AJ496" s="52"/>
      <c r="AK496" s="52"/>
      <c r="AL496" s="52"/>
      <c r="AM496" s="52"/>
      <c r="AN496" s="45"/>
      <c r="AO496" s="45"/>
      <c r="AP496" s="45"/>
      <c r="AQ496" s="45"/>
    </row>
    <row r="497" spans="1:43" ht="15.75" customHeight="1">
      <c r="A497" s="45"/>
      <c r="B497" s="45"/>
      <c r="C497" s="45"/>
      <c r="D497" s="90"/>
      <c r="E497" s="47"/>
      <c r="F497" s="46"/>
      <c r="G497" s="46"/>
      <c r="H497" s="46"/>
      <c r="I497" s="46"/>
      <c r="J497" s="90"/>
      <c r="K497" s="46"/>
      <c r="L497" s="48"/>
      <c r="M497" s="217"/>
      <c r="N497" s="49"/>
      <c r="O497" s="49"/>
      <c r="P497" s="49"/>
      <c r="Q497" s="158"/>
      <c r="R497" s="221"/>
      <c r="S497" s="49"/>
      <c r="T497" s="199"/>
      <c r="U497" s="225"/>
      <c r="V497" s="202"/>
      <c r="W497" s="229"/>
      <c r="X497" s="49"/>
      <c r="Y497" s="45"/>
      <c r="Z497" s="45"/>
      <c r="AA497" s="45"/>
      <c r="AB497" s="45"/>
      <c r="AC497" s="45"/>
      <c r="AD497" s="45"/>
      <c r="AE497" s="45"/>
      <c r="AH497" s="52"/>
      <c r="AI497" s="75"/>
      <c r="AJ497" s="52"/>
      <c r="AK497" s="52"/>
      <c r="AL497" s="52"/>
      <c r="AM497" s="52"/>
      <c r="AN497" s="45"/>
      <c r="AO497" s="45"/>
      <c r="AP497" s="45"/>
      <c r="AQ497" s="45"/>
    </row>
    <row r="498" spans="1:43" ht="15.75" customHeight="1">
      <c r="A498" s="45"/>
      <c r="B498" s="45"/>
      <c r="C498" s="45"/>
      <c r="D498" s="90"/>
      <c r="E498" s="47"/>
      <c r="F498" s="46"/>
      <c r="G498" s="46"/>
      <c r="H498" s="46"/>
      <c r="I498" s="46"/>
      <c r="J498" s="90"/>
      <c r="K498" s="46"/>
      <c r="L498" s="48"/>
      <c r="M498" s="217"/>
      <c r="N498" s="49"/>
      <c r="O498" s="49"/>
      <c r="P498" s="49"/>
      <c r="Q498" s="158"/>
      <c r="R498" s="221"/>
      <c r="S498" s="49"/>
      <c r="T498" s="199"/>
      <c r="U498" s="225"/>
      <c r="V498" s="202"/>
      <c r="W498" s="229"/>
      <c r="X498" s="49"/>
      <c r="Y498" s="45"/>
      <c r="Z498" s="45"/>
      <c r="AA498" s="45"/>
      <c r="AB498" s="45"/>
      <c r="AC498" s="45"/>
      <c r="AD498" s="45"/>
      <c r="AE498" s="45"/>
      <c r="AH498" s="52"/>
      <c r="AI498" s="75"/>
      <c r="AJ498" s="52"/>
      <c r="AK498" s="52"/>
      <c r="AL498" s="52"/>
      <c r="AM498" s="52"/>
      <c r="AN498" s="45"/>
      <c r="AO498" s="45"/>
      <c r="AP498" s="45"/>
      <c r="AQ498" s="45"/>
    </row>
    <row r="499" spans="1:43" ht="15.75" customHeight="1">
      <c r="A499" s="45"/>
      <c r="B499" s="45"/>
      <c r="C499" s="45"/>
      <c r="D499" s="90"/>
      <c r="E499" s="47"/>
      <c r="F499" s="46"/>
      <c r="G499" s="46"/>
      <c r="H499" s="46"/>
      <c r="I499" s="46"/>
      <c r="J499" s="90"/>
      <c r="K499" s="46"/>
      <c r="L499" s="48"/>
      <c r="M499" s="217"/>
      <c r="N499" s="49"/>
      <c r="O499" s="49"/>
      <c r="P499" s="49"/>
      <c r="Q499" s="158"/>
      <c r="R499" s="221"/>
      <c r="S499" s="49"/>
      <c r="T499" s="199"/>
      <c r="U499" s="225"/>
      <c r="V499" s="202"/>
      <c r="W499" s="229"/>
      <c r="X499" s="49"/>
      <c r="Y499" s="45"/>
      <c r="Z499" s="45"/>
      <c r="AA499" s="45"/>
      <c r="AB499" s="45"/>
      <c r="AC499" s="45"/>
      <c r="AD499" s="45"/>
      <c r="AE499" s="45"/>
      <c r="AH499" s="52"/>
      <c r="AI499" s="75"/>
      <c r="AJ499" s="52"/>
      <c r="AK499" s="52"/>
      <c r="AL499" s="52"/>
      <c r="AM499" s="52"/>
      <c r="AN499" s="45"/>
      <c r="AO499" s="45"/>
      <c r="AP499" s="45"/>
      <c r="AQ499" s="45"/>
    </row>
    <row r="500" spans="1:43" ht="15.75" customHeight="1">
      <c r="A500" s="45"/>
      <c r="B500" s="45"/>
      <c r="C500" s="45"/>
      <c r="D500" s="90"/>
      <c r="E500" s="47"/>
      <c r="F500" s="46"/>
      <c r="G500" s="46"/>
      <c r="H500" s="46"/>
      <c r="I500" s="46"/>
      <c r="J500" s="90"/>
      <c r="K500" s="46"/>
      <c r="L500" s="48"/>
      <c r="M500" s="217"/>
      <c r="N500" s="49"/>
      <c r="O500" s="49"/>
      <c r="P500" s="49"/>
      <c r="Q500" s="158"/>
      <c r="R500" s="221"/>
      <c r="S500" s="49"/>
      <c r="T500" s="199"/>
      <c r="U500" s="225"/>
      <c r="V500" s="202"/>
      <c r="W500" s="229"/>
      <c r="X500" s="49"/>
      <c r="Y500" s="45"/>
      <c r="Z500" s="45"/>
      <c r="AA500" s="45"/>
      <c r="AB500" s="45"/>
      <c r="AC500" s="45"/>
      <c r="AD500" s="45"/>
      <c r="AE500" s="45"/>
      <c r="AH500" s="52"/>
      <c r="AI500" s="75"/>
      <c r="AJ500" s="52"/>
      <c r="AK500" s="52"/>
      <c r="AL500" s="52"/>
      <c r="AM500" s="52"/>
      <c r="AN500" s="45"/>
      <c r="AO500" s="45"/>
      <c r="AP500" s="45"/>
      <c r="AQ500" s="45"/>
    </row>
    <row r="501" spans="1:43" ht="15.75" customHeight="1">
      <c r="A501" s="45"/>
      <c r="B501" s="45"/>
      <c r="C501" s="45"/>
      <c r="D501" s="90"/>
      <c r="E501" s="47"/>
      <c r="F501" s="46"/>
      <c r="G501" s="46"/>
      <c r="H501" s="46"/>
      <c r="I501" s="46"/>
      <c r="J501" s="90"/>
      <c r="K501" s="46"/>
      <c r="L501" s="48"/>
      <c r="M501" s="217"/>
      <c r="N501" s="49"/>
      <c r="O501" s="49"/>
      <c r="P501" s="49"/>
      <c r="Q501" s="158"/>
      <c r="R501" s="221"/>
      <c r="S501" s="49"/>
      <c r="T501" s="199"/>
      <c r="U501" s="225"/>
      <c r="V501" s="202"/>
      <c r="W501" s="229"/>
      <c r="X501" s="49"/>
      <c r="Y501" s="45"/>
      <c r="Z501" s="45"/>
      <c r="AA501" s="45"/>
      <c r="AB501" s="45"/>
      <c r="AC501" s="45"/>
      <c r="AD501" s="45"/>
      <c r="AE501" s="45"/>
      <c r="AH501" s="52"/>
      <c r="AI501" s="75"/>
      <c r="AJ501" s="52"/>
      <c r="AK501" s="52"/>
      <c r="AL501" s="52"/>
      <c r="AM501" s="52"/>
      <c r="AN501" s="45"/>
      <c r="AO501" s="45"/>
      <c r="AP501" s="45"/>
      <c r="AQ501" s="45"/>
    </row>
    <row r="502" spans="1:43" ht="15.75" customHeight="1">
      <c r="A502" s="45"/>
      <c r="B502" s="45"/>
      <c r="C502" s="45"/>
      <c r="D502" s="90"/>
      <c r="E502" s="47"/>
      <c r="F502" s="46"/>
      <c r="G502" s="46"/>
      <c r="H502" s="46"/>
      <c r="I502" s="46"/>
      <c r="J502" s="90"/>
      <c r="K502" s="46"/>
      <c r="L502" s="48"/>
      <c r="M502" s="217"/>
      <c r="N502" s="49"/>
      <c r="O502" s="49"/>
      <c r="P502" s="49"/>
      <c r="Q502" s="158"/>
      <c r="R502" s="221"/>
      <c r="S502" s="49"/>
      <c r="T502" s="199"/>
      <c r="U502" s="225"/>
      <c r="V502" s="202"/>
      <c r="W502" s="229"/>
      <c r="X502" s="49"/>
      <c r="Y502" s="45"/>
      <c r="Z502" s="45"/>
      <c r="AA502" s="45"/>
      <c r="AB502" s="45"/>
      <c r="AC502" s="45"/>
      <c r="AD502" s="45"/>
      <c r="AE502" s="45"/>
      <c r="AH502" s="52"/>
      <c r="AI502" s="75"/>
      <c r="AJ502" s="52"/>
      <c r="AK502" s="52"/>
      <c r="AL502" s="52"/>
      <c r="AM502" s="52"/>
      <c r="AN502" s="45"/>
      <c r="AO502" s="45"/>
      <c r="AP502" s="45"/>
      <c r="AQ502" s="45"/>
    </row>
    <row r="503" spans="1:43" ht="15.75" customHeight="1">
      <c r="A503" s="45"/>
      <c r="B503" s="45"/>
      <c r="C503" s="45"/>
      <c r="D503" s="90"/>
      <c r="E503" s="47"/>
      <c r="F503" s="46"/>
      <c r="G503" s="46"/>
      <c r="H503" s="46"/>
      <c r="I503" s="46"/>
      <c r="J503" s="90"/>
      <c r="K503" s="46"/>
      <c r="L503" s="48"/>
      <c r="M503" s="217"/>
      <c r="N503" s="49"/>
      <c r="O503" s="49"/>
      <c r="P503" s="49"/>
      <c r="Q503" s="158"/>
      <c r="R503" s="221"/>
      <c r="S503" s="49"/>
      <c r="T503" s="199"/>
      <c r="U503" s="225"/>
      <c r="V503" s="202"/>
      <c r="W503" s="229"/>
      <c r="X503" s="49"/>
      <c r="Y503" s="45"/>
      <c r="Z503" s="45"/>
      <c r="AA503" s="45"/>
      <c r="AB503" s="45"/>
      <c r="AC503" s="45"/>
      <c r="AD503" s="45"/>
      <c r="AE503" s="45"/>
      <c r="AH503" s="52"/>
      <c r="AI503" s="75"/>
      <c r="AJ503" s="52"/>
      <c r="AK503" s="52"/>
      <c r="AL503" s="52"/>
      <c r="AM503" s="52"/>
      <c r="AN503" s="45"/>
      <c r="AO503" s="45"/>
      <c r="AP503" s="45"/>
      <c r="AQ503" s="45"/>
    </row>
    <row r="504" spans="1:43" ht="15.75" customHeight="1">
      <c r="A504" s="45"/>
      <c r="B504" s="45"/>
      <c r="C504" s="45"/>
      <c r="D504" s="90"/>
      <c r="E504" s="47"/>
      <c r="F504" s="46"/>
      <c r="G504" s="46"/>
      <c r="H504" s="46"/>
      <c r="I504" s="46"/>
      <c r="J504" s="90"/>
      <c r="K504" s="46"/>
      <c r="L504" s="48"/>
      <c r="M504" s="217"/>
      <c r="N504" s="49"/>
      <c r="O504" s="49"/>
      <c r="P504" s="49"/>
      <c r="Q504" s="158"/>
      <c r="R504" s="221"/>
      <c r="S504" s="49"/>
      <c r="T504" s="199"/>
      <c r="U504" s="225"/>
      <c r="V504" s="202"/>
      <c r="W504" s="229"/>
      <c r="X504" s="49"/>
      <c r="Y504" s="45"/>
      <c r="Z504" s="45"/>
      <c r="AA504" s="45"/>
      <c r="AB504" s="45"/>
      <c r="AC504" s="45"/>
      <c r="AD504" s="45"/>
      <c r="AE504" s="45"/>
      <c r="AH504" s="52"/>
      <c r="AI504" s="75"/>
      <c r="AJ504" s="52"/>
      <c r="AK504" s="52"/>
      <c r="AL504" s="52"/>
      <c r="AM504" s="52"/>
      <c r="AN504" s="45"/>
      <c r="AO504" s="45"/>
      <c r="AP504" s="45"/>
      <c r="AQ504" s="45"/>
    </row>
    <row r="505" spans="1:43" ht="15.75" customHeight="1">
      <c r="A505" s="45"/>
      <c r="B505" s="45"/>
      <c r="C505" s="45"/>
      <c r="D505" s="90"/>
      <c r="E505" s="47"/>
      <c r="F505" s="46"/>
      <c r="G505" s="46"/>
      <c r="H505" s="46"/>
      <c r="I505" s="46"/>
      <c r="J505" s="90"/>
      <c r="K505" s="46"/>
      <c r="L505" s="48"/>
      <c r="M505" s="217"/>
      <c r="N505" s="49"/>
      <c r="O505" s="49"/>
      <c r="P505" s="49"/>
      <c r="Q505" s="158"/>
      <c r="R505" s="221"/>
      <c r="S505" s="49"/>
      <c r="T505" s="199"/>
      <c r="U505" s="225"/>
      <c r="V505" s="202"/>
      <c r="W505" s="229"/>
      <c r="X505" s="49"/>
      <c r="Y505" s="45"/>
      <c r="Z505" s="45"/>
      <c r="AA505" s="45"/>
      <c r="AB505" s="45"/>
      <c r="AC505" s="45"/>
      <c r="AD505" s="45"/>
      <c r="AE505" s="45"/>
      <c r="AH505" s="52"/>
      <c r="AI505" s="75"/>
      <c r="AJ505" s="52"/>
      <c r="AK505" s="52"/>
      <c r="AL505" s="52"/>
      <c r="AM505" s="52"/>
      <c r="AN505" s="45"/>
      <c r="AO505" s="45"/>
      <c r="AP505" s="45"/>
      <c r="AQ505" s="45"/>
    </row>
    <row r="506" spans="1:43" ht="15.75" customHeight="1">
      <c r="A506" s="45"/>
      <c r="B506" s="45"/>
      <c r="C506" s="45"/>
      <c r="D506" s="90"/>
      <c r="E506" s="47"/>
      <c r="F506" s="46"/>
      <c r="G506" s="46"/>
      <c r="H506" s="46"/>
      <c r="I506" s="46"/>
      <c r="J506" s="90"/>
      <c r="K506" s="46"/>
      <c r="L506" s="48"/>
      <c r="M506" s="217"/>
      <c r="N506" s="49"/>
      <c r="O506" s="49"/>
      <c r="P506" s="49"/>
      <c r="Q506" s="158"/>
      <c r="R506" s="221"/>
      <c r="S506" s="49"/>
      <c r="T506" s="199"/>
      <c r="U506" s="225"/>
      <c r="V506" s="202"/>
      <c r="W506" s="229"/>
      <c r="X506" s="49"/>
      <c r="Y506" s="45"/>
      <c r="Z506" s="45"/>
      <c r="AA506" s="45"/>
      <c r="AB506" s="45"/>
      <c r="AC506" s="45"/>
      <c r="AD506" s="45"/>
      <c r="AE506" s="45"/>
      <c r="AH506" s="52"/>
      <c r="AI506" s="75"/>
      <c r="AJ506" s="52"/>
      <c r="AK506" s="52"/>
      <c r="AL506" s="52"/>
      <c r="AM506" s="52"/>
      <c r="AN506" s="45"/>
      <c r="AO506" s="45"/>
      <c r="AP506" s="45"/>
      <c r="AQ506" s="45"/>
    </row>
    <row r="507" spans="1:43" ht="15.75" customHeight="1">
      <c r="A507" s="45"/>
      <c r="B507" s="45"/>
      <c r="C507" s="45"/>
      <c r="D507" s="90"/>
      <c r="E507" s="47"/>
      <c r="F507" s="46"/>
      <c r="G507" s="46"/>
      <c r="H507" s="46"/>
      <c r="I507" s="46"/>
      <c r="J507" s="90"/>
      <c r="K507" s="46"/>
      <c r="L507" s="48"/>
      <c r="M507" s="217"/>
      <c r="N507" s="49"/>
      <c r="O507" s="49"/>
      <c r="P507" s="49"/>
      <c r="Q507" s="158"/>
      <c r="R507" s="221"/>
      <c r="S507" s="49"/>
      <c r="T507" s="199"/>
      <c r="U507" s="225"/>
      <c r="V507" s="202"/>
      <c r="W507" s="229"/>
      <c r="X507" s="49"/>
      <c r="Y507" s="45"/>
      <c r="Z507" s="45"/>
      <c r="AA507" s="45"/>
      <c r="AB507" s="45"/>
      <c r="AC507" s="45"/>
      <c r="AD507" s="45"/>
      <c r="AE507" s="45"/>
      <c r="AH507" s="52"/>
      <c r="AI507" s="75"/>
      <c r="AJ507" s="52"/>
      <c r="AK507" s="52"/>
      <c r="AL507" s="52"/>
      <c r="AM507" s="52"/>
      <c r="AN507" s="45"/>
      <c r="AO507" s="45"/>
      <c r="AP507" s="45"/>
      <c r="AQ507" s="45"/>
    </row>
    <row r="508" spans="1:43" ht="15.75" customHeight="1">
      <c r="A508" s="45"/>
      <c r="B508" s="45"/>
      <c r="C508" s="45"/>
      <c r="D508" s="90"/>
      <c r="E508" s="47"/>
      <c r="F508" s="46"/>
      <c r="G508" s="46"/>
      <c r="H508" s="46"/>
      <c r="I508" s="46"/>
      <c r="J508" s="90"/>
      <c r="K508" s="46"/>
      <c r="L508" s="48"/>
      <c r="M508" s="217"/>
      <c r="N508" s="49"/>
      <c r="O508" s="49"/>
      <c r="P508" s="49"/>
      <c r="Q508" s="158"/>
      <c r="R508" s="221"/>
      <c r="S508" s="49"/>
      <c r="T508" s="199"/>
      <c r="U508" s="225"/>
      <c r="V508" s="202"/>
      <c r="W508" s="229"/>
      <c r="X508" s="49"/>
      <c r="Y508" s="45"/>
      <c r="Z508" s="45"/>
      <c r="AA508" s="45"/>
      <c r="AB508" s="45"/>
      <c r="AC508" s="45"/>
      <c r="AD508" s="45"/>
      <c r="AE508" s="45"/>
      <c r="AH508" s="52"/>
      <c r="AI508" s="75"/>
      <c r="AJ508" s="52"/>
      <c r="AK508" s="52"/>
      <c r="AL508" s="52"/>
      <c r="AM508" s="52"/>
      <c r="AN508" s="45"/>
      <c r="AO508" s="45"/>
      <c r="AP508" s="45"/>
      <c r="AQ508" s="45"/>
    </row>
    <row r="509" spans="1:43" ht="15.75" customHeight="1">
      <c r="A509" s="45"/>
      <c r="B509" s="45"/>
      <c r="C509" s="45"/>
      <c r="D509" s="90"/>
      <c r="E509" s="47"/>
      <c r="F509" s="46"/>
      <c r="G509" s="46"/>
      <c r="H509" s="46"/>
      <c r="I509" s="46"/>
      <c r="J509" s="90"/>
      <c r="K509" s="46"/>
      <c r="L509" s="48"/>
      <c r="M509" s="217"/>
      <c r="N509" s="49"/>
      <c r="O509" s="49"/>
      <c r="P509" s="49"/>
      <c r="Q509" s="158"/>
      <c r="R509" s="221"/>
      <c r="S509" s="49"/>
      <c r="T509" s="199"/>
      <c r="U509" s="225"/>
      <c r="V509" s="202"/>
      <c r="W509" s="229"/>
      <c r="X509" s="49"/>
      <c r="Y509" s="45"/>
      <c r="Z509" s="45"/>
      <c r="AA509" s="45"/>
      <c r="AB509" s="45"/>
      <c r="AC509" s="45"/>
      <c r="AD509" s="45"/>
      <c r="AE509" s="45"/>
      <c r="AH509" s="52"/>
      <c r="AI509" s="75"/>
      <c r="AJ509" s="52"/>
      <c r="AK509" s="52"/>
      <c r="AL509" s="52"/>
      <c r="AM509" s="52"/>
      <c r="AN509" s="45"/>
      <c r="AO509" s="45"/>
      <c r="AP509" s="45"/>
      <c r="AQ509" s="45"/>
    </row>
    <row r="510" spans="1:43" ht="15.75" customHeight="1">
      <c r="A510" s="45"/>
      <c r="B510" s="45"/>
      <c r="C510" s="45"/>
      <c r="D510" s="90"/>
      <c r="E510" s="47"/>
      <c r="F510" s="46"/>
      <c r="G510" s="46"/>
      <c r="H510" s="46"/>
      <c r="I510" s="46"/>
      <c r="J510" s="90"/>
      <c r="K510" s="46"/>
      <c r="L510" s="48"/>
      <c r="M510" s="217"/>
      <c r="N510" s="49"/>
      <c r="O510" s="49"/>
      <c r="P510" s="49"/>
      <c r="Q510" s="158"/>
      <c r="R510" s="221"/>
      <c r="S510" s="49"/>
      <c r="T510" s="199"/>
      <c r="U510" s="225"/>
      <c r="V510" s="202"/>
      <c r="W510" s="229"/>
      <c r="X510" s="49"/>
      <c r="Y510" s="45"/>
      <c r="Z510" s="45"/>
      <c r="AA510" s="45"/>
      <c r="AB510" s="45"/>
      <c r="AC510" s="45"/>
      <c r="AD510" s="45"/>
      <c r="AE510" s="45"/>
      <c r="AH510" s="52"/>
      <c r="AI510" s="75"/>
      <c r="AJ510" s="52"/>
      <c r="AK510" s="52"/>
      <c r="AL510" s="52"/>
      <c r="AM510" s="52"/>
      <c r="AN510" s="45"/>
      <c r="AO510" s="45"/>
      <c r="AP510" s="45"/>
      <c r="AQ510" s="45"/>
    </row>
    <row r="511" spans="1:43" ht="15.75" customHeight="1">
      <c r="A511" s="45"/>
      <c r="B511" s="45"/>
      <c r="C511" s="45"/>
      <c r="D511" s="90"/>
      <c r="E511" s="47"/>
      <c r="F511" s="46"/>
      <c r="G511" s="46"/>
      <c r="H511" s="46"/>
      <c r="I511" s="46"/>
      <c r="J511" s="90"/>
      <c r="K511" s="46"/>
      <c r="L511" s="48"/>
      <c r="M511" s="217"/>
      <c r="N511" s="49"/>
      <c r="O511" s="49"/>
      <c r="P511" s="49"/>
      <c r="Q511" s="158"/>
      <c r="R511" s="221"/>
      <c r="S511" s="49"/>
      <c r="T511" s="199"/>
      <c r="U511" s="225"/>
      <c r="V511" s="202"/>
      <c r="W511" s="229"/>
      <c r="X511" s="49"/>
      <c r="Y511" s="45"/>
      <c r="Z511" s="45"/>
      <c r="AA511" s="45"/>
      <c r="AB511" s="45"/>
      <c r="AC511" s="45"/>
      <c r="AD511" s="45"/>
      <c r="AE511" s="45"/>
      <c r="AH511" s="52"/>
      <c r="AI511" s="75"/>
      <c r="AJ511" s="52"/>
      <c r="AK511" s="52"/>
      <c r="AL511" s="52"/>
      <c r="AM511" s="52"/>
      <c r="AN511" s="45"/>
      <c r="AO511" s="45"/>
      <c r="AP511" s="45"/>
      <c r="AQ511" s="45"/>
    </row>
    <row r="512" spans="1:43" ht="15.75" customHeight="1">
      <c r="A512" s="45"/>
      <c r="B512" s="45"/>
      <c r="C512" s="45"/>
      <c r="D512" s="90"/>
      <c r="E512" s="47"/>
      <c r="F512" s="46"/>
      <c r="G512" s="46"/>
      <c r="H512" s="46"/>
      <c r="I512" s="46"/>
      <c r="J512" s="90"/>
      <c r="K512" s="46"/>
      <c r="L512" s="48"/>
      <c r="M512" s="217"/>
      <c r="N512" s="49"/>
      <c r="O512" s="49"/>
      <c r="P512" s="49"/>
      <c r="Q512" s="158"/>
      <c r="R512" s="221"/>
      <c r="S512" s="49"/>
      <c r="T512" s="199"/>
      <c r="U512" s="225"/>
      <c r="V512" s="202"/>
      <c r="W512" s="229"/>
      <c r="X512" s="49"/>
      <c r="Y512" s="45"/>
      <c r="Z512" s="45"/>
      <c r="AA512" s="45"/>
      <c r="AB512" s="45"/>
      <c r="AC512" s="45"/>
      <c r="AD512" s="45"/>
      <c r="AE512" s="45"/>
      <c r="AH512" s="52"/>
      <c r="AI512" s="75"/>
      <c r="AJ512" s="52"/>
      <c r="AK512" s="52"/>
      <c r="AL512" s="52"/>
      <c r="AM512" s="52"/>
      <c r="AN512" s="45"/>
      <c r="AO512" s="45"/>
      <c r="AP512" s="45"/>
      <c r="AQ512" s="45"/>
    </row>
    <row r="513" spans="1:43" ht="15.75" customHeight="1">
      <c r="A513" s="45"/>
      <c r="B513" s="45"/>
      <c r="C513" s="45"/>
      <c r="D513" s="90"/>
      <c r="E513" s="47"/>
      <c r="F513" s="46"/>
      <c r="G513" s="46"/>
      <c r="H513" s="46"/>
      <c r="I513" s="46"/>
      <c r="J513" s="90"/>
      <c r="K513" s="46"/>
      <c r="L513" s="48"/>
      <c r="M513" s="217"/>
      <c r="N513" s="49"/>
      <c r="O513" s="49"/>
      <c r="P513" s="49"/>
      <c r="Q513" s="158"/>
      <c r="R513" s="221"/>
      <c r="S513" s="49"/>
      <c r="T513" s="199"/>
      <c r="U513" s="225"/>
      <c r="V513" s="202"/>
      <c r="W513" s="229"/>
      <c r="X513" s="49"/>
      <c r="Y513" s="45"/>
      <c r="Z513" s="45"/>
      <c r="AA513" s="45"/>
      <c r="AB513" s="45"/>
      <c r="AC513" s="45"/>
      <c r="AD513" s="45"/>
      <c r="AE513" s="45"/>
      <c r="AH513" s="52"/>
      <c r="AI513" s="75"/>
      <c r="AJ513" s="52"/>
      <c r="AK513" s="52"/>
      <c r="AL513" s="52"/>
      <c r="AM513" s="52"/>
      <c r="AN513" s="45"/>
      <c r="AO513" s="45"/>
      <c r="AP513" s="45"/>
      <c r="AQ513" s="45"/>
    </row>
    <row r="514" spans="1:43" ht="15.75" customHeight="1">
      <c r="A514" s="45"/>
      <c r="B514" s="45"/>
      <c r="C514" s="45"/>
      <c r="D514" s="90"/>
      <c r="E514" s="47"/>
      <c r="F514" s="46"/>
      <c r="G514" s="46"/>
      <c r="H514" s="46"/>
      <c r="I514" s="46"/>
      <c r="J514" s="90"/>
      <c r="K514" s="46"/>
      <c r="L514" s="48"/>
      <c r="M514" s="217"/>
      <c r="N514" s="49"/>
      <c r="O514" s="49"/>
      <c r="P514" s="49"/>
      <c r="Q514" s="158"/>
      <c r="R514" s="221"/>
      <c r="S514" s="49"/>
      <c r="T514" s="199"/>
      <c r="U514" s="225"/>
      <c r="V514" s="202"/>
      <c r="W514" s="229"/>
      <c r="X514" s="49"/>
      <c r="Y514" s="45"/>
      <c r="Z514" s="45"/>
      <c r="AA514" s="45"/>
      <c r="AB514" s="45"/>
      <c r="AC514" s="45"/>
      <c r="AD514" s="45"/>
      <c r="AE514" s="45"/>
      <c r="AH514" s="52"/>
      <c r="AI514" s="75"/>
      <c r="AJ514" s="52"/>
      <c r="AK514" s="52"/>
      <c r="AL514" s="52"/>
      <c r="AM514" s="52"/>
      <c r="AN514" s="45"/>
      <c r="AO514" s="45"/>
      <c r="AP514" s="45"/>
      <c r="AQ514" s="45"/>
    </row>
    <row r="515" spans="1:43" ht="15.75" customHeight="1">
      <c r="A515" s="45"/>
      <c r="B515" s="45"/>
      <c r="C515" s="45"/>
      <c r="D515" s="90"/>
      <c r="E515" s="47"/>
      <c r="F515" s="46"/>
      <c r="G515" s="46"/>
      <c r="H515" s="46"/>
      <c r="I515" s="46"/>
      <c r="J515" s="90"/>
      <c r="K515" s="46"/>
      <c r="L515" s="48"/>
      <c r="M515" s="217"/>
      <c r="N515" s="49"/>
      <c r="O515" s="49"/>
      <c r="P515" s="49"/>
      <c r="Q515" s="158"/>
      <c r="R515" s="221"/>
      <c r="S515" s="49"/>
      <c r="T515" s="199"/>
      <c r="U515" s="225"/>
      <c r="V515" s="202"/>
      <c r="W515" s="229"/>
      <c r="X515" s="49"/>
      <c r="Y515" s="45"/>
      <c r="Z515" s="45"/>
      <c r="AA515" s="45"/>
      <c r="AB515" s="45"/>
      <c r="AC515" s="45"/>
      <c r="AD515" s="45"/>
      <c r="AE515" s="45"/>
      <c r="AH515" s="52"/>
      <c r="AI515" s="75"/>
      <c r="AJ515" s="52"/>
      <c r="AK515" s="52"/>
      <c r="AL515" s="52"/>
      <c r="AM515" s="52"/>
      <c r="AN515" s="45"/>
      <c r="AO515" s="45"/>
      <c r="AP515" s="45"/>
      <c r="AQ515" s="45"/>
    </row>
    <row r="516" spans="1:43" ht="15.75" customHeight="1">
      <c r="A516" s="45"/>
      <c r="B516" s="45"/>
      <c r="C516" s="45"/>
      <c r="D516" s="90"/>
      <c r="E516" s="47"/>
      <c r="F516" s="46"/>
      <c r="G516" s="46"/>
      <c r="H516" s="46"/>
      <c r="I516" s="46"/>
      <c r="J516" s="90"/>
      <c r="K516" s="46"/>
      <c r="L516" s="48"/>
      <c r="M516" s="217"/>
      <c r="N516" s="49"/>
      <c r="O516" s="49"/>
      <c r="P516" s="49"/>
      <c r="Q516" s="158"/>
      <c r="R516" s="221"/>
      <c r="S516" s="49"/>
      <c r="T516" s="199"/>
      <c r="U516" s="225"/>
      <c r="V516" s="202"/>
      <c r="W516" s="229"/>
      <c r="X516" s="49"/>
      <c r="Y516" s="45"/>
      <c r="Z516" s="45"/>
      <c r="AA516" s="45"/>
      <c r="AB516" s="45"/>
      <c r="AC516" s="45"/>
      <c r="AD516" s="45"/>
      <c r="AE516" s="45"/>
      <c r="AH516" s="52"/>
      <c r="AI516" s="75"/>
      <c r="AJ516" s="52"/>
      <c r="AK516" s="52"/>
      <c r="AL516" s="52"/>
      <c r="AM516" s="52"/>
      <c r="AN516" s="45"/>
      <c r="AO516" s="45"/>
      <c r="AP516" s="45"/>
      <c r="AQ516" s="45"/>
    </row>
    <row r="517" spans="1:43" ht="15.75" customHeight="1">
      <c r="A517" s="45"/>
      <c r="B517" s="45"/>
      <c r="C517" s="45"/>
      <c r="D517" s="90"/>
      <c r="E517" s="47"/>
      <c r="F517" s="46"/>
      <c r="G517" s="46"/>
      <c r="H517" s="46"/>
      <c r="I517" s="46"/>
      <c r="J517" s="90"/>
      <c r="K517" s="46"/>
      <c r="L517" s="48"/>
      <c r="M517" s="217"/>
      <c r="N517" s="49"/>
      <c r="O517" s="49"/>
      <c r="P517" s="49"/>
      <c r="Q517" s="158"/>
      <c r="R517" s="221"/>
      <c r="S517" s="49"/>
      <c r="T517" s="199"/>
      <c r="U517" s="225"/>
      <c r="V517" s="202"/>
      <c r="W517" s="229"/>
      <c r="X517" s="49"/>
      <c r="Y517" s="45"/>
      <c r="Z517" s="45"/>
      <c r="AA517" s="45"/>
      <c r="AB517" s="45"/>
      <c r="AC517" s="45"/>
      <c r="AD517" s="45"/>
      <c r="AE517" s="45"/>
      <c r="AH517" s="52"/>
      <c r="AI517" s="75"/>
      <c r="AJ517" s="52"/>
      <c r="AK517" s="52"/>
      <c r="AL517" s="52"/>
      <c r="AM517" s="52"/>
      <c r="AN517" s="45"/>
      <c r="AO517" s="45"/>
      <c r="AP517" s="45"/>
      <c r="AQ517" s="45"/>
    </row>
    <row r="518" spans="1:43" ht="15.75" customHeight="1">
      <c r="A518" s="45"/>
      <c r="B518" s="45"/>
      <c r="C518" s="45"/>
      <c r="D518" s="90"/>
      <c r="E518" s="47"/>
      <c r="F518" s="46"/>
      <c r="G518" s="46"/>
      <c r="H518" s="46"/>
      <c r="I518" s="46"/>
      <c r="J518" s="90"/>
      <c r="K518" s="46"/>
      <c r="L518" s="48"/>
      <c r="M518" s="217"/>
      <c r="N518" s="49"/>
      <c r="O518" s="49"/>
      <c r="P518" s="49"/>
      <c r="Q518" s="158"/>
      <c r="R518" s="221"/>
      <c r="S518" s="49"/>
      <c r="T518" s="199"/>
      <c r="U518" s="225"/>
      <c r="V518" s="202"/>
      <c r="W518" s="229"/>
      <c r="X518" s="49"/>
      <c r="Y518" s="45"/>
      <c r="Z518" s="45"/>
      <c r="AA518" s="45"/>
      <c r="AB518" s="45"/>
      <c r="AC518" s="45"/>
      <c r="AD518" s="45"/>
      <c r="AE518" s="45"/>
      <c r="AH518" s="52"/>
      <c r="AI518" s="75"/>
      <c r="AJ518" s="52"/>
      <c r="AK518" s="52"/>
      <c r="AL518" s="52"/>
      <c r="AM518" s="52"/>
      <c r="AN518" s="45"/>
      <c r="AO518" s="45"/>
      <c r="AP518" s="45"/>
      <c r="AQ518" s="45"/>
    </row>
    <row r="519" spans="1:43" ht="15.75" customHeight="1">
      <c r="A519" s="45"/>
      <c r="B519" s="45"/>
      <c r="C519" s="45"/>
      <c r="D519" s="90"/>
      <c r="E519" s="47"/>
      <c r="F519" s="46"/>
      <c r="G519" s="46"/>
      <c r="H519" s="46"/>
      <c r="I519" s="46"/>
      <c r="J519" s="90"/>
      <c r="K519" s="46"/>
      <c r="L519" s="48"/>
      <c r="M519" s="217"/>
      <c r="N519" s="49"/>
      <c r="O519" s="49"/>
      <c r="P519" s="49"/>
      <c r="Q519" s="158"/>
      <c r="R519" s="221"/>
      <c r="S519" s="49"/>
      <c r="T519" s="199"/>
      <c r="U519" s="225"/>
      <c r="V519" s="202"/>
      <c r="W519" s="229"/>
      <c r="X519" s="49"/>
      <c r="Y519" s="45"/>
      <c r="Z519" s="45"/>
      <c r="AA519" s="45"/>
      <c r="AB519" s="45"/>
      <c r="AC519" s="45"/>
      <c r="AD519" s="45"/>
      <c r="AE519" s="45"/>
      <c r="AH519" s="52"/>
      <c r="AI519" s="75"/>
      <c r="AJ519" s="52"/>
      <c r="AK519" s="52"/>
      <c r="AL519" s="52"/>
      <c r="AM519" s="52"/>
      <c r="AN519" s="45"/>
      <c r="AO519" s="45"/>
      <c r="AP519" s="45"/>
      <c r="AQ519" s="45"/>
    </row>
    <row r="520" spans="1:43" ht="15.75" customHeight="1">
      <c r="A520" s="45"/>
      <c r="B520" s="45"/>
      <c r="C520" s="45"/>
      <c r="D520" s="90"/>
      <c r="E520" s="47"/>
      <c r="F520" s="46"/>
      <c r="G520" s="46"/>
      <c r="H520" s="46"/>
      <c r="I520" s="46"/>
      <c r="J520" s="90"/>
      <c r="K520" s="46"/>
      <c r="L520" s="48"/>
      <c r="M520" s="217"/>
      <c r="N520" s="49"/>
      <c r="O520" s="49"/>
      <c r="P520" s="49"/>
      <c r="Q520" s="158"/>
      <c r="R520" s="221"/>
      <c r="S520" s="49"/>
      <c r="T520" s="199"/>
      <c r="U520" s="225"/>
      <c r="V520" s="202"/>
      <c r="W520" s="229"/>
      <c r="X520" s="49"/>
      <c r="Y520" s="45"/>
      <c r="Z520" s="45"/>
      <c r="AA520" s="45"/>
      <c r="AB520" s="45"/>
      <c r="AC520" s="45"/>
      <c r="AD520" s="45"/>
      <c r="AE520" s="45"/>
      <c r="AH520" s="52"/>
      <c r="AI520" s="75"/>
      <c r="AJ520" s="52"/>
      <c r="AK520" s="52"/>
      <c r="AL520" s="52"/>
      <c r="AM520" s="52"/>
      <c r="AN520" s="45"/>
      <c r="AO520" s="45"/>
      <c r="AP520" s="45"/>
      <c r="AQ520" s="45"/>
    </row>
    <row r="521" spans="1:43" ht="15.75" customHeight="1">
      <c r="A521" s="45"/>
      <c r="B521" s="45"/>
      <c r="C521" s="45"/>
      <c r="D521" s="90"/>
      <c r="E521" s="47"/>
      <c r="F521" s="46"/>
      <c r="G521" s="46"/>
      <c r="H521" s="46"/>
      <c r="I521" s="46"/>
      <c r="J521" s="90"/>
      <c r="K521" s="46"/>
      <c r="L521" s="48"/>
      <c r="M521" s="217"/>
      <c r="N521" s="49"/>
      <c r="O521" s="49"/>
      <c r="P521" s="49"/>
      <c r="Q521" s="158"/>
      <c r="R521" s="221"/>
      <c r="S521" s="49"/>
      <c r="T521" s="199"/>
      <c r="U521" s="225"/>
      <c r="V521" s="202"/>
      <c r="W521" s="229"/>
      <c r="X521" s="49"/>
      <c r="Y521" s="45"/>
      <c r="Z521" s="45"/>
      <c r="AA521" s="45"/>
      <c r="AB521" s="45"/>
      <c r="AC521" s="45"/>
      <c r="AD521" s="45"/>
      <c r="AE521" s="45"/>
      <c r="AH521" s="52"/>
      <c r="AI521" s="75"/>
      <c r="AJ521" s="52"/>
      <c r="AK521" s="52"/>
      <c r="AL521" s="52"/>
      <c r="AM521" s="52"/>
      <c r="AN521" s="45"/>
      <c r="AO521" s="45"/>
      <c r="AP521" s="45"/>
      <c r="AQ521" s="45"/>
    </row>
    <row r="522" spans="1:43" ht="15.75" customHeight="1">
      <c r="A522" s="45"/>
      <c r="B522" s="45"/>
      <c r="C522" s="45"/>
      <c r="D522" s="90"/>
      <c r="E522" s="47"/>
      <c r="F522" s="46"/>
      <c r="G522" s="46"/>
      <c r="H522" s="46"/>
      <c r="I522" s="46"/>
      <c r="J522" s="90"/>
      <c r="K522" s="46"/>
      <c r="L522" s="48"/>
      <c r="M522" s="217"/>
      <c r="N522" s="49"/>
      <c r="O522" s="49"/>
      <c r="P522" s="49"/>
      <c r="Q522" s="158"/>
      <c r="R522" s="221"/>
      <c r="S522" s="49"/>
      <c r="T522" s="199"/>
      <c r="U522" s="225"/>
      <c r="V522" s="202"/>
      <c r="W522" s="229"/>
      <c r="X522" s="49"/>
      <c r="Y522" s="45"/>
      <c r="Z522" s="45"/>
      <c r="AA522" s="45"/>
      <c r="AB522" s="45"/>
      <c r="AC522" s="45"/>
      <c r="AD522" s="45"/>
      <c r="AE522" s="45"/>
      <c r="AH522" s="52"/>
      <c r="AI522" s="75"/>
      <c r="AJ522" s="52"/>
      <c r="AK522" s="52"/>
      <c r="AL522" s="52"/>
      <c r="AM522" s="52"/>
      <c r="AN522" s="45"/>
      <c r="AO522" s="45"/>
      <c r="AP522" s="45"/>
      <c r="AQ522" s="45"/>
    </row>
    <row r="523" spans="1:43" ht="15.75" customHeight="1">
      <c r="A523" s="45"/>
      <c r="B523" s="45"/>
      <c r="C523" s="45"/>
      <c r="D523" s="90"/>
      <c r="E523" s="47"/>
      <c r="F523" s="46"/>
      <c r="G523" s="46"/>
      <c r="H523" s="46"/>
      <c r="I523" s="46"/>
      <c r="J523" s="90"/>
      <c r="K523" s="46"/>
      <c r="L523" s="48"/>
      <c r="M523" s="217"/>
      <c r="N523" s="49"/>
      <c r="O523" s="49"/>
      <c r="P523" s="49"/>
      <c r="Q523" s="158"/>
      <c r="R523" s="221"/>
      <c r="S523" s="49"/>
      <c r="T523" s="199"/>
      <c r="U523" s="225"/>
      <c r="V523" s="202"/>
      <c r="W523" s="229"/>
      <c r="X523" s="49"/>
      <c r="Y523" s="45"/>
      <c r="Z523" s="45"/>
      <c r="AA523" s="45"/>
      <c r="AB523" s="45"/>
      <c r="AC523" s="45"/>
      <c r="AD523" s="45"/>
      <c r="AE523" s="45"/>
      <c r="AH523" s="52"/>
      <c r="AI523" s="75"/>
      <c r="AJ523" s="52"/>
      <c r="AK523" s="52"/>
      <c r="AL523" s="52"/>
      <c r="AM523" s="52"/>
      <c r="AN523" s="45"/>
      <c r="AO523" s="45"/>
      <c r="AP523" s="45"/>
      <c r="AQ523" s="45"/>
    </row>
    <row r="524" spans="1:43" ht="15.75" customHeight="1">
      <c r="A524" s="45"/>
      <c r="B524" s="45"/>
      <c r="C524" s="45"/>
      <c r="D524" s="90"/>
      <c r="E524" s="47"/>
      <c r="F524" s="46"/>
      <c r="G524" s="46"/>
      <c r="H524" s="46"/>
      <c r="I524" s="46"/>
      <c r="J524" s="90"/>
      <c r="K524" s="46"/>
      <c r="L524" s="48"/>
      <c r="M524" s="217"/>
      <c r="N524" s="49"/>
      <c r="O524" s="49"/>
      <c r="P524" s="49"/>
      <c r="Q524" s="158"/>
      <c r="R524" s="221"/>
      <c r="S524" s="49"/>
      <c r="T524" s="199"/>
      <c r="U524" s="225"/>
      <c r="V524" s="202"/>
      <c r="W524" s="229"/>
      <c r="X524" s="49"/>
      <c r="Y524" s="45"/>
      <c r="Z524" s="45"/>
      <c r="AA524" s="45"/>
      <c r="AB524" s="45"/>
      <c r="AC524" s="45"/>
      <c r="AD524" s="45"/>
      <c r="AE524" s="45"/>
      <c r="AH524" s="52"/>
      <c r="AI524" s="75"/>
      <c r="AJ524" s="52"/>
      <c r="AK524" s="52"/>
      <c r="AL524" s="52"/>
      <c r="AM524" s="52"/>
      <c r="AN524" s="45"/>
      <c r="AO524" s="45"/>
      <c r="AP524" s="45"/>
      <c r="AQ524" s="45"/>
    </row>
    <row r="525" spans="1:43" ht="15.75" customHeight="1">
      <c r="A525" s="45"/>
      <c r="B525" s="45"/>
      <c r="C525" s="45"/>
      <c r="D525" s="90"/>
      <c r="E525" s="47"/>
      <c r="F525" s="46"/>
      <c r="G525" s="46"/>
      <c r="H525" s="46"/>
      <c r="I525" s="46"/>
      <c r="J525" s="90"/>
      <c r="K525" s="46"/>
      <c r="L525" s="48"/>
      <c r="M525" s="217"/>
      <c r="N525" s="49"/>
      <c r="O525" s="49"/>
      <c r="P525" s="49"/>
      <c r="Q525" s="158"/>
      <c r="R525" s="221"/>
      <c r="S525" s="49"/>
      <c r="T525" s="199"/>
      <c r="U525" s="225"/>
      <c r="V525" s="202"/>
      <c r="W525" s="229"/>
      <c r="X525" s="49"/>
      <c r="Y525" s="45"/>
      <c r="Z525" s="45"/>
      <c r="AA525" s="45"/>
      <c r="AB525" s="45"/>
      <c r="AC525" s="45"/>
      <c r="AD525" s="45"/>
      <c r="AE525" s="45"/>
      <c r="AH525" s="52"/>
      <c r="AI525" s="75"/>
      <c r="AJ525" s="52"/>
      <c r="AK525" s="52"/>
      <c r="AL525" s="52"/>
      <c r="AM525" s="52"/>
      <c r="AN525" s="45"/>
      <c r="AO525" s="45"/>
      <c r="AP525" s="45"/>
      <c r="AQ525" s="45"/>
    </row>
    <row r="526" spans="1:43" ht="15.75" customHeight="1">
      <c r="A526" s="45"/>
      <c r="B526" s="45"/>
      <c r="C526" s="45"/>
      <c r="D526" s="90"/>
      <c r="E526" s="47"/>
      <c r="F526" s="46"/>
      <c r="G526" s="46"/>
      <c r="H526" s="46"/>
      <c r="I526" s="46"/>
      <c r="J526" s="90"/>
      <c r="K526" s="46"/>
      <c r="L526" s="48"/>
      <c r="M526" s="217"/>
      <c r="N526" s="49"/>
      <c r="O526" s="49"/>
      <c r="P526" s="49"/>
      <c r="Q526" s="158"/>
      <c r="R526" s="221"/>
      <c r="S526" s="49"/>
      <c r="T526" s="199"/>
      <c r="U526" s="225"/>
      <c r="V526" s="202"/>
      <c r="W526" s="229"/>
      <c r="X526" s="49"/>
      <c r="Y526" s="45"/>
      <c r="Z526" s="45"/>
      <c r="AA526" s="45"/>
      <c r="AB526" s="45"/>
      <c r="AC526" s="45"/>
      <c r="AD526" s="45"/>
      <c r="AE526" s="45"/>
      <c r="AH526" s="52"/>
      <c r="AI526" s="75"/>
      <c r="AJ526" s="52"/>
      <c r="AK526" s="52"/>
      <c r="AL526" s="52"/>
      <c r="AM526" s="52"/>
      <c r="AN526" s="45"/>
      <c r="AO526" s="45"/>
      <c r="AP526" s="45"/>
      <c r="AQ526" s="45"/>
    </row>
    <row r="527" spans="1:43" ht="15.75" customHeight="1">
      <c r="A527" s="45"/>
      <c r="B527" s="45"/>
      <c r="C527" s="45"/>
      <c r="D527" s="90"/>
      <c r="E527" s="47"/>
      <c r="F527" s="46"/>
      <c r="G527" s="46"/>
      <c r="H527" s="46"/>
      <c r="I527" s="46"/>
      <c r="J527" s="90"/>
      <c r="K527" s="46"/>
      <c r="L527" s="48"/>
      <c r="M527" s="217"/>
      <c r="N527" s="49"/>
      <c r="O527" s="49"/>
      <c r="P527" s="49"/>
      <c r="Q527" s="158"/>
      <c r="R527" s="221"/>
      <c r="S527" s="49"/>
      <c r="T527" s="199"/>
      <c r="U527" s="225"/>
      <c r="V527" s="202"/>
      <c r="W527" s="229"/>
      <c r="X527" s="49"/>
      <c r="Y527" s="45"/>
      <c r="Z527" s="45"/>
      <c r="AA527" s="45"/>
      <c r="AB527" s="45"/>
      <c r="AC527" s="45"/>
      <c r="AD527" s="45"/>
      <c r="AE527" s="45"/>
      <c r="AH527" s="52"/>
      <c r="AI527" s="75"/>
      <c r="AJ527" s="52"/>
      <c r="AK527" s="52"/>
      <c r="AL527" s="52"/>
      <c r="AM527" s="52"/>
      <c r="AN527" s="45"/>
      <c r="AO527" s="45"/>
      <c r="AP527" s="45"/>
      <c r="AQ527" s="45"/>
    </row>
    <row r="528" spans="1:43" ht="15.75" customHeight="1">
      <c r="A528" s="45"/>
      <c r="B528" s="45"/>
      <c r="C528" s="45"/>
      <c r="D528" s="90"/>
      <c r="E528" s="47"/>
      <c r="F528" s="46"/>
      <c r="G528" s="46"/>
      <c r="H528" s="46"/>
      <c r="I528" s="46"/>
      <c r="J528" s="90"/>
      <c r="K528" s="46"/>
      <c r="L528" s="48"/>
      <c r="M528" s="217"/>
      <c r="N528" s="49"/>
      <c r="O528" s="49"/>
      <c r="P528" s="49"/>
      <c r="Q528" s="158"/>
      <c r="R528" s="221"/>
      <c r="S528" s="49"/>
      <c r="T528" s="199"/>
      <c r="U528" s="225"/>
      <c r="V528" s="202"/>
      <c r="W528" s="229"/>
      <c r="X528" s="49"/>
      <c r="Y528" s="45"/>
      <c r="Z528" s="49"/>
      <c r="AA528" s="49"/>
      <c r="AB528" s="49"/>
      <c r="AC528" s="49"/>
      <c r="AD528" s="45"/>
      <c r="AE528" s="45"/>
      <c r="AH528" s="52"/>
      <c r="AI528" s="75"/>
      <c r="AJ528" s="52"/>
      <c r="AK528" s="52"/>
      <c r="AL528" s="52"/>
      <c r="AM528" s="52"/>
      <c r="AN528" s="45"/>
      <c r="AO528" s="45"/>
      <c r="AP528" s="45"/>
      <c r="AQ528" s="45"/>
    </row>
    <row r="529" spans="1:43" ht="15.75" customHeight="1">
      <c r="A529" s="45"/>
      <c r="B529" s="45"/>
      <c r="C529" s="45"/>
      <c r="D529" s="90"/>
      <c r="E529" s="47"/>
      <c r="F529" s="46"/>
      <c r="G529" s="46"/>
      <c r="H529" s="46"/>
      <c r="I529" s="46"/>
      <c r="J529" s="90"/>
      <c r="K529" s="46"/>
      <c r="L529" s="48"/>
      <c r="M529" s="217"/>
      <c r="N529" s="49"/>
      <c r="O529" s="49"/>
      <c r="P529" s="49"/>
      <c r="Q529" s="158"/>
      <c r="R529" s="221"/>
      <c r="S529" s="49"/>
      <c r="T529" s="199"/>
      <c r="U529" s="225"/>
      <c r="V529" s="202"/>
      <c r="W529" s="229"/>
      <c r="X529" s="49"/>
      <c r="Y529" s="45"/>
      <c r="Z529" s="49"/>
      <c r="AA529" s="49"/>
      <c r="AB529" s="49"/>
      <c r="AC529" s="49"/>
      <c r="AD529" s="45"/>
      <c r="AE529" s="45"/>
      <c r="AH529" s="52"/>
      <c r="AI529" s="75"/>
      <c r="AJ529" s="52"/>
      <c r="AK529" s="52"/>
      <c r="AL529" s="52"/>
      <c r="AM529" s="52"/>
      <c r="AN529" s="45"/>
      <c r="AO529" s="45"/>
      <c r="AP529" s="45"/>
      <c r="AQ529" s="45"/>
    </row>
    <row r="530" spans="1:43" ht="15.75" customHeight="1">
      <c r="A530" s="45"/>
      <c r="B530" s="45"/>
      <c r="C530" s="45"/>
      <c r="D530" s="90"/>
      <c r="E530" s="47"/>
      <c r="F530" s="46"/>
      <c r="G530" s="46"/>
      <c r="H530" s="46"/>
      <c r="I530" s="46"/>
      <c r="J530" s="90"/>
      <c r="K530" s="46"/>
      <c r="L530" s="48"/>
      <c r="M530" s="217"/>
      <c r="N530" s="49"/>
      <c r="O530" s="49"/>
      <c r="P530" s="49"/>
      <c r="Q530" s="158"/>
      <c r="R530" s="221"/>
      <c r="S530" s="49"/>
      <c r="T530" s="199"/>
      <c r="U530" s="225"/>
      <c r="V530" s="202"/>
      <c r="W530" s="229"/>
      <c r="X530" s="49"/>
      <c r="Y530" s="45"/>
      <c r="Z530" s="49"/>
      <c r="AA530" s="49"/>
      <c r="AB530" s="49"/>
      <c r="AC530" s="49"/>
      <c r="AD530" s="45"/>
      <c r="AE530" s="45"/>
      <c r="AH530" s="52"/>
      <c r="AI530" s="75"/>
      <c r="AJ530" s="52"/>
      <c r="AK530" s="52"/>
      <c r="AL530" s="52"/>
      <c r="AM530" s="52"/>
      <c r="AN530" s="45"/>
      <c r="AO530" s="45"/>
      <c r="AP530" s="45"/>
      <c r="AQ530" s="45"/>
    </row>
    <row r="531" spans="1:43" ht="15.75" customHeight="1">
      <c r="A531" s="45"/>
      <c r="B531" s="45"/>
      <c r="C531" s="45"/>
      <c r="D531" s="90"/>
      <c r="E531" s="47"/>
      <c r="F531" s="46"/>
      <c r="G531" s="46"/>
      <c r="H531" s="46"/>
      <c r="I531" s="46"/>
      <c r="J531" s="90"/>
      <c r="K531" s="46"/>
      <c r="L531" s="48"/>
      <c r="M531" s="217"/>
      <c r="N531" s="49"/>
      <c r="O531" s="49"/>
      <c r="P531" s="49"/>
      <c r="Q531" s="158"/>
      <c r="R531" s="221"/>
      <c r="S531" s="49"/>
      <c r="T531" s="199"/>
      <c r="U531" s="225"/>
      <c r="V531" s="202"/>
      <c r="W531" s="229"/>
      <c r="X531" s="49"/>
      <c r="Y531" s="45"/>
      <c r="Z531" s="49"/>
      <c r="AA531" s="49"/>
      <c r="AB531" s="49"/>
      <c r="AC531" s="49"/>
      <c r="AD531" s="45"/>
      <c r="AE531" s="45"/>
      <c r="AH531" s="52"/>
      <c r="AI531" s="75"/>
      <c r="AJ531" s="52"/>
      <c r="AK531" s="52"/>
      <c r="AL531" s="52"/>
      <c r="AM531" s="52"/>
      <c r="AN531" s="45"/>
      <c r="AO531" s="45"/>
      <c r="AP531" s="45"/>
      <c r="AQ531" s="45"/>
    </row>
    <row r="532" spans="1:43" ht="15.75" customHeight="1">
      <c r="A532" s="45"/>
      <c r="B532" s="45"/>
      <c r="C532" s="45"/>
      <c r="D532" s="90"/>
      <c r="E532" s="47"/>
      <c r="F532" s="46"/>
      <c r="G532" s="46"/>
      <c r="H532" s="46"/>
      <c r="I532" s="46"/>
      <c r="J532" s="90"/>
      <c r="K532" s="46"/>
      <c r="L532" s="48"/>
      <c r="M532" s="217"/>
      <c r="N532" s="49"/>
      <c r="O532" s="49"/>
      <c r="P532" s="49"/>
      <c r="Q532" s="158"/>
      <c r="R532" s="221"/>
      <c r="S532" s="49"/>
      <c r="T532" s="199"/>
      <c r="U532" s="225"/>
      <c r="V532" s="202"/>
      <c r="W532" s="229"/>
      <c r="X532" s="49"/>
      <c r="Y532" s="45"/>
      <c r="Z532" s="49"/>
      <c r="AA532" s="49"/>
      <c r="AB532" s="49"/>
      <c r="AC532" s="49"/>
      <c r="AD532" s="45"/>
      <c r="AE532" s="45"/>
      <c r="AH532" s="52"/>
      <c r="AI532" s="75"/>
      <c r="AJ532" s="52"/>
      <c r="AK532" s="52"/>
      <c r="AL532" s="52"/>
      <c r="AM532" s="52"/>
      <c r="AN532" s="45"/>
      <c r="AO532" s="45"/>
      <c r="AP532" s="45"/>
      <c r="AQ532" s="45"/>
    </row>
    <row r="533" spans="1:43" ht="15.75" customHeight="1">
      <c r="A533" s="45"/>
      <c r="B533" s="45"/>
      <c r="C533" s="45"/>
      <c r="D533" s="90"/>
      <c r="E533" s="47"/>
      <c r="F533" s="46"/>
      <c r="G533" s="46"/>
      <c r="H533" s="46"/>
      <c r="I533" s="46"/>
      <c r="J533" s="90"/>
      <c r="K533" s="46"/>
      <c r="L533" s="48"/>
      <c r="M533" s="217"/>
      <c r="N533" s="49"/>
      <c r="O533" s="49"/>
      <c r="P533" s="49"/>
      <c r="Q533" s="158"/>
      <c r="R533" s="221"/>
      <c r="S533" s="49"/>
      <c r="T533" s="199"/>
      <c r="U533" s="225"/>
      <c r="V533" s="202"/>
      <c r="W533" s="229"/>
      <c r="X533" s="49"/>
      <c r="Y533" s="45"/>
      <c r="Z533" s="49"/>
      <c r="AA533" s="49"/>
      <c r="AB533" s="49"/>
      <c r="AC533" s="49"/>
      <c r="AD533" s="45"/>
      <c r="AE533" s="45"/>
      <c r="AH533" s="52"/>
      <c r="AI533" s="75"/>
      <c r="AJ533" s="52"/>
      <c r="AK533" s="52"/>
      <c r="AL533" s="52"/>
      <c r="AM533" s="52"/>
      <c r="AN533" s="45"/>
      <c r="AO533" s="45"/>
      <c r="AP533" s="45"/>
      <c r="AQ533" s="45"/>
    </row>
    <row r="534" spans="1:43" ht="15.75" customHeight="1">
      <c r="A534" s="45"/>
      <c r="B534" s="45"/>
      <c r="C534" s="45"/>
      <c r="D534" s="90"/>
      <c r="E534" s="47"/>
      <c r="F534" s="46"/>
      <c r="G534" s="46"/>
      <c r="H534" s="46"/>
      <c r="I534" s="46"/>
      <c r="J534" s="90"/>
      <c r="K534" s="46"/>
      <c r="L534" s="48"/>
      <c r="M534" s="217"/>
      <c r="N534" s="49"/>
      <c r="O534" s="49"/>
      <c r="P534" s="49"/>
      <c r="Q534" s="158"/>
      <c r="R534" s="221"/>
      <c r="S534" s="49"/>
      <c r="T534" s="199"/>
      <c r="U534" s="225"/>
      <c r="V534" s="202"/>
      <c r="W534" s="229"/>
      <c r="X534" s="49"/>
      <c r="Y534" s="45"/>
      <c r="Z534" s="49"/>
      <c r="AA534" s="49"/>
      <c r="AB534" s="49"/>
      <c r="AC534" s="49"/>
      <c r="AD534" s="45"/>
      <c r="AE534" s="45"/>
      <c r="AH534" s="52"/>
      <c r="AI534" s="75"/>
      <c r="AJ534" s="52"/>
      <c r="AK534" s="52"/>
      <c r="AL534" s="52"/>
      <c r="AM534" s="52"/>
      <c r="AN534" s="45"/>
      <c r="AO534" s="45"/>
      <c r="AP534" s="45"/>
      <c r="AQ534" s="45"/>
    </row>
    <row r="535" spans="1:43" ht="15.75" customHeight="1">
      <c r="A535" s="45"/>
      <c r="B535" s="45"/>
      <c r="C535" s="45"/>
      <c r="D535" s="90"/>
      <c r="E535" s="47"/>
      <c r="F535" s="46"/>
      <c r="G535" s="46"/>
      <c r="H535" s="46"/>
      <c r="I535" s="46"/>
      <c r="J535" s="90"/>
      <c r="K535" s="46"/>
      <c r="L535" s="48"/>
      <c r="M535" s="217"/>
      <c r="N535" s="49"/>
      <c r="O535" s="49"/>
      <c r="P535" s="49"/>
      <c r="Q535" s="158"/>
      <c r="R535" s="221"/>
      <c r="S535" s="49"/>
      <c r="T535" s="199"/>
      <c r="U535" s="225"/>
      <c r="V535" s="202"/>
      <c r="W535" s="229"/>
      <c r="X535" s="49"/>
      <c r="Y535" s="45"/>
      <c r="Z535" s="49"/>
      <c r="AA535" s="49"/>
      <c r="AB535" s="49"/>
      <c r="AC535" s="49"/>
      <c r="AD535" s="45"/>
      <c r="AE535" s="45"/>
      <c r="AH535" s="52"/>
      <c r="AI535" s="75"/>
      <c r="AJ535" s="52"/>
      <c r="AK535" s="52"/>
      <c r="AL535" s="52"/>
      <c r="AM535" s="52"/>
      <c r="AN535" s="45"/>
      <c r="AO535" s="45"/>
      <c r="AP535" s="45"/>
      <c r="AQ535" s="45"/>
    </row>
    <row r="536" spans="1:43" ht="15.75" customHeight="1">
      <c r="A536" s="45"/>
      <c r="B536" s="45"/>
      <c r="C536" s="45"/>
      <c r="D536" s="90"/>
      <c r="E536" s="47"/>
      <c r="F536" s="46"/>
      <c r="G536" s="46"/>
      <c r="H536" s="46"/>
      <c r="I536" s="46"/>
      <c r="J536" s="90"/>
      <c r="K536" s="46"/>
      <c r="L536" s="48"/>
      <c r="M536" s="217"/>
      <c r="N536" s="49"/>
      <c r="O536" s="49"/>
      <c r="P536" s="49"/>
      <c r="Q536" s="158"/>
      <c r="R536" s="221"/>
      <c r="S536" s="49"/>
      <c r="T536" s="199"/>
      <c r="U536" s="225"/>
      <c r="V536" s="202"/>
      <c r="W536" s="229"/>
      <c r="X536" s="49"/>
      <c r="Y536" s="45"/>
      <c r="Z536" s="49"/>
      <c r="AA536" s="49"/>
      <c r="AB536" s="49"/>
      <c r="AC536" s="49"/>
      <c r="AD536" s="45"/>
      <c r="AE536" s="45"/>
      <c r="AH536" s="52"/>
      <c r="AI536" s="75"/>
      <c r="AJ536" s="52"/>
      <c r="AK536" s="52"/>
      <c r="AL536" s="52"/>
      <c r="AM536" s="52"/>
      <c r="AN536" s="45"/>
      <c r="AO536" s="45"/>
      <c r="AP536" s="45"/>
      <c r="AQ536" s="45"/>
    </row>
    <row r="537" spans="1:43" ht="15.75" customHeight="1">
      <c r="A537" s="45"/>
      <c r="B537" s="45"/>
      <c r="C537" s="45"/>
      <c r="D537" s="90"/>
      <c r="E537" s="47"/>
      <c r="F537" s="46"/>
      <c r="G537" s="46"/>
      <c r="H537" s="46"/>
      <c r="I537" s="46"/>
      <c r="J537" s="90"/>
      <c r="K537" s="46"/>
      <c r="L537" s="48"/>
      <c r="M537" s="217"/>
      <c r="N537" s="49"/>
      <c r="O537" s="49"/>
      <c r="P537" s="49"/>
      <c r="Q537" s="158"/>
      <c r="R537" s="221"/>
      <c r="S537" s="49"/>
      <c r="T537" s="199"/>
      <c r="U537" s="225"/>
      <c r="V537" s="202"/>
      <c r="W537" s="229"/>
      <c r="X537" s="49"/>
      <c r="Y537" s="45"/>
      <c r="Z537" s="49"/>
      <c r="AA537" s="49"/>
      <c r="AB537" s="49"/>
      <c r="AC537" s="49"/>
      <c r="AD537" s="45"/>
      <c r="AE537" s="45"/>
      <c r="AH537" s="52"/>
      <c r="AI537" s="75"/>
      <c r="AJ537" s="52"/>
      <c r="AK537" s="52"/>
      <c r="AL537" s="52"/>
      <c r="AM537" s="52"/>
      <c r="AN537" s="45"/>
      <c r="AO537" s="45"/>
      <c r="AP537" s="45"/>
      <c r="AQ537" s="45"/>
    </row>
    <row r="538" spans="1:43" ht="15.75" customHeight="1">
      <c r="A538" s="45"/>
      <c r="B538" s="45"/>
      <c r="C538" s="45"/>
      <c r="D538" s="90"/>
      <c r="E538" s="47"/>
      <c r="F538" s="46"/>
      <c r="G538" s="46"/>
      <c r="H538" s="46"/>
      <c r="I538" s="46"/>
      <c r="J538" s="90"/>
      <c r="K538" s="46"/>
      <c r="L538" s="48"/>
      <c r="M538" s="217"/>
      <c r="N538" s="49"/>
      <c r="O538" s="49"/>
      <c r="P538" s="49"/>
      <c r="Q538" s="158"/>
      <c r="R538" s="221"/>
      <c r="S538" s="49"/>
      <c r="T538" s="199"/>
      <c r="U538" s="225"/>
      <c r="V538" s="202"/>
      <c r="W538" s="229"/>
      <c r="X538" s="49"/>
      <c r="Y538" s="45"/>
      <c r="Z538" s="49"/>
      <c r="AA538" s="49"/>
      <c r="AB538" s="49"/>
      <c r="AC538" s="49"/>
      <c r="AD538" s="45"/>
      <c r="AE538" s="45"/>
      <c r="AH538" s="52"/>
      <c r="AI538" s="75"/>
      <c r="AJ538" s="52"/>
      <c r="AK538" s="52"/>
      <c r="AL538" s="52"/>
      <c r="AM538" s="52"/>
      <c r="AN538" s="45"/>
      <c r="AO538" s="45"/>
      <c r="AP538" s="45"/>
      <c r="AQ538" s="45"/>
    </row>
    <row r="539" spans="1:43" ht="15.75" customHeight="1">
      <c r="A539" s="45"/>
      <c r="B539" s="45"/>
      <c r="C539" s="45"/>
      <c r="D539" s="90"/>
      <c r="E539" s="47"/>
      <c r="F539" s="46"/>
      <c r="G539" s="46"/>
      <c r="H539" s="46"/>
      <c r="I539" s="46"/>
      <c r="J539" s="90"/>
      <c r="K539" s="46"/>
      <c r="L539" s="48"/>
      <c r="M539" s="217"/>
      <c r="N539" s="49"/>
      <c r="O539" s="49"/>
      <c r="P539" s="49"/>
      <c r="Q539" s="158"/>
      <c r="R539" s="221"/>
      <c r="S539" s="49"/>
      <c r="T539" s="199"/>
      <c r="U539" s="225"/>
      <c r="V539" s="202"/>
      <c r="W539" s="229"/>
      <c r="X539" s="49"/>
      <c r="Y539" s="45"/>
      <c r="Z539" s="49"/>
      <c r="AA539" s="49"/>
      <c r="AB539" s="49"/>
      <c r="AC539" s="49"/>
      <c r="AD539" s="45"/>
      <c r="AE539" s="45"/>
      <c r="AH539" s="52"/>
      <c r="AI539" s="75"/>
      <c r="AJ539" s="52"/>
      <c r="AK539" s="52"/>
      <c r="AL539" s="52"/>
      <c r="AM539" s="52"/>
      <c r="AN539" s="45"/>
      <c r="AO539" s="45"/>
      <c r="AP539" s="45"/>
      <c r="AQ539" s="45"/>
    </row>
    <row r="540" spans="1:43" ht="15.75" customHeight="1">
      <c r="A540" s="45"/>
      <c r="B540" s="45"/>
      <c r="C540" s="45"/>
      <c r="D540" s="90"/>
      <c r="E540" s="47"/>
      <c r="F540" s="46"/>
      <c r="G540" s="46"/>
      <c r="H540" s="46"/>
      <c r="I540" s="46"/>
      <c r="J540" s="90"/>
      <c r="K540" s="46"/>
      <c r="L540" s="48"/>
      <c r="M540" s="217"/>
      <c r="N540" s="49"/>
      <c r="O540" s="49"/>
      <c r="P540" s="49"/>
      <c r="Q540" s="158"/>
      <c r="R540" s="221"/>
      <c r="S540" s="49"/>
      <c r="T540" s="199"/>
      <c r="U540" s="225"/>
      <c r="V540" s="202"/>
      <c r="W540" s="229"/>
      <c r="X540" s="49"/>
      <c r="Y540" s="45"/>
      <c r="Z540" s="49"/>
      <c r="AA540" s="49"/>
      <c r="AB540" s="49"/>
      <c r="AC540" s="49"/>
      <c r="AD540" s="45"/>
      <c r="AE540" s="45"/>
      <c r="AH540" s="52"/>
      <c r="AI540" s="75"/>
      <c r="AJ540" s="52"/>
      <c r="AK540" s="52"/>
      <c r="AL540" s="52"/>
      <c r="AM540" s="52"/>
      <c r="AN540" s="45"/>
      <c r="AO540" s="45"/>
      <c r="AP540" s="45"/>
      <c r="AQ540" s="45"/>
    </row>
    <row r="541" spans="1:43" ht="15.75" customHeight="1">
      <c r="A541" s="45"/>
      <c r="B541" s="45"/>
      <c r="C541" s="45"/>
      <c r="D541" s="90"/>
      <c r="E541" s="47"/>
      <c r="F541" s="46"/>
      <c r="G541" s="46"/>
      <c r="H541" s="46"/>
      <c r="I541" s="46"/>
      <c r="J541" s="90"/>
      <c r="K541" s="46"/>
      <c r="L541" s="48"/>
      <c r="M541" s="217"/>
      <c r="N541" s="49"/>
      <c r="O541" s="49"/>
      <c r="P541" s="49"/>
      <c r="Q541" s="158"/>
      <c r="R541" s="221"/>
      <c r="S541" s="49"/>
      <c r="T541" s="199"/>
      <c r="U541" s="225"/>
      <c r="V541" s="202"/>
      <c r="W541" s="229"/>
      <c r="X541" s="49"/>
      <c r="Y541" s="45"/>
      <c r="Z541" s="49"/>
      <c r="AA541" s="49"/>
      <c r="AB541" s="49"/>
      <c r="AC541" s="49"/>
      <c r="AD541" s="45"/>
      <c r="AE541" s="45"/>
      <c r="AH541" s="52"/>
      <c r="AI541" s="75"/>
      <c r="AJ541" s="52"/>
      <c r="AK541" s="52"/>
      <c r="AL541" s="52"/>
      <c r="AM541" s="52"/>
      <c r="AN541" s="45"/>
      <c r="AO541" s="45"/>
      <c r="AP541" s="45"/>
      <c r="AQ541" s="45"/>
    </row>
    <row r="542" spans="1:43" ht="15.75" customHeight="1">
      <c r="A542" s="45"/>
      <c r="B542" s="45"/>
      <c r="C542" s="45"/>
      <c r="D542" s="90"/>
      <c r="E542" s="47"/>
      <c r="F542" s="46"/>
      <c r="G542" s="46"/>
      <c r="H542" s="46"/>
      <c r="I542" s="46"/>
      <c r="J542" s="90"/>
      <c r="K542" s="46"/>
      <c r="L542" s="48"/>
      <c r="M542" s="217"/>
      <c r="N542" s="49"/>
      <c r="O542" s="49"/>
      <c r="P542" s="49"/>
      <c r="Q542" s="158"/>
      <c r="R542" s="221"/>
      <c r="S542" s="49"/>
      <c r="T542" s="199"/>
      <c r="U542" s="225"/>
      <c r="V542" s="202"/>
      <c r="W542" s="229"/>
      <c r="X542" s="49"/>
      <c r="Y542" s="45"/>
      <c r="Z542" s="49"/>
      <c r="AA542" s="49"/>
      <c r="AB542" s="49"/>
      <c r="AC542" s="49"/>
      <c r="AD542" s="45"/>
      <c r="AE542" s="45"/>
      <c r="AH542" s="52"/>
      <c r="AI542" s="75"/>
      <c r="AJ542" s="52"/>
      <c r="AK542" s="52"/>
      <c r="AL542" s="52"/>
      <c r="AM542" s="52"/>
      <c r="AN542" s="45"/>
      <c r="AO542" s="45"/>
      <c r="AP542" s="45"/>
      <c r="AQ542" s="45"/>
    </row>
    <row r="543" spans="1:43" ht="15.75" customHeight="1">
      <c r="A543" s="45"/>
      <c r="B543" s="45"/>
      <c r="C543" s="45"/>
      <c r="D543" s="90"/>
      <c r="E543" s="47"/>
      <c r="F543" s="46"/>
      <c r="G543" s="46"/>
      <c r="H543" s="46"/>
      <c r="I543" s="46"/>
      <c r="J543" s="90"/>
      <c r="K543" s="46"/>
      <c r="L543" s="48"/>
      <c r="M543" s="217"/>
      <c r="N543" s="49"/>
      <c r="O543" s="49"/>
      <c r="P543" s="49"/>
      <c r="Q543" s="158"/>
      <c r="R543" s="221"/>
      <c r="S543" s="49"/>
      <c r="T543" s="199"/>
      <c r="U543" s="225"/>
      <c r="V543" s="202"/>
      <c r="W543" s="229"/>
      <c r="X543" s="49"/>
      <c r="Y543" s="45"/>
      <c r="Z543" s="49"/>
      <c r="AA543" s="49"/>
      <c r="AB543" s="49"/>
      <c r="AC543" s="49"/>
      <c r="AD543" s="45"/>
      <c r="AE543" s="45"/>
      <c r="AH543" s="52"/>
      <c r="AI543" s="75"/>
      <c r="AJ543" s="52"/>
      <c r="AK543" s="52"/>
      <c r="AL543" s="52"/>
      <c r="AM543" s="52"/>
      <c r="AN543" s="45"/>
      <c r="AO543" s="45"/>
      <c r="AP543" s="45"/>
      <c r="AQ543" s="45"/>
    </row>
    <row r="544" spans="1:43" ht="15.75" customHeight="1">
      <c r="A544" s="45"/>
      <c r="B544" s="45"/>
      <c r="C544" s="45"/>
      <c r="D544" s="90"/>
      <c r="E544" s="47"/>
      <c r="F544" s="46"/>
      <c r="G544" s="46"/>
      <c r="H544" s="46"/>
      <c r="I544" s="46"/>
      <c r="J544" s="90"/>
      <c r="K544" s="46"/>
      <c r="L544" s="48"/>
      <c r="M544" s="217"/>
      <c r="N544" s="49"/>
      <c r="O544" s="49"/>
      <c r="P544" s="49"/>
      <c r="Q544" s="158"/>
      <c r="R544" s="221"/>
      <c r="S544" s="49"/>
      <c r="T544" s="199"/>
      <c r="U544" s="225"/>
      <c r="V544" s="202"/>
      <c r="W544" s="229"/>
      <c r="X544" s="49"/>
      <c r="Y544" s="45"/>
      <c r="Z544" s="49"/>
      <c r="AA544" s="49"/>
      <c r="AB544" s="49"/>
      <c r="AC544" s="49"/>
      <c r="AD544" s="45"/>
      <c r="AE544" s="45"/>
      <c r="AH544" s="52"/>
      <c r="AI544" s="75"/>
      <c r="AJ544" s="52"/>
      <c r="AK544" s="52"/>
      <c r="AL544" s="52"/>
      <c r="AM544" s="52"/>
      <c r="AN544" s="45"/>
      <c r="AO544" s="45"/>
      <c r="AP544" s="45"/>
      <c r="AQ544" s="45"/>
    </row>
    <row r="545" spans="1:43" ht="15.75" customHeight="1">
      <c r="A545" s="45"/>
      <c r="B545" s="45"/>
      <c r="C545" s="45"/>
      <c r="D545" s="90"/>
      <c r="E545" s="47"/>
      <c r="F545" s="46"/>
      <c r="G545" s="46"/>
      <c r="H545" s="46"/>
      <c r="I545" s="46"/>
      <c r="J545" s="90"/>
      <c r="K545" s="46"/>
      <c r="L545" s="48"/>
      <c r="M545" s="217"/>
      <c r="N545" s="49"/>
      <c r="O545" s="49"/>
      <c r="P545" s="49"/>
      <c r="Q545" s="158"/>
      <c r="R545" s="221"/>
      <c r="S545" s="49"/>
      <c r="T545" s="199"/>
      <c r="U545" s="225"/>
      <c r="V545" s="202"/>
      <c r="W545" s="229"/>
      <c r="X545" s="49"/>
      <c r="Y545" s="45"/>
      <c r="Z545" s="49"/>
      <c r="AA545" s="49"/>
      <c r="AB545" s="49"/>
      <c r="AC545" s="49"/>
      <c r="AD545" s="45"/>
      <c r="AE545" s="45"/>
      <c r="AH545" s="52"/>
      <c r="AI545" s="75"/>
      <c r="AJ545" s="52"/>
      <c r="AK545" s="52"/>
      <c r="AL545" s="52"/>
      <c r="AM545" s="52"/>
      <c r="AN545" s="45"/>
      <c r="AO545" s="45"/>
      <c r="AP545" s="45"/>
      <c r="AQ545" s="45"/>
    </row>
    <row r="546" spans="1:43" ht="15.75" customHeight="1">
      <c r="A546" s="45"/>
      <c r="B546" s="45"/>
      <c r="C546" s="45"/>
      <c r="D546" s="90"/>
      <c r="E546" s="47"/>
      <c r="F546" s="46"/>
      <c r="G546" s="46"/>
      <c r="H546" s="46"/>
      <c r="I546" s="46"/>
      <c r="J546" s="90"/>
      <c r="K546" s="46"/>
      <c r="L546" s="48"/>
      <c r="M546" s="217"/>
      <c r="N546" s="49"/>
      <c r="O546" s="49"/>
      <c r="P546" s="49"/>
      <c r="Q546" s="158"/>
      <c r="R546" s="221"/>
      <c r="S546" s="49"/>
      <c r="T546" s="199"/>
      <c r="U546" s="225"/>
      <c r="V546" s="202"/>
      <c r="W546" s="229"/>
      <c r="X546" s="49"/>
      <c r="Y546" s="45"/>
      <c r="Z546" s="49"/>
      <c r="AA546" s="49"/>
      <c r="AB546" s="49"/>
      <c r="AC546" s="49"/>
      <c r="AD546" s="45"/>
      <c r="AE546" s="45"/>
      <c r="AH546" s="52"/>
      <c r="AI546" s="75"/>
      <c r="AJ546" s="52"/>
      <c r="AK546" s="52"/>
      <c r="AL546" s="52"/>
      <c r="AM546" s="52"/>
      <c r="AN546" s="45"/>
      <c r="AO546" s="45"/>
      <c r="AP546" s="45"/>
      <c r="AQ546" s="45"/>
    </row>
    <row r="547" spans="1:43" ht="15.75" customHeight="1">
      <c r="A547" s="45"/>
      <c r="B547" s="45"/>
      <c r="C547" s="45"/>
      <c r="D547" s="90"/>
      <c r="E547" s="47"/>
      <c r="F547" s="46"/>
      <c r="G547" s="46"/>
      <c r="H547" s="46"/>
      <c r="I547" s="46"/>
      <c r="J547" s="90"/>
      <c r="K547" s="46"/>
      <c r="L547" s="48"/>
      <c r="M547" s="217"/>
      <c r="N547" s="49"/>
      <c r="O547" s="49"/>
      <c r="P547" s="49"/>
      <c r="Q547" s="158"/>
      <c r="R547" s="221"/>
      <c r="S547" s="49"/>
      <c r="T547" s="199"/>
      <c r="U547" s="225"/>
      <c r="V547" s="202"/>
      <c r="W547" s="229"/>
      <c r="X547" s="49"/>
      <c r="Y547" s="45"/>
      <c r="Z547" s="49"/>
      <c r="AA547" s="49"/>
      <c r="AB547" s="49"/>
      <c r="AC547" s="49"/>
      <c r="AD547" s="45"/>
      <c r="AE547" s="45"/>
      <c r="AH547" s="52"/>
      <c r="AI547" s="75"/>
      <c r="AJ547" s="52"/>
      <c r="AK547" s="52"/>
      <c r="AL547" s="52"/>
      <c r="AM547" s="52"/>
      <c r="AN547" s="45"/>
      <c r="AO547" s="45"/>
      <c r="AP547" s="45"/>
      <c r="AQ547" s="45"/>
    </row>
    <row r="548" spans="1:43" ht="15.75" customHeight="1">
      <c r="A548" s="45"/>
      <c r="B548" s="45"/>
      <c r="C548" s="45"/>
      <c r="D548" s="90"/>
      <c r="E548" s="47"/>
      <c r="F548" s="46"/>
      <c r="G548" s="46"/>
      <c r="H548" s="46"/>
      <c r="I548" s="46"/>
      <c r="J548" s="90"/>
      <c r="K548" s="46"/>
      <c r="L548" s="48"/>
      <c r="M548" s="217"/>
      <c r="N548" s="49"/>
      <c r="O548" s="49"/>
      <c r="P548" s="49"/>
      <c r="Q548" s="158"/>
      <c r="R548" s="221"/>
      <c r="S548" s="49"/>
      <c r="T548" s="199"/>
      <c r="U548" s="225"/>
      <c r="V548" s="202"/>
      <c r="W548" s="229"/>
      <c r="X548" s="49"/>
      <c r="Y548" s="45"/>
      <c r="Z548" s="49"/>
      <c r="AA548" s="49"/>
      <c r="AB548" s="49"/>
      <c r="AC548" s="49"/>
      <c r="AD548" s="45"/>
      <c r="AE548" s="45"/>
      <c r="AH548" s="52"/>
      <c r="AI548" s="75"/>
      <c r="AJ548" s="52"/>
      <c r="AK548" s="52"/>
      <c r="AL548" s="52"/>
      <c r="AM548" s="52"/>
      <c r="AN548" s="45"/>
      <c r="AO548" s="45"/>
      <c r="AP548" s="45"/>
      <c r="AQ548" s="45"/>
    </row>
    <row r="549" spans="1:43" ht="15.75" customHeight="1">
      <c r="A549" s="45"/>
      <c r="B549" s="45"/>
      <c r="C549" s="45"/>
      <c r="D549" s="90"/>
      <c r="E549" s="47"/>
      <c r="F549" s="46"/>
      <c r="G549" s="46"/>
      <c r="H549" s="46"/>
      <c r="I549" s="46"/>
      <c r="J549" s="90"/>
      <c r="K549" s="46"/>
      <c r="L549" s="48"/>
      <c r="M549" s="217"/>
      <c r="N549" s="49"/>
      <c r="O549" s="49"/>
      <c r="P549" s="49"/>
      <c r="Q549" s="158"/>
      <c r="R549" s="221"/>
      <c r="S549" s="49"/>
      <c r="T549" s="199"/>
      <c r="U549" s="225"/>
      <c r="V549" s="202"/>
      <c r="W549" s="229"/>
      <c r="X549" s="49"/>
      <c r="Y549" s="45"/>
      <c r="Z549" s="49"/>
      <c r="AA549" s="49"/>
      <c r="AB549" s="49"/>
      <c r="AC549" s="49"/>
      <c r="AD549" s="45"/>
      <c r="AE549" s="45"/>
      <c r="AH549" s="52"/>
      <c r="AI549" s="75"/>
      <c r="AJ549" s="52"/>
      <c r="AK549" s="52"/>
      <c r="AL549" s="52"/>
      <c r="AM549" s="52"/>
      <c r="AN549" s="45"/>
      <c r="AO549" s="45"/>
      <c r="AP549" s="45"/>
      <c r="AQ549" s="45"/>
    </row>
    <row r="550" spans="1:43" ht="15.75" customHeight="1">
      <c r="A550" s="45"/>
      <c r="B550" s="45"/>
      <c r="C550" s="45"/>
      <c r="D550" s="90"/>
      <c r="E550" s="47"/>
      <c r="F550" s="46"/>
      <c r="G550" s="46"/>
      <c r="H550" s="46"/>
      <c r="I550" s="46"/>
      <c r="J550" s="90"/>
      <c r="K550" s="46"/>
      <c r="L550" s="48"/>
      <c r="M550" s="217"/>
      <c r="N550" s="49"/>
      <c r="O550" s="49"/>
      <c r="P550" s="49"/>
      <c r="Q550" s="158"/>
      <c r="R550" s="221"/>
      <c r="S550" s="49"/>
      <c r="T550" s="199"/>
      <c r="U550" s="225"/>
      <c r="V550" s="202"/>
      <c r="W550" s="229"/>
      <c r="X550" s="49"/>
      <c r="Y550" s="45"/>
      <c r="Z550" s="49"/>
      <c r="AA550" s="49"/>
      <c r="AB550" s="49"/>
      <c r="AC550" s="49"/>
      <c r="AD550" s="45"/>
      <c r="AE550" s="45"/>
      <c r="AH550" s="52"/>
      <c r="AI550" s="75"/>
      <c r="AJ550" s="52"/>
      <c r="AK550" s="52"/>
      <c r="AL550" s="52"/>
      <c r="AM550" s="52"/>
      <c r="AN550" s="45"/>
      <c r="AO550" s="45"/>
      <c r="AP550" s="45"/>
      <c r="AQ550" s="45"/>
    </row>
    <row r="551" spans="1:43" ht="15.75" customHeight="1">
      <c r="A551" s="45"/>
      <c r="B551" s="45"/>
      <c r="C551" s="45"/>
      <c r="D551" s="90"/>
      <c r="E551" s="47"/>
      <c r="F551" s="46"/>
      <c r="G551" s="46"/>
      <c r="H551" s="46"/>
      <c r="I551" s="46"/>
      <c r="J551" s="90"/>
      <c r="K551" s="46"/>
      <c r="L551" s="48"/>
      <c r="M551" s="217"/>
      <c r="N551" s="49"/>
      <c r="O551" s="49"/>
      <c r="P551" s="49"/>
      <c r="Q551" s="158"/>
      <c r="R551" s="221"/>
      <c r="S551" s="49"/>
      <c r="T551" s="199"/>
      <c r="U551" s="225"/>
      <c r="V551" s="202"/>
      <c r="W551" s="229"/>
      <c r="X551" s="49"/>
      <c r="Y551" s="45"/>
      <c r="Z551" s="49"/>
      <c r="AA551" s="49"/>
      <c r="AB551" s="49"/>
      <c r="AC551" s="49"/>
      <c r="AD551" s="45"/>
      <c r="AE551" s="45"/>
      <c r="AH551" s="52"/>
      <c r="AI551" s="75"/>
      <c r="AJ551" s="52"/>
      <c r="AK551" s="52"/>
      <c r="AL551" s="52"/>
      <c r="AM551" s="52"/>
      <c r="AN551" s="45"/>
      <c r="AO551" s="45"/>
      <c r="AP551" s="45"/>
      <c r="AQ551" s="45"/>
    </row>
    <row r="552" spans="1:43" ht="15.75" customHeight="1">
      <c r="A552" s="45"/>
      <c r="B552" s="45"/>
      <c r="C552" s="45"/>
      <c r="D552" s="90"/>
      <c r="E552" s="47"/>
      <c r="F552" s="46"/>
      <c r="G552" s="46"/>
      <c r="H552" s="46"/>
      <c r="I552" s="46"/>
      <c r="J552" s="90"/>
      <c r="K552" s="46"/>
      <c r="L552" s="48"/>
      <c r="M552" s="217"/>
      <c r="N552" s="49"/>
      <c r="O552" s="49"/>
      <c r="P552" s="49"/>
      <c r="Q552" s="158"/>
      <c r="R552" s="221"/>
      <c r="S552" s="49"/>
      <c r="T552" s="199"/>
      <c r="U552" s="225"/>
      <c r="V552" s="202"/>
      <c r="W552" s="229"/>
      <c r="X552" s="49"/>
      <c r="Y552" s="45"/>
      <c r="Z552" s="49"/>
      <c r="AA552" s="49"/>
      <c r="AB552" s="49"/>
      <c r="AC552" s="49"/>
      <c r="AD552" s="45"/>
      <c r="AE552" s="45"/>
      <c r="AH552" s="52"/>
      <c r="AI552" s="75"/>
      <c r="AJ552" s="52"/>
      <c r="AK552" s="52"/>
      <c r="AL552" s="52"/>
      <c r="AM552" s="52"/>
      <c r="AN552" s="45"/>
      <c r="AO552" s="45"/>
      <c r="AP552" s="45"/>
      <c r="AQ552" s="45"/>
    </row>
    <row r="553" spans="1:43" ht="15.75" customHeight="1">
      <c r="A553" s="45"/>
      <c r="B553" s="45"/>
      <c r="C553" s="45"/>
      <c r="D553" s="90"/>
      <c r="E553" s="47"/>
      <c r="F553" s="46"/>
      <c r="G553" s="46"/>
      <c r="H553" s="46"/>
      <c r="I553" s="46"/>
      <c r="J553" s="90"/>
      <c r="K553" s="46"/>
      <c r="L553" s="48"/>
      <c r="M553" s="217"/>
      <c r="N553" s="49"/>
      <c r="O553" s="49"/>
      <c r="P553" s="49"/>
      <c r="Q553" s="158"/>
      <c r="R553" s="221"/>
      <c r="S553" s="49"/>
      <c r="T553" s="199"/>
      <c r="U553" s="225"/>
      <c r="V553" s="202"/>
      <c r="W553" s="229"/>
      <c r="X553" s="49"/>
      <c r="Y553" s="45"/>
      <c r="Z553" s="49"/>
      <c r="AA553" s="49"/>
      <c r="AB553" s="49"/>
      <c r="AC553" s="49"/>
      <c r="AD553" s="45"/>
      <c r="AE553" s="45"/>
      <c r="AH553" s="52"/>
      <c r="AI553" s="75"/>
      <c r="AJ553" s="52"/>
      <c r="AK553" s="52"/>
      <c r="AL553" s="52"/>
      <c r="AM553" s="52"/>
      <c r="AN553" s="45"/>
      <c r="AO553" s="45"/>
      <c r="AP553" s="45"/>
      <c r="AQ553" s="45"/>
    </row>
    <row r="554" spans="1:43" ht="15.75" customHeight="1">
      <c r="A554" s="45"/>
      <c r="B554" s="45"/>
      <c r="C554" s="45"/>
      <c r="D554" s="90"/>
      <c r="E554" s="47"/>
      <c r="F554" s="46"/>
      <c r="G554" s="46"/>
      <c r="H554" s="46"/>
      <c r="I554" s="46"/>
      <c r="J554" s="90"/>
      <c r="K554" s="46"/>
      <c r="L554" s="48"/>
      <c r="M554" s="217"/>
      <c r="N554" s="49"/>
      <c r="O554" s="49"/>
      <c r="P554" s="49"/>
      <c r="Q554" s="158"/>
      <c r="R554" s="221"/>
      <c r="S554" s="49"/>
      <c r="T554" s="199"/>
      <c r="U554" s="225"/>
      <c r="V554" s="202"/>
      <c r="W554" s="229"/>
      <c r="X554" s="49"/>
      <c r="Y554" s="45"/>
      <c r="Z554" s="49"/>
      <c r="AA554" s="49"/>
      <c r="AB554" s="49"/>
      <c r="AC554" s="49"/>
      <c r="AD554" s="45"/>
      <c r="AE554" s="45"/>
      <c r="AH554" s="52"/>
      <c r="AI554" s="75"/>
      <c r="AJ554" s="52"/>
      <c r="AK554" s="52"/>
      <c r="AL554" s="52"/>
      <c r="AM554" s="52"/>
      <c r="AN554" s="45"/>
      <c r="AO554" s="45"/>
      <c r="AP554" s="45"/>
      <c r="AQ554" s="45"/>
    </row>
    <row r="555" spans="1:43" ht="15.75" customHeight="1">
      <c r="A555" s="45"/>
      <c r="B555" s="45"/>
      <c r="C555" s="45"/>
      <c r="D555" s="90"/>
      <c r="E555" s="47"/>
      <c r="F555" s="46"/>
      <c r="G555" s="46"/>
      <c r="H555" s="46"/>
      <c r="I555" s="46"/>
      <c r="J555" s="90"/>
      <c r="K555" s="46"/>
      <c r="L555" s="48"/>
      <c r="M555" s="217"/>
      <c r="N555" s="49"/>
      <c r="O555" s="49"/>
      <c r="P555" s="49"/>
      <c r="Q555" s="158"/>
      <c r="R555" s="221"/>
      <c r="S555" s="49"/>
      <c r="T555" s="199"/>
      <c r="U555" s="225"/>
      <c r="V555" s="202"/>
      <c r="W555" s="229"/>
      <c r="X555" s="49"/>
      <c r="Y555" s="45"/>
      <c r="Z555" s="49"/>
      <c r="AA555" s="49"/>
      <c r="AB555" s="49"/>
      <c r="AC555" s="49"/>
      <c r="AD555" s="45"/>
      <c r="AE555" s="45"/>
      <c r="AH555" s="52"/>
      <c r="AI555" s="75"/>
      <c r="AJ555" s="52"/>
      <c r="AK555" s="52"/>
      <c r="AL555" s="52"/>
      <c r="AM555" s="52"/>
      <c r="AN555" s="45"/>
      <c r="AO555" s="45"/>
      <c r="AP555" s="45"/>
      <c r="AQ555" s="45"/>
    </row>
    <row r="556" spans="1:43" ht="15.75" customHeight="1">
      <c r="A556" s="45"/>
      <c r="B556" s="45"/>
      <c r="C556" s="45"/>
      <c r="D556" s="90"/>
      <c r="E556" s="47"/>
      <c r="F556" s="46"/>
      <c r="G556" s="46"/>
      <c r="H556" s="46"/>
      <c r="I556" s="46"/>
      <c r="J556" s="90"/>
      <c r="K556" s="46"/>
      <c r="L556" s="48"/>
      <c r="M556" s="217"/>
      <c r="N556" s="49"/>
      <c r="O556" s="49"/>
      <c r="P556" s="49"/>
      <c r="Q556" s="158"/>
      <c r="R556" s="221"/>
      <c r="S556" s="49"/>
      <c r="T556" s="199"/>
      <c r="U556" s="225"/>
      <c r="V556" s="202"/>
      <c r="W556" s="229"/>
      <c r="X556" s="49"/>
      <c r="Y556" s="45"/>
      <c r="Z556" s="49"/>
      <c r="AA556" s="49"/>
      <c r="AB556" s="49"/>
      <c r="AC556" s="49"/>
      <c r="AD556" s="45"/>
      <c r="AE556" s="45"/>
      <c r="AH556" s="52"/>
      <c r="AI556" s="75"/>
      <c r="AJ556" s="52"/>
      <c r="AK556" s="52"/>
      <c r="AL556" s="52"/>
      <c r="AM556" s="52"/>
      <c r="AN556" s="45"/>
      <c r="AO556" s="45"/>
      <c r="AP556" s="45"/>
      <c r="AQ556" s="45"/>
    </row>
    <row r="557" spans="1:43" ht="15.75" customHeight="1">
      <c r="A557" s="45"/>
      <c r="B557" s="45"/>
      <c r="C557" s="45"/>
      <c r="D557" s="90"/>
      <c r="E557" s="47"/>
      <c r="F557" s="46"/>
      <c r="G557" s="46"/>
      <c r="H557" s="46"/>
      <c r="I557" s="46"/>
      <c r="J557" s="90"/>
      <c r="K557" s="46"/>
      <c r="L557" s="48"/>
      <c r="M557" s="217"/>
      <c r="N557" s="49"/>
      <c r="O557" s="49"/>
      <c r="P557" s="49"/>
      <c r="Q557" s="158"/>
      <c r="R557" s="221"/>
      <c r="S557" s="49"/>
      <c r="T557" s="199"/>
      <c r="U557" s="225"/>
      <c r="V557" s="202"/>
      <c r="W557" s="229"/>
      <c r="X557" s="49"/>
      <c r="Y557" s="45"/>
      <c r="Z557" s="49"/>
      <c r="AA557" s="49"/>
      <c r="AB557" s="49"/>
      <c r="AC557" s="49"/>
      <c r="AD557" s="45"/>
      <c r="AE557" s="45"/>
      <c r="AH557" s="52"/>
      <c r="AI557" s="75"/>
      <c r="AJ557" s="52"/>
      <c r="AK557" s="52"/>
      <c r="AL557" s="52"/>
      <c r="AM557" s="52"/>
      <c r="AN557" s="45"/>
      <c r="AO557" s="45"/>
      <c r="AP557" s="45"/>
      <c r="AQ557" s="45"/>
    </row>
    <row r="558" spans="1:43" ht="15.75" customHeight="1">
      <c r="A558" s="45"/>
      <c r="B558" s="45"/>
      <c r="C558" s="45"/>
      <c r="D558" s="90"/>
      <c r="E558" s="47"/>
      <c r="F558" s="46"/>
      <c r="G558" s="46"/>
      <c r="H558" s="46"/>
      <c r="I558" s="46"/>
      <c r="J558" s="90"/>
      <c r="K558" s="46"/>
      <c r="L558" s="48"/>
      <c r="M558" s="217"/>
      <c r="N558" s="49"/>
      <c r="O558" s="49"/>
      <c r="P558" s="49"/>
      <c r="Q558" s="158"/>
      <c r="R558" s="221"/>
      <c r="S558" s="49"/>
      <c r="T558" s="199"/>
      <c r="U558" s="225"/>
      <c r="V558" s="202"/>
      <c r="W558" s="229"/>
      <c r="X558" s="49"/>
      <c r="Y558" s="45"/>
      <c r="Z558" s="49"/>
      <c r="AA558" s="49"/>
      <c r="AB558" s="49"/>
      <c r="AC558" s="49"/>
      <c r="AD558" s="45"/>
      <c r="AE558" s="45"/>
      <c r="AH558" s="52"/>
      <c r="AI558" s="75"/>
      <c r="AJ558" s="52"/>
      <c r="AK558" s="52"/>
      <c r="AL558" s="52"/>
      <c r="AM558" s="52"/>
      <c r="AN558" s="45"/>
      <c r="AO558" s="45"/>
      <c r="AP558" s="45"/>
      <c r="AQ558" s="45"/>
    </row>
    <row r="559" spans="1:43" ht="15.75" customHeight="1">
      <c r="A559" s="45"/>
      <c r="B559" s="45"/>
      <c r="C559" s="45"/>
      <c r="D559" s="90"/>
      <c r="E559" s="47"/>
      <c r="F559" s="46"/>
      <c r="G559" s="46"/>
      <c r="H559" s="46"/>
      <c r="I559" s="46"/>
      <c r="J559" s="90"/>
      <c r="K559" s="46"/>
      <c r="L559" s="48"/>
      <c r="M559" s="217"/>
      <c r="N559" s="49"/>
      <c r="O559" s="49"/>
      <c r="P559" s="49"/>
      <c r="Q559" s="158"/>
      <c r="R559" s="221"/>
      <c r="S559" s="49"/>
      <c r="T559" s="199"/>
      <c r="U559" s="225"/>
      <c r="V559" s="202"/>
      <c r="W559" s="229"/>
      <c r="X559" s="49"/>
      <c r="Y559" s="45"/>
      <c r="Z559" s="49"/>
      <c r="AA559" s="49"/>
      <c r="AB559" s="49"/>
      <c r="AC559" s="49"/>
      <c r="AD559" s="45"/>
      <c r="AE559" s="45"/>
      <c r="AH559" s="52"/>
      <c r="AI559" s="75"/>
      <c r="AJ559" s="52"/>
      <c r="AK559" s="52"/>
      <c r="AL559" s="52"/>
      <c r="AM559" s="52"/>
      <c r="AN559" s="45"/>
      <c r="AO559" s="45"/>
      <c r="AP559" s="45"/>
      <c r="AQ559" s="45"/>
    </row>
    <row r="560" spans="1:43" ht="15.75" customHeight="1">
      <c r="A560" s="45"/>
      <c r="B560" s="45"/>
      <c r="C560" s="45"/>
      <c r="D560" s="90"/>
      <c r="E560" s="47"/>
      <c r="F560" s="46"/>
      <c r="G560" s="46"/>
      <c r="H560" s="46"/>
      <c r="I560" s="46"/>
      <c r="J560" s="90"/>
      <c r="K560" s="46"/>
      <c r="L560" s="48"/>
      <c r="M560" s="217"/>
      <c r="N560" s="49"/>
      <c r="O560" s="49"/>
      <c r="P560" s="49"/>
      <c r="Q560" s="158"/>
      <c r="R560" s="221"/>
      <c r="S560" s="49"/>
      <c r="T560" s="199"/>
      <c r="U560" s="225"/>
      <c r="V560" s="202"/>
      <c r="W560" s="229"/>
      <c r="X560" s="49"/>
      <c r="Y560" s="45"/>
      <c r="Z560" s="49"/>
      <c r="AA560" s="49"/>
      <c r="AB560" s="49"/>
      <c r="AC560" s="49"/>
      <c r="AD560" s="45"/>
      <c r="AE560" s="45"/>
      <c r="AH560" s="52"/>
      <c r="AI560" s="75"/>
      <c r="AJ560" s="52"/>
      <c r="AK560" s="52"/>
      <c r="AL560" s="52"/>
      <c r="AM560" s="52"/>
      <c r="AN560" s="45"/>
      <c r="AO560" s="45"/>
      <c r="AP560" s="45"/>
      <c r="AQ560" s="45"/>
    </row>
    <row r="561" spans="1:43" ht="15.75" customHeight="1">
      <c r="A561" s="45"/>
      <c r="B561" s="45"/>
      <c r="C561" s="45"/>
      <c r="D561" s="90"/>
      <c r="E561" s="47"/>
      <c r="F561" s="46"/>
      <c r="G561" s="46"/>
      <c r="H561" s="46"/>
      <c r="I561" s="46"/>
      <c r="J561" s="90"/>
      <c r="K561" s="46"/>
      <c r="L561" s="48"/>
      <c r="M561" s="217"/>
      <c r="N561" s="49"/>
      <c r="O561" s="49"/>
      <c r="P561" s="49"/>
      <c r="Q561" s="158"/>
      <c r="R561" s="221"/>
      <c r="S561" s="49"/>
      <c r="T561" s="199"/>
      <c r="U561" s="225"/>
      <c r="V561" s="202"/>
      <c r="W561" s="229"/>
      <c r="X561" s="49"/>
      <c r="Y561" s="45"/>
      <c r="Z561" s="49"/>
      <c r="AA561" s="49"/>
      <c r="AB561" s="49"/>
      <c r="AC561" s="49"/>
      <c r="AD561" s="45"/>
      <c r="AE561" s="45"/>
      <c r="AH561" s="52"/>
      <c r="AI561" s="75"/>
      <c r="AJ561" s="52"/>
      <c r="AK561" s="52"/>
      <c r="AL561" s="52"/>
      <c r="AM561" s="52"/>
      <c r="AN561" s="45"/>
      <c r="AO561" s="45"/>
      <c r="AP561" s="45"/>
      <c r="AQ561" s="45"/>
    </row>
    <row r="562" spans="1:43" ht="15.75" customHeight="1">
      <c r="A562" s="45"/>
      <c r="B562" s="45"/>
      <c r="C562" s="45"/>
      <c r="D562" s="90"/>
      <c r="E562" s="47"/>
      <c r="F562" s="46"/>
      <c r="G562" s="46"/>
      <c r="H562" s="46"/>
      <c r="I562" s="46"/>
      <c r="J562" s="90"/>
      <c r="K562" s="46"/>
      <c r="L562" s="48"/>
      <c r="M562" s="217"/>
      <c r="N562" s="49"/>
      <c r="O562" s="49"/>
      <c r="P562" s="49"/>
      <c r="Q562" s="158"/>
      <c r="R562" s="221"/>
      <c r="S562" s="49"/>
      <c r="T562" s="199"/>
      <c r="U562" s="225"/>
      <c r="V562" s="202"/>
      <c r="W562" s="229"/>
      <c r="X562" s="49"/>
      <c r="Y562" s="45"/>
      <c r="Z562" s="49"/>
      <c r="AA562" s="49"/>
      <c r="AB562" s="49"/>
      <c r="AC562" s="49"/>
      <c r="AD562" s="45"/>
      <c r="AE562" s="45"/>
      <c r="AH562" s="52"/>
      <c r="AI562" s="75"/>
      <c r="AJ562" s="52"/>
      <c r="AK562" s="52"/>
      <c r="AL562" s="52"/>
      <c r="AM562" s="52"/>
      <c r="AN562" s="45"/>
      <c r="AO562" s="45"/>
      <c r="AP562" s="45"/>
      <c r="AQ562" s="45"/>
    </row>
    <row r="563" spans="1:43" ht="15.75" customHeight="1">
      <c r="A563" s="45"/>
      <c r="B563" s="45"/>
      <c r="C563" s="45"/>
      <c r="D563" s="90"/>
      <c r="E563" s="47"/>
      <c r="F563" s="46"/>
      <c r="G563" s="46"/>
      <c r="H563" s="46"/>
      <c r="I563" s="46"/>
      <c r="J563" s="90"/>
      <c r="K563" s="46"/>
      <c r="L563" s="48"/>
      <c r="M563" s="217"/>
      <c r="N563" s="49"/>
      <c r="O563" s="49"/>
      <c r="P563" s="49"/>
      <c r="Q563" s="158"/>
      <c r="R563" s="221"/>
      <c r="S563" s="49"/>
      <c r="T563" s="199"/>
      <c r="U563" s="225"/>
      <c r="V563" s="202"/>
      <c r="W563" s="229"/>
      <c r="X563" s="49"/>
      <c r="Y563" s="45"/>
      <c r="Z563" s="49"/>
      <c r="AA563" s="49"/>
      <c r="AB563" s="49"/>
      <c r="AC563" s="49"/>
      <c r="AD563" s="45"/>
      <c r="AE563" s="45"/>
      <c r="AH563" s="52"/>
      <c r="AI563" s="75"/>
      <c r="AJ563" s="52"/>
      <c r="AK563" s="52"/>
      <c r="AL563" s="52"/>
      <c r="AM563" s="52"/>
      <c r="AN563" s="45"/>
      <c r="AO563" s="45"/>
      <c r="AP563" s="45"/>
      <c r="AQ563" s="45"/>
    </row>
    <row r="564" spans="1:43" ht="15.75" customHeight="1">
      <c r="A564" s="45"/>
      <c r="B564" s="45"/>
      <c r="C564" s="45"/>
      <c r="D564" s="90"/>
      <c r="E564" s="47"/>
      <c r="F564" s="46"/>
      <c r="G564" s="46"/>
      <c r="H564" s="46"/>
      <c r="I564" s="46"/>
      <c r="J564" s="90"/>
      <c r="K564" s="46"/>
      <c r="L564" s="48"/>
      <c r="M564" s="217"/>
      <c r="N564" s="49"/>
      <c r="O564" s="49"/>
      <c r="P564" s="49"/>
      <c r="Q564" s="158"/>
      <c r="R564" s="221"/>
      <c r="S564" s="49"/>
      <c r="T564" s="199"/>
      <c r="U564" s="225"/>
      <c r="V564" s="202"/>
      <c r="W564" s="229"/>
      <c r="X564" s="49"/>
      <c r="Y564" s="45"/>
      <c r="Z564" s="49"/>
      <c r="AA564" s="49"/>
      <c r="AB564" s="49"/>
      <c r="AC564" s="49"/>
      <c r="AD564" s="45"/>
      <c r="AE564" s="45"/>
      <c r="AH564" s="52"/>
      <c r="AI564" s="75"/>
      <c r="AJ564" s="52"/>
      <c r="AK564" s="52"/>
      <c r="AL564" s="52"/>
      <c r="AM564" s="52"/>
      <c r="AN564" s="45"/>
      <c r="AO564" s="45"/>
      <c r="AP564" s="45"/>
      <c r="AQ564" s="45"/>
    </row>
    <row r="565" spans="1:43" ht="15.75" customHeight="1">
      <c r="A565" s="45"/>
      <c r="B565" s="45"/>
      <c r="C565" s="45"/>
      <c r="D565" s="90"/>
      <c r="E565" s="47"/>
      <c r="F565" s="46"/>
      <c r="G565" s="46"/>
      <c r="H565" s="46"/>
      <c r="I565" s="46"/>
      <c r="J565" s="90"/>
      <c r="K565" s="46"/>
      <c r="L565" s="48"/>
      <c r="M565" s="217"/>
      <c r="N565" s="49"/>
      <c r="O565" s="49"/>
      <c r="P565" s="49"/>
      <c r="Q565" s="158"/>
      <c r="R565" s="221"/>
      <c r="S565" s="49"/>
      <c r="T565" s="199"/>
      <c r="U565" s="225"/>
      <c r="V565" s="202"/>
      <c r="W565" s="229"/>
      <c r="X565" s="49"/>
      <c r="Y565" s="45"/>
      <c r="Z565" s="49"/>
      <c r="AA565" s="49"/>
      <c r="AB565" s="49"/>
      <c r="AC565" s="49"/>
      <c r="AD565" s="45"/>
      <c r="AE565" s="45"/>
      <c r="AH565" s="52"/>
      <c r="AI565" s="75"/>
      <c r="AJ565" s="52"/>
      <c r="AK565" s="52"/>
      <c r="AL565" s="52"/>
      <c r="AM565" s="52"/>
      <c r="AN565" s="45"/>
      <c r="AO565" s="45"/>
      <c r="AP565" s="45"/>
      <c r="AQ565" s="45"/>
    </row>
    <row r="566" spans="1:43" ht="15.75" customHeight="1">
      <c r="A566" s="45"/>
      <c r="B566" s="45"/>
      <c r="C566" s="45"/>
      <c r="D566" s="90"/>
      <c r="E566" s="47"/>
      <c r="F566" s="46"/>
      <c r="G566" s="46"/>
      <c r="H566" s="46"/>
      <c r="I566" s="46"/>
      <c r="J566" s="90"/>
      <c r="K566" s="46"/>
      <c r="L566" s="48"/>
      <c r="M566" s="217"/>
      <c r="N566" s="49"/>
      <c r="O566" s="49"/>
      <c r="P566" s="49"/>
      <c r="Q566" s="158"/>
      <c r="R566" s="221"/>
      <c r="S566" s="49"/>
      <c r="T566" s="199"/>
      <c r="U566" s="225"/>
      <c r="V566" s="202"/>
      <c r="W566" s="229"/>
      <c r="X566" s="49"/>
      <c r="Y566" s="45"/>
      <c r="Z566" s="49"/>
      <c r="AA566" s="49"/>
      <c r="AB566" s="49"/>
      <c r="AC566" s="49"/>
      <c r="AD566" s="45"/>
      <c r="AE566" s="45"/>
      <c r="AH566" s="52"/>
      <c r="AI566" s="75"/>
      <c r="AJ566" s="52"/>
      <c r="AK566" s="52"/>
      <c r="AL566" s="52"/>
      <c r="AM566" s="52"/>
      <c r="AN566" s="45"/>
      <c r="AO566" s="45"/>
      <c r="AP566" s="45"/>
      <c r="AQ566" s="45"/>
    </row>
    <row r="567" spans="1:43" ht="15.75" customHeight="1">
      <c r="A567" s="45"/>
      <c r="B567" s="45"/>
      <c r="C567" s="45"/>
      <c r="D567" s="90"/>
      <c r="E567" s="47"/>
      <c r="F567" s="46"/>
      <c r="G567" s="46"/>
      <c r="H567" s="46"/>
      <c r="I567" s="46"/>
      <c r="J567" s="90"/>
      <c r="K567" s="46"/>
      <c r="L567" s="48"/>
      <c r="M567" s="217"/>
      <c r="N567" s="49"/>
      <c r="O567" s="49"/>
      <c r="P567" s="49"/>
      <c r="Q567" s="158"/>
      <c r="R567" s="221"/>
      <c r="S567" s="49"/>
      <c r="T567" s="199"/>
      <c r="U567" s="225"/>
      <c r="V567" s="202"/>
      <c r="W567" s="229"/>
      <c r="X567" s="49"/>
      <c r="Y567" s="45"/>
      <c r="Z567" s="49"/>
      <c r="AA567" s="49"/>
      <c r="AB567" s="49"/>
      <c r="AC567" s="49"/>
      <c r="AD567" s="45"/>
      <c r="AE567" s="45"/>
      <c r="AH567" s="52"/>
      <c r="AI567" s="75"/>
      <c r="AJ567" s="52"/>
      <c r="AK567" s="52"/>
      <c r="AL567" s="52"/>
      <c r="AM567" s="52"/>
      <c r="AN567" s="45"/>
      <c r="AO567" s="45"/>
      <c r="AP567" s="45"/>
      <c r="AQ567" s="45"/>
    </row>
    <row r="568" spans="1:43" ht="15.75" customHeight="1">
      <c r="A568" s="45"/>
      <c r="B568" s="45"/>
      <c r="C568" s="45"/>
      <c r="D568" s="90"/>
      <c r="E568" s="47"/>
      <c r="F568" s="46"/>
      <c r="G568" s="46"/>
      <c r="H568" s="46"/>
      <c r="I568" s="46"/>
      <c r="J568" s="90"/>
      <c r="K568" s="46"/>
      <c r="L568" s="48"/>
      <c r="M568" s="217"/>
      <c r="N568" s="49"/>
      <c r="O568" s="49"/>
      <c r="P568" s="49"/>
      <c r="Q568" s="158"/>
      <c r="R568" s="221"/>
      <c r="S568" s="49"/>
      <c r="T568" s="199"/>
      <c r="U568" s="225"/>
      <c r="V568" s="202"/>
      <c r="W568" s="229"/>
      <c r="X568" s="49"/>
      <c r="Y568" s="45"/>
      <c r="Z568" s="49"/>
      <c r="AA568" s="49"/>
      <c r="AB568" s="49"/>
      <c r="AC568" s="49"/>
      <c r="AD568" s="45"/>
      <c r="AE568" s="45"/>
      <c r="AH568" s="52"/>
      <c r="AI568" s="75"/>
      <c r="AJ568" s="52"/>
      <c r="AK568" s="52"/>
      <c r="AL568" s="52"/>
      <c r="AM568" s="52"/>
      <c r="AN568" s="45"/>
      <c r="AO568" s="45"/>
      <c r="AP568" s="45"/>
      <c r="AQ568" s="45"/>
    </row>
    <row r="569" spans="1:43" ht="15.75" customHeight="1">
      <c r="A569" s="45"/>
      <c r="B569" s="45"/>
      <c r="C569" s="45"/>
      <c r="D569" s="90"/>
      <c r="E569" s="47"/>
      <c r="F569" s="46"/>
      <c r="G569" s="46"/>
      <c r="H569" s="46"/>
      <c r="I569" s="46"/>
      <c r="J569" s="90"/>
      <c r="K569" s="46"/>
      <c r="L569" s="48"/>
      <c r="M569" s="217"/>
      <c r="N569" s="49"/>
      <c r="O569" s="49"/>
      <c r="P569" s="49"/>
      <c r="Q569" s="158"/>
      <c r="R569" s="221"/>
      <c r="S569" s="49"/>
      <c r="T569" s="199"/>
      <c r="U569" s="225"/>
      <c r="V569" s="202"/>
      <c r="W569" s="229"/>
      <c r="X569" s="49"/>
      <c r="Y569" s="45"/>
      <c r="Z569" s="49"/>
      <c r="AA569" s="49"/>
      <c r="AB569" s="49"/>
      <c r="AC569" s="49"/>
      <c r="AD569" s="45"/>
      <c r="AE569" s="45"/>
      <c r="AH569" s="52"/>
      <c r="AI569" s="75"/>
      <c r="AJ569" s="52"/>
      <c r="AK569" s="52"/>
      <c r="AL569" s="52"/>
      <c r="AM569" s="52"/>
      <c r="AN569" s="45"/>
      <c r="AO569" s="45"/>
      <c r="AP569" s="45"/>
      <c r="AQ569" s="45"/>
    </row>
    <row r="570" spans="1:43" ht="15.75" customHeight="1">
      <c r="A570" s="45"/>
      <c r="B570" s="45"/>
      <c r="C570" s="45"/>
      <c r="D570" s="90"/>
      <c r="E570" s="47"/>
      <c r="F570" s="46"/>
      <c r="G570" s="46"/>
      <c r="H570" s="46"/>
      <c r="I570" s="46"/>
      <c r="J570" s="90"/>
      <c r="K570" s="46"/>
      <c r="L570" s="48"/>
      <c r="M570" s="217"/>
      <c r="N570" s="49"/>
      <c r="O570" s="49"/>
      <c r="P570" s="49"/>
      <c r="Q570" s="158"/>
      <c r="R570" s="221"/>
      <c r="S570" s="49"/>
      <c r="T570" s="199"/>
      <c r="U570" s="225"/>
      <c r="V570" s="202"/>
      <c r="W570" s="229"/>
      <c r="X570" s="49"/>
      <c r="Y570" s="45"/>
      <c r="Z570" s="49"/>
      <c r="AA570" s="49"/>
      <c r="AB570" s="49"/>
      <c r="AC570" s="49"/>
      <c r="AD570" s="45"/>
      <c r="AE570" s="45"/>
      <c r="AH570" s="52"/>
      <c r="AI570" s="75"/>
      <c r="AJ570" s="52"/>
      <c r="AK570" s="52"/>
      <c r="AL570" s="52"/>
      <c r="AM570" s="52"/>
      <c r="AN570" s="45"/>
      <c r="AO570" s="45"/>
      <c r="AP570" s="45"/>
      <c r="AQ570" s="45"/>
    </row>
    <row r="571" spans="1:43" ht="15.75" customHeight="1">
      <c r="A571" s="45"/>
      <c r="B571" s="45"/>
      <c r="C571" s="45"/>
      <c r="D571" s="90"/>
      <c r="E571" s="47"/>
      <c r="F571" s="46"/>
      <c r="G571" s="46"/>
      <c r="H571" s="46"/>
      <c r="I571" s="46"/>
      <c r="J571" s="90"/>
      <c r="K571" s="46"/>
      <c r="L571" s="48"/>
      <c r="M571" s="217"/>
      <c r="N571" s="49"/>
      <c r="O571" s="49"/>
      <c r="P571" s="49"/>
      <c r="Q571" s="158"/>
      <c r="R571" s="221"/>
      <c r="S571" s="49"/>
      <c r="T571" s="199"/>
      <c r="U571" s="225"/>
      <c r="V571" s="202"/>
      <c r="W571" s="229"/>
      <c r="X571" s="49"/>
      <c r="Y571" s="45"/>
      <c r="Z571" s="49"/>
      <c r="AA571" s="49"/>
      <c r="AB571" s="49"/>
      <c r="AC571" s="49"/>
      <c r="AD571" s="45"/>
      <c r="AE571" s="45"/>
      <c r="AH571" s="52"/>
      <c r="AI571" s="75"/>
      <c r="AJ571" s="52"/>
      <c r="AK571" s="52"/>
      <c r="AL571" s="52"/>
      <c r="AM571" s="52"/>
      <c r="AN571" s="45"/>
      <c r="AO571" s="45"/>
      <c r="AP571" s="45"/>
      <c r="AQ571" s="45"/>
    </row>
    <row r="572" spans="1:43" ht="15.75" customHeight="1">
      <c r="A572" s="45"/>
      <c r="B572" s="45"/>
      <c r="C572" s="45"/>
      <c r="D572" s="90"/>
      <c r="E572" s="47"/>
      <c r="F572" s="46"/>
      <c r="G572" s="46"/>
      <c r="H572" s="46"/>
      <c r="I572" s="46"/>
      <c r="J572" s="90"/>
      <c r="K572" s="46"/>
      <c r="L572" s="48"/>
      <c r="M572" s="217"/>
      <c r="N572" s="49"/>
      <c r="O572" s="49"/>
      <c r="P572" s="49"/>
      <c r="Q572" s="158"/>
      <c r="R572" s="221"/>
      <c r="S572" s="49"/>
      <c r="T572" s="199"/>
      <c r="U572" s="225"/>
      <c r="V572" s="202"/>
      <c r="W572" s="229"/>
      <c r="X572" s="49"/>
      <c r="Y572" s="45"/>
      <c r="Z572" s="49"/>
      <c r="AA572" s="49"/>
      <c r="AB572" s="49"/>
      <c r="AC572" s="49"/>
      <c r="AD572" s="45"/>
      <c r="AE572" s="45"/>
      <c r="AH572" s="52"/>
      <c r="AI572" s="75"/>
      <c r="AJ572" s="52"/>
      <c r="AK572" s="52"/>
      <c r="AL572" s="52"/>
      <c r="AM572" s="52"/>
      <c r="AN572" s="45"/>
      <c r="AO572" s="45"/>
      <c r="AP572" s="45"/>
      <c r="AQ572" s="45"/>
    </row>
    <row r="573" spans="1:43" ht="15.75" customHeight="1">
      <c r="A573" s="45"/>
      <c r="B573" s="45"/>
      <c r="C573" s="45"/>
      <c r="D573" s="90"/>
      <c r="E573" s="47"/>
      <c r="F573" s="46"/>
      <c r="G573" s="46"/>
      <c r="H573" s="46"/>
      <c r="I573" s="46"/>
      <c r="J573" s="90"/>
      <c r="K573" s="46"/>
      <c r="L573" s="48"/>
      <c r="M573" s="217"/>
      <c r="N573" s="49"/>
      <c r="O573" s="49"/>
      <c r="P573" s="49"/>
      <c r="Q573" s="158"/>
      <c r="R573" s="221"/>
      <c r="S573" s="49"/>
      <c r="T573" s="199"/>
      <c r="U573" s="225"/>
      <c r="V573" s="202"/>
      <c r="W573" s="229"/>
      <c r="X573" s="49"/>
      <c r="Y573" s="45"/>
      <c r="Z573" s="49"/>
      <c r="AA573" s="49"/>
      <c r="AB573" s="49"/>
      <c r="AC573" s="49"/>
      <c r="AD573" s="45"/>
      <c r="AE573" s="45"/>
      <c r="AH573" s="52"/>
      <c r="AI573" s="75"/>
      <c r="AJ573" s="52"/>
      <c r="AK573" s="52"/>
      <c r="AL573" s="52"/>
      <c r="AM573" s="52"/>
      <c r="AN573" s="45"/>
      <c r="AO573" s="45"/>
      <c r="AP573" s="45"/>
      <c r="AQ573" s="45"/>
    </row>
    <row r="574" spans="1:43" ht="15.75" customHeight="1">
      <c r="A574" s="45"/>
      <c r="B574" s="45"/>
      <c r="C574" s="45"/>
      <c r="D574" s="90"/>
      <c r="E574" s="47"/>
      <c r="F574" s="46"/>
      <c r="G574" s="46"/>
      <c r="H574" s="46"/>
      <c r="I574" s="46"/>
      <c r="J574" s="90"/>
      <c r="K574" s="46"/>
      <c r="L574" s="48"/>
      <c r="M574" s="217"/>
      <c r="N574" s="49"/>
      <c r="O574" s="49"/>
      <c r="P574" s="49"/>
      <c r="Q574" s="158"/>
      <c r="R574" s="221"/>
      <c r="S574" s="49"/>
      <c r="T574" s="199"/>
      <c r="U574" s="225"/>
      <c r="V574" s="202"/>
      <c r="W574" s="229"/>
      <c r="X574" s="49"/>
      <c r="Y574" s="45"/>
      <c r="Z574" s="49"/>
      <c r="AA574" s="49"/>
      <c r="AB574" s="49"/>
      <c r="AC574" s="49"/>
      <c r="AD574" s="45"/>
      <c r="AE574" s="45"/>
      <c r="AH574" s="52"/>
      <c r="AI574" s="75"/>
      <c r="AJ574" s="52"/>
      <c r="AK574" s="52"/>
      <c r="AL574" s="52"/>
      <c r="AM574" s="52"/>
      <c r="AN574" s="45"/>
      <c r="AO574" s="45"/>
      <c r="AP574" s="45"/>
      <c r="AQ574" s="45"/>
    </row>
    <row r="575" spans="1:43" ht="15.75" customHeight="1">
      <c r="A575" s="45"/>
      <c r="B575" s="45"/>
      <c r="C575" s="45"/>
      <c r="D575" s="90"/>
      <c r="E575" s="47"/>
      <c r="F575" s="46"/>
      <c r="G575" s="46"/>
      <c r="H575" s="46"/>
      <c r="I575" s="46"/>
      <c r="J575" s="90"/>
      <c r="K575" s="46"/>
      <c r="L575" s="48"/>
      <c r="M575" s="217"/>
      <c r="N575" s="49"/>
      <c r="O575" s="49"/>
      <c r="P575" s="49"/>
      <c r="Q575" s="158"/>
      <c r="R575" s="221"/>
      <c r="S575" s="49"/>
      <c r="T575" s="199"/>
      <c r="U575" s="225"/>
      <c r="V575" s="202"/>
      <c r="W575" s="229"/>
      <c r="X575" s="49"/>
      <c r="Y575" s="45"/>
      <c r="Z575" s="49"/>
      <c r="AA575" s="49"/>
      <c r="AB575" s="49"/>
      <c r="AC575" s="49"/>
      <c r="AD575" s="45"/>
      <c r="AE575" s="45"/>
      <c r="AH575" s="52"/>
      <c r="AI575" s="75"/>
      <c r="AJ575" s="52"/>
      <c r="AK575" s="52"/>
      <c r="AL575" s="52"/>
      <c r="AM575" s="52"/>
      <c r="AN575" s="45"/>
      <c r="AO575" s="45"/>
      <c r="AP575" s="45"/>
      <c r="AQ575" s="45"/>
    </row>
    <row r="576" spans="1:43" ht="15.75" customHeight="1">
      <c r="A576" s="45"/>
      <c r="B576" s="45"/>
      <c r="C576" s="45"/>
      <c r="D576" s="90"/>
      <c r="E576" s="47"/>
      <c r="F576" s="46"/>
      <c r="G576" s="46"/>
      <c r="H576" s="46"/>
      <c r="I576" s="46"/>
      <c r="J576" s="90"/>
      <c r="K576" s="46"/>
      <c r="L576" s="48"/>
      <c r="M576" s="217"/>
      <c r="N576" s="49"/>
      <c r="O576" s="49"/>
      <c r="P576" s="49"/>
      <c r="Q576" s="158"/>
      <c r="R576" s="221"/>
      <c r="S576" s="49"/>
      <c r="T576" s="199"/>
      <c r="U576" s="225"/>
      <c r="V576" s="202"/>
      <c r="W576" s="229"/>
      <c r="X576" s="49"/>
      <c r="Y576" s="45"/>
      <c r="Z576" s="49"/>
      <c r="AA576" s="49"/>
      <c r="AB576" s="49"/>
      <c r="AC576" s="49"/>
      <c r="AD576" s="45"/>
      <c r="AE576" s="45"/>
      <c r="AH576" s="52"/>
      <c r="AI576" s="75"/>
      <c r="AJ576" s="52"/>
      <c r="AK576" s="52"/>
      <c r="AL576" s="52"/>
      <c r="AM576" s="52"/>
      <c r="AN576" s="45"/>
      <c r="AO576" s="45"/>
      <c r="AP576" s="45"/>
      <c r="AQ576" s="45"/>
    </row>
    <row r="577" spans="1:43" ht="15.75" customHeight="1">
      <c r="A577" s="45"/>
      <c r="B577" s="45"/>
      <c r="C577" s="45"/>
      <c r="D577" s="90"/>
      <c r="E577" s="47"/>
      <c r="F577" s="46"/>
      <c r="G577" s="46"/>
      <c r="H577" s="46"/>
      <c r="I577" s="46"/>
      <c r="J577" s="90"/>
      <c r="K577" s="46"/>
      <c r="L577" s="48"/>
      <c r="M577" s="217"/>
      <c r="N577" s="49"/>
      <c r="O577" s="49"/>
      <c r="P577" s="49"/>
      <c r="Q577" s="158"/>
      <c r="R577" s="221"/>
      <c r="S577" s="49"/>
      <c r="T577" s="199"/>
      <c r="U577" s="225"/>
      <c r="V577" s="202"/>
      <c r="W577" s="229"/>
      <c r="X577" s="49"/>
      <c r="Y577" s="45"/>
      <c r="Z577" s="49"/>
      <c r="AA577" s="49"/>
      <c r="AB577" s="49"/>
      <c r="AC577" s="49"/>
      <c r="AD577" s="45"/>
      <c r="AE577" s="45"/>
      <c r="AH577" s="52"/>
      <c r="AI577" s="75"/>
      <c r="AJ577" s="52"/>
      <c r="AK577" s="52"/>
      <c r="AL577" s="52"/>
      <c r="AM577" s="52"/>
      <c r="AN577" s="45"/>
      <c r="AO577" s="45"/>
      <c r="AP577" s="45"/>
      <c r="AQ577" s="45"/>
    </row>
    <row r="578" spans="1:43" ht="15.75" customHeight="1">
      <c r="A578" s="45"/>
      <c r="B578" s="45"/>
      <c r="C578" s="45"/>
      <c r="D578" s="90"/>
      <c r="E578" s="47"/>
      <c r="F578" s="46"/>
      <c r="G578" s="46"/>
      <c r="H578" s="46"/>
      <c r="I578" s="46"/>
      <c r="J578" s="90"/>
      <c r="K578" s="46"/>
      <c r="L578" s="48"/>
      <c r="M578" s="217"/>
      <c r="N578" s="49"/>
      <c r="O578" s="49"/>
      <c r="P578" s="49"/>
      <c r="Q578" s="158"/>
      <c r="R578" s="221"/>
      <c r="S578" s="49"/>
      <c r="T578" s="199"/>
      <c r="U578" s="225"/>
      <c r="V578" s="202"/>
      <c r="W578" s="229"/>
      <c r="X578" s="49"/>
      <c r="Y578" s="45"/>
      <c r="Z578" s="49"/>
      <c r="AA578" s="49"/>
      <c r="AB578" s="49"/>
      <c r="AC578" s="49"/>
      <c r="AD578" s="45"/>
      <c r="AE578" s="45"/>
      <c r="AH578" s="52"/>
      <c r="AI578" s="75"/>
      <c r="AJ578" s="52"/>
      <c r="AK578" s="52"/>
      <c r="AL578" s="52"/>
      <c r="AM578" s="52"/>
      <c r="AN578" s="45"/>
      <c r="AO578" s="45"/>
      <c r="AP578" s="45"/>
      <c r="AQ578" s="45"/>
    </row>
    <row r="579" spans="1:43" ht="15.75" customHeight="1">
      <c r="A579" s="45"/>
      <c r="B579" s="45"/>
      <c r="C579" s="45"/>
      <c r="D579" s="90"/>
      <c r="E579" s="47"/>
      <c r="F579" s="46"/>
      <c r="G579" s="46"/>
      <c r="H579" s="46"/>
      <c r="I579" s="46"/>
      <c r="J579" s="90"/>
      <c r="K579" s="46"/>
      <c r="L579" s="48"/>
      <c r="M579" s="217"/>
      <c r="N579" s="49"/>
      <c r="O579" s="49"/>
      <c r="P579" s="49"/>
      <c r="Q579" s="158"/>
      <c r="R579" s="221"/>
      <c r="S579" s="49"/>
      <c r="T579" s="199"/>
      <c r="U579" s="225"/>
      <c r="V579" s="202"/>
      <c r="W579" s="229"/>
      <c r="X579" s="49"/>
      <c r="Y579" s="45"/>
      <c r="Z579" s="49"/>
      <c r="AA579" s="49"/>
      <c r="AB579" s="49"/>
      <c r="AC579" s="49"/>
      <c r="AD579" s="45"/>
      <c r="AE579" s="45"/>
      <c r="AH579" s="52"/>
      <c r="AI579" s="75"/>
      <c r="AJ579" s="52"/>
      <c r="AK579" s="52"/>
      <c r="AL579" s="52"/>
      <c r="AM579" s="52"/>
      <c r="AN579" s="45"/>
      <c r="AO579" s="45"/>
      <c r="AP579" s="45"/>
      <c r="AQ579" s="45"/>
    </row>
    <row r="580" spans="1:43" ht="15.75" customHeight="1">
      <c r="A580" s="45"/>
      <c r="B580" s="45"/>
      <c r="C580" s="45"/>
      <c r="D580" s="90"/>
      <c r="E580" s="47"/>
      <c r="F580" s="46"/>
      <c r="G580" s="46"/>
      <c r="H580" s="46"/>
      <c r="I580" s="46"/>
      <c r="J580" s="90"/>
      <c r="K580" s="46"/>
      <c r="L580" s="48"/>
      <c r="M580" s="217"/>
      <c r="N580" s="49"/>
      <c r="O580" s="49"/>
      <c r="P580" s="49"/>
      <c r="Q580" s="158"/>
      <c r="R580" s="221"/>
      <c r="S580" s="49"/>
      <c r="T580" s="199"/>
      <c r="U580" s="225"/>
      <c r="V580" s="202"/>
      <c r="W580" s="229"/>
      <c r="X580" s="49"/>
      <c r="Y580" s="45"/>
      <c r="Z580" s="49"/>
      <c r="AA580" s="49"/>
      <c r="AB580" s="49"/>
      <c r="AC580" s="49"/>
      <c r="AD580" s="45"/>
      <c r="AE580" s="45"/>
      <c r="AH580" s="52"/>
      <c r="AI580" s="75"/>
      <c r="AJ580" s="52"/>
      <c r="AK580" s="52"/>
      <c r="AL580" s="52"/>
      <c r="AM580" s="52"/>
      <c r="AN580" s="45"/>
      <c r="AO580" s="45"/>
      <c r="AP580" s="45"/>
      <c r="AQ580" s="45"/>
    </row>
    <row r="581" spans="1:43" ht="15.75" customHeight="1">
      <c r="A581" s="45"/>
      <c r="B581" s="45"/>
      <c r="C581" s="45"/>
      <c r="D581" s="90"/>
      <c r="E581" s="47"/>
      <c r="F581" s="46"/>
      <c r="G581" s="46"/>
      <c r="H581" s="46"/>
      <c r="I581" s="46"/>
      <c r="J581" s="90"/>
      <c r="K581" s="46"/>
      <c r="L581" s="48"/>
      <c r="M581" s="217"/>
      <c r="N581" s="49"/>
      <c r="O581" s="49"/>
      <c r="P581" s="49"/>
      <c r="Q581" s="158"/>
      <c r="R581" s="221"/>
      <c r="S581" s="49"/>
      <c r="T581" s="199"/>
      <c r="U581" s="225"/>
      <c r="V581" s="202"/>
      <c r="W581" s="229"/>
      <c r="X581" s="49"/>
      <c r="Y581" s="45"/>
      <c r="Z581" s="49"/>
      <c r="AA581" s="49"/>
      <c r="AB581" s="49"/>
      <c r="AC581" s="49"/>
      <c r="AD581" s="45"/>
      <c r="AE581" s="45"/>
      <c r="AH581" s="52"/>
      <c r="AI581" s="75"/>
      <c r="AJ581" s="52"/>
      <c r="AK581" s="52"/>
      <c r="AL581" s="52"/>
      <c r="AM581" s="52"/>
      <c r="AN581" s="45"/>
      <c r="AO581" s="45"/>
      <c r="AP581" s="45"/>
      <c r="AQ581" s="45"/>
    </row>
    <row r="582" spans="1:43" ht="15.75" customHeight="1">
      <c r="A582" s="45"/>
      <c r="B582" s="45"/>
      <c r="C582" s="45"/>
      <c r="D582" s="90"/>
      <c r="E582" s="47"/>
      <c r="F582" s="46"/>
      <c r="G582" s="46"/>
      <c r="H582" s="46"/>
      <c r="I582" s="46"/>
      <c r="J582" s="90"/>
      <c r="K582" s="46"/>
      <c r="L582" s="48"/>
      <c r="M582" s="217"/>
      <c r="N582" s="49"/>
      <c r="O582" s="49"/>
      <c r="P582" s="49"/>
      <c r="Q582" s="158"/>
      <c r="R582" s="221"/>
      <c r="S582" s="49"/>
      <c r="T582" s="199"/>
      <c r="U582" s="225"/>
      <c r="V582" s="202"/>
      <c r="W582" s="229"/>
      <c r="X582" s="49"/>
      <c r="Y582" s="45"/>
      <c r="Z582" s="49"/>
      <c r="AA582" s="49"/>
      <c r="AB582" s="49"/>
      <c r="AC582" s="49"/>
      <c r="AD582" s="45"/>
      <c r="AE582" s="45"/>
      <c r="AH582" s="52"/>
      <c r="AI582" s="75"/>
      <c r="AJ582" s="52"/>
      <c r="AK582" s="52"/>
      <c r="AL582" s="52"/>
      <c r="AM582" s="52"/>
      <c r="AN582" s="45"/>
      <c r="AO582" s="45"/>
      <c r="AP582" s="45"/>
      <c r="AQ582" s="45"/>
    </row>
    <row r="583" spans="1:43" ht="15.75" customHeight="1">
      <c r="A583" s="45"/>
      <c r="B583" s="45"/>
      <c r="C583" s="45"/>
      <c r="D583" s="90"/>
      <c r="E583" s="47"/>
      <c r="F583" s="46"/>
      <c r="G583" s="46"/>
      <c r="H583" s="46"/>
      <c r="I583" s="46"/>
      <c r="J583" s="90"/>
      <c r="K583" s="46"/>
      <c r="L583" s="48"/>
      <c r="M583" s="217"/>
      <c r="N583" s="49"/>
      <c r="O583" s="49"/>
      <c r="P583" s="49"/>
      <c r="Q583" s="158"/>
      <c r="R583" s="221"/>
      <c r="S583" s="49"/>
      <c r="T583" s="199"/>
      <c r="U583" s="225"/>
      <c r="V583" s="202"/>
      <c r="W583" s="229"/>
      <c r="X583" s="49"/>
      <c r="Y583" s="45"/>
      <c r="Z583" s="49"/>
      <c r="AA583" s="49"/>
      <c r="AB583" s="49"/>
      <c r="AC583" s="49"/>
      <c r="AD583" s="45"/>
      <c r="AE583" s="45"/>
      <c r="AH583" s="52"/>
      <c r="AI583" s="75"/>
      <c r="AJ583" s="52"/>
      <c r="AK583" s="52"/>
      <c r="AL583" s="52"/>
      <c r="AM583" s="52"/>
      <c r="AN583" s="45"/>
      <c r="AO583" s="45"/>
      <c r="AP583" s="45"/>
      <c r="AQ583" s="45"/>
    </row>
    <row r="584" spans="1:43" ht="15.75" customHeight="1">
      <c r="A584" s="45"/>
      <c r="B584" s="45"/>
      <c r="C584" s="45"/>
      <c r="D584" s="90"/>
      <c r="E584" s="47"/>
      <c r="F584" s="46"/>
      <c r="G584" s="46"/>
      <c r="H584" s="46"/>
      <c r="I584" s="46"/>
      <c r="J584" s="90"/>
      <c r="K584" s="46"/>
      <c r="L584" s="48"/>
      <c r="M584" s="217"/>
      <c r="N584" s="49"/>
      <c r="O584" s="49"/>
      <c r="P584" s="49"/>
      <c r="Q584" s="158"/>
      <c r="R584" s="221"/>
      <c r="S584" s="49"/>
      <c r="T584" s="199"/>
      <c r="U584" s="225"/>
      <c r="V584" s="202"/>
      <c r="W584" s="229"/>
      <c r="X584" s="49"/>
      <c r="Y584" s="45"/>
      <c r="Z584" s="49"/>
      <c r="AA584" s="49"/>
      <c r="AB584" s="49"/>
      <c r="AC584" s="49"/>
      <c r="AD584" s="45"/>
      <c r="AE584" s="45"/>
      <c r="AH584" s="52"/>
      <c r="AI584" s="75"/>
      <c r="AJ584" s="52"/>
      <c r="AK584" s="52"/>
      <c r="AL584" s="52"/>
      <c r="AM584" s="52"/>
      <c r="AN584" s="45"/>
      <c r="AO584" s="45"/>
      <c r="AP584" s="45"/>
      <c r="AQ584" s="45"/>
    </row>
    <row r="585" spans="1:43" ht="15.75" customHeight="1">
      <c r="A585" s="45"/>
      <c r="B585" s="45"/>
      <c r="C585" s="45"/>
      <c r="D585" s="90"/>
      <c r="E585" s="47"/>
      <c r="F585" s="46"/>
      <c r="G585" s="46"/>
      <c r="H585" s="46"/>
      <c r="I585" s="46"/>
      <c r="J585" s="90"/>
      <c r="K585" s="46"/>
      <c r="L585" s="48"/>
      <c r="M585" s="217"/>
      <c r="N585" s="49"/>
      <c r="O585" s="49"/>
      <c r="P585" s="49"/>
      <c r="Q585" s="158"/>
      <c r="R585" s="221"/>
      <c r="S585" s="49"/>
      <c r="T585" s="199"/>
      <c r="U585" s="225"/>
      <c r="V585" s="202"/>
      <c r="W585" s="229"/>
      <c r="X585" s="49"/>
      <c r="Y585" s="45"/>
      <c r="Z585" s="49"/>
      <c r="AA585" s="49"/>
      <c r="AB585" s="49"/>
      <c r="AC585" s="49"/>
      <c r="AD585" s="45"/>
      <c r="AE585" s="45"/>
      <c r="AH585" s="52"/>
      <c r="AI585" s="75"/>
      <c r="AJ585" s="52"/>
      <c r="AK585" s="52"/>
      <c r="AL585" s="52"/>
      <c r="AM585" s="52"/>
      <c r="AN585" s="45"/>
      <c r="AO585" s="45"/>
      <c r="AP585" s="45"/>
      <c r="AQ585" s="45"/>
    </row>
    <row r="586" spans="1:43" ht="15.75" customHeight="1">
      <c r="A586" s="45"/>
      <c r="B586" s="45"/>
      <c r="C586" s="45"/>
      <c r="D586" s="90"/>
      <c r="E586" s="47"/>
      <c r="F586" s="46"/>
      <c r="G586" s="46"/>
      <c r="H586" s="46"/>
      <c r="I586" s="46"/>
      <c r="J586" s="90"/>
      <c r="K586" s="46"/>
      <c r="L586" s="48"/>
      <c r="M586" s="217"/>
      <c r="N586" s="49"/>
      <c r="O586" s="49"/>
      <c r="P586" s="49"/>
      <c r="Q586" s="158"/>
      <c r="R586" s="221"/>
      <c r="S586" s="49"/>
      <c r="T586" s="199"/>
      <c r="U586" s="225"/>
      <c r="V586" s="202"/>
      <c r="W586" s="229"/>
      <c r="X586" s="49"/>
      <c r="Y586" s="45"/>
      <c r="Z586" s="49"/>
      <c r="AA586" s="49"/>
      <c r="AB586" s="49"/>
      <c r="AC586" s="49"/>
      <c r="AD586" s="45"/>
      <c r="AE586" s="45"/>
      <c r="AH586" s="52"/>
      <c r="AI586" s="75"/>
      <c r="AJ586" s="52"/>
      <c r="AK586" s="52"/>
      <c r="AL586" s="52"/>
      <c r="AM586" s="52"/>
      <c r="AN586" s="45"/>
      <c r="AO586" s="45"/>
      <c r="AP586" s="45"/>
      <c r="AQ586" s="45"/>
    </row>
    <row r="587" spans="1:43" ht="15.75" customHeight="1">
      <c r="A587" s="45"/>
      <c r="B587" s="45"/>
      <c r="C587" s="45"/>
      <c r="D587" s="90"/>
      <c r="E587" s="47"/>
      <c r="F587" s="46"/>
      <c r="G587" s="46"/>
      <c r="H587" s="46"/>
      <c r="I587" s="46"/>
      <c r="J587" s="90"/>
      <c r="K587" s="46"/>
      <c r="L587" s="48"/>
      <c r="M587" s="217"/>
      <c r="N587" s="49"/>
      <c r="O587" s="49"/>
      <c r="P587" s="49"/>
      <c r="Q587" s="158"/>
      <c r="R587" s="221"/>
      <c r="S587" s="49"/>
      <c r="T587" s="199"/>
      <c r="U587" s="225"/>
      <c r="V587" s="202"/>
      <c r="W587" s="229"/>
      <c r="X587" s="49"/>
      <c r="Y587" s="45"/>
      <c r="Z587" s="49"/>
      <c r="AA587" s="49"/>
      <c r="AB587" s="49"/>
      <c r="AC587" s="49"/>
      <c r="AD587" s="45"/>
      <c r="AE587" s="45"/>
      <c r="AH587" s="52"/>
      <c r="AI587" s="75"/>
      <c r="AJ587" s="52"/>
      <c r="AK587" s="52"/>
      <c r="AL587" s="52"/>
      <c r="AM587" s="52"/>
      <c r="AN587" s="45"/>
      <c r="AO587" s="45"/>
      <c r="AP587" s="45"/>
      <c r="AQ587" s="45"/>
    </row>
    <row r="588" spans="1:43" ht="15.75" customHeight="1">
      <c r="A588" s="45"/>
      <c r="B588" s="45"/>
      <c r="C588" s="45"/>
      <c r="D588" s="90"/>
      <c r="E588" s="47"/>
      <c r="F588" s="46"/>
      <c r="G588" s="46"/>
      <c r="H588" s="46"/>
      <c r="I588" s="46"/>
      <c r="J588" s="90"/>
      <c r="K588" s="46"/>
      <c r="L588" s="48"/>
      <c r="M588" s="217"/>
      <c r="N588" s="49"/>
      <c r="O588" s="49"/>
      <c r="P588" s="49"/>
      <c r="Q588" s="158"/>
      <c r="R588" s="221"/>
      <c r="S588" s="49"/>
      <c r="T588" s="199"/>
      <c r="U588" s="225"/>
      <c r="V588" s="202"/>
      <c r="W588" s="229"/>
      <c r="X588" s="49"/>
      <c r="Y588" s="45"/>
      <c r="Z588" s="49"/>
      <c r="AA588" s="49"/>
      <c r="AB588" s="49"/>
      <c r="AC588" s="49"/>
      <c r="AD588" s="45"/>
      <c r="AE588" s="45"/>
      <c r="AH588" s="52"/>
      <c r="AI588" s="75"/>
      <c r="AJ588" s="52"/>
      <c r="AK588" s="52"/>
      <c r="AL588" s="52"/>
      <c r="AM588" s="52"/>
      <c r="AN588" s="45"/>
      <c r="AO588" s="45"/>
      <c r="AP588" s="45"/>
      <c r="AQ588" s="45"/>
    </row>
    <row r="589" spans="1:43" ht="15.75" customHeight="1">
      <c r="A589" s="45"/>
      <c r="B589" s="45"/>
      <c r="C589" s="45"/>
      <c r="D589" s="90"/>
      <c r="E589" s="47"/>
      <c r="F589" s="46"/>
      <c r="G589" s="46"/>
      <c r="H589" s="46"/>
      <c r="I589" s="46"/>
      <c r="J589" s="90"/>
      <c r="K589" s="46"/>
      <c r="L589" s="48"/>
      <c r="M589" s="217"/>
      <c r="N589" s="49"/>
      <c r="O589" s="49"/>
      <c r="P589" s="49"/>
      <c r="Q589" s="158"/>
      <c r="R589" s="221"/>
      <c r="S589" s="49"/>
      <c r="T589" s="199"/>
      <c r="U589" s="225"/>
      <c r="V589" s="202"/>
      <c r="W589" s="229"/>
      <c r="X589" s="49"/>
      <c r="Y589" s="45"/>
      <c r="Z589" s="49"/>
      <c r="AA589" s="49"/>
      <c r="AB589" s="49"/>
      <c r="AC589" s="49"/>
      <c r="AD589" s="45"/>
      <c r="AE589" s="45"/>
      <c r="AH589" s="52"/>
      <c r="AI589" s="75"/>
      <c r="AJ589" s="52"/>
      <c r="AK589" s="52"/>
      <c r="AL589" s="52"/>
      <c r="AM589" s="52"/>
      <c r="AN589" s="45"/>
      <c r="AO589" s="45"/>
      <c r="AP589" s="45"/>
      <c r="AQ589" s="45"/>
    </row>
    <row r="590" spans="1:43" ht="15.75" customHeight="1">
      <c r="A590" s="45"/>
      <c r="B590" s="45"/>
      <c r="C590" s="45"/>
      <c r="D590" s="90"/>
      <c r="E590" s="47"/>
      <c r="F590" s="46"/>
      <c r="G590" s="46"/>
      <c r="H590" s="46"/>
      <c r="I590" s="46"/>
      <c r="J590" s="90"/>
      <c r="K590" s="46"/>
      <c r="L590" s="48"/>
      <c r="M590" s="217"/>
      <c r="N590" s="49"/>
      <c r="O590" s="49"/>
      <c r="P590" s="49"/>
      <c r="Q590" s="158"/>
      <c r="R590" s="221"/>
      <c r="S590" s="49"/>
      <c r="T590" s="199"/>
      <c r="U590" s="225"/>
      <c r="V590" s="202"/>
      <c r="W590" s="229"/>
      <c r="X590" s="49"/>
      <c r="Y590" s="45"/>
      <c r="Z590" s="49"/>
      <c r="AA590" s="49"/>
      <c r="AB590" s="49"/>
      <c r="AC590" s="49"/>
      <c r="AD590" s="45"/>
      <c r="AE590" s="45"/>
      <c r="AH590" s="52"/>
      <c r="AI590" s="75"/>
      <c r="AJ590" s="52"/>
      <c r="AK590" s="52"/>
      <c r="AL590" s="52"/>
      <c r="AM590" s="52"/>
      <c r="AN590" s="45"/>
      <c r="AO590" s="45"/>
      <c r="AP590" s="45"/>
      <c r="AQ590" s="45"/>
    </row>
    <row r="591" spans="1:43" ht="15.75" customHeight="1">
      <c r="A591" s="45"/>
      <c r="B591" s="45"/>
      <c r="C591" s="45"/>
      <c r="D591" s="90"/>
      <c r="E591" s="47"/>
      <c r="F591" s="46"/>
      <c r="G591" s="46"/>
      <c r="H591" s="46"/>
      <c r="I591" s="46"/>
      <c r="J591" s="90"/>
      <c r="K591" s="46"/>
      <c r="L591" s="48"/>
      <c r="M591" s="217"/>
      <c r="N591" s="49"/>
      <c r="O591" s="49"/>
      <c r="P591" s="49"/>
      <c r="Q591" s="158"/>
      <c r="R591" s="221"/>
      <c r="S591" s="49"/>
      <c r="T591" s="199"/>
      <c r="U591" s="225"/>
      <c r="V591" s="202"/>
      <c r="W591" s="229"/>
      <c r="X591" s="49"/>
      <c r="Y591" s="45"/>
      <c r="Z591" s="49"/>
      <c r="AA591" s="49"/>
      <c r="AB591" s="49"/>
      <c r="AC591" s="49"/>
      <c r="AD591" s="45"/>
      <c r="AE591" s="45"/>
      <c r="AH591" s="52"/>
      <c r="AI591" s="75"/>
      <c r="AJ591" s="52"/>
      <c r="AK591" s="52"/>
      <c r="AL591" s="52"/>
      <c r="AM591" s="52"/>
      <c r="AN591" s="45"/>
      <c r="AO591" s="45"/>
      <c r="AP591" s="45"/>
      <c r="AQ591" s="45"/>
    </row>
    <row r="592" spans="1:43" ht="15.75" customHeight="1">
      <c r="A592" s="45"/>
      <c r="B592" s="45"/>
      <c r="C592" s="45"/>
      <c r="D592" s="90"/>
      <c r="E592" s="47"/>
      <c r="F592" s="46"/>
      <c r="G592" s="46"/>
      <c r="H592" s="46"/>
      <c r="I592" s="46"/>
      <c r="J592" s="90"/>
      <c r="K592" s="46"/>
      <c r="L592" s="48"/>
      <c r="M592" s="217"/>
      <c r="N592" s="49"/>
      <c r="O592" s="49"/>
      <c r="P592" s="49"/>
      <c r="Q592" s="158"/>
      <c r="R592" s="221"/>
      <c r="S592" s="49"/>
      <c r="T592" s="199"/>
      <c r="U592" s="225"/>
      <c r="V592" s="202"/>
      <c r="W592" s="229"/>
      <c r="X592" s="49"/>
      <c r="Y592" s="45"/>
      <c r="Z592" s="49"/>
      <c r="AA592" s="49"/>
      <c r="AB592" s="49"/>
      <c r="AC592" s="49"/>
      <c r="AD592" s="45"/>
      <c r="AE592" s="45"/>
      <c r="AH592" s="52"/>
      <c r="AI592" s="75"/>
      <c r="AJ592" s="52"/>
      <c r="AK592" s="52"/>
      <c r="AL592" s="52"/>
      <c r="AM592" s="52"/>
      <c r="AN592" s="45"/>
      <c r="AO592" s="45"/>
      <c r="AP592" s="45"/>
      <c r="AQ592" s="45"/>
    </row>
    <row r="593" spans="1:43" ht="15.75" customHeight="1">
      <c r="A593" s="45"/>
      <c r="B593" s="45"/>
      <c r="C593" s="45"/>
      <c r="D593" s="90"/>
      <c r="E593" s="47"/>
      <c r="F593" s="46"/>
      <c r="G593" s="46"/>
      <c r="H593" s="46"/>
      <c r="I593" s="46"/>
      <c r="J593" s="90"/>
      <c r="K593" s="46"/>
      <c r="L593" s="48"/>
      <c r="M593" s="217"/>
      <c r="N593" s="49"/>
      <c r="O593" s="49"/>
      <c r="P593" s="49"/>
      <c r="Q593" s="158"/>
      <c r="R593" s="221"/>
      <c r="S593" s="49"/>
      <c r="T593" s="199"/>
      <c r="U593" s="225"/>
      <c r="V593" s="202"/>
      <c r="W593" s="229"/>
      <c r="X593" s="49"/>
      <c r="Y593" s="45"/>
      <c r="Z593" s="49"/>
      <c r="AA593" s="49"/>
      <c r="AB593" s="49"/>
      <c r="AC593" s="49"/>
      <c r="AD593" s="45"/>
      <c r="AE593" s="45"/>
      <c r="AH593" s="52"/>
      <c r="AI593" s="75"/>
      <c r="AJ593" s="52"/>
      <c r="AK593" s="52"/>
      <c r="AL593" s="52"/>
      <c r="AM593" s="52"/>
      <c r="AN593" s="45"/>
      <c r="AO593" s="45"/>
      <c r="AP593" s="45"/>
      <c r="AQ593" s="45"/>
    </row>
    <row r="594" spans="1:43" ht="15.75" customHeight="1">
      <c r="A594" s="45"/>
      <c r="B594" s="45"/>
      <c r="C594" s="45"/>
      <c r="D594" s="90"/>
      <c r="E594" s="47"/>
      <c r="F594" s="46"/>
      <c r="G594" s="46"/>
      <c r="H594" s="46"/>
      <c r="I594" s="46"/>
      <c r="J594" s="90"/>
      <c r="K594" s="46"/>
      <c r="L594" s="48"/>
      <c r="M594" s="217"/>
      <c r="N594" s="49"/>
      <c r="O594" s="49"/>
      <c r="P594" s="49"/>
      <c r="Q594" s="158"/>
      <c r="R594" s="221"/>
      <c r="S594" s="49"/>
      <c r="T594" s="199"/>
      <c r="U594" s="225"/>
      <c r="V594" s="202"/>
      <c r="W594" s="229"/>
      <c r="X594" s="49"/>
      <c r="Y594" s="45"/>
      <c r="Z594" s="49"/>
      <c r="AA594" s="49"/>
      <c r="AB594" s="49"/>
      <c r="AC594" s="49"/>
      <c r="AD594" s="45"/>
      <c r="AE594" s="45"/>
      <c r="AH594" s="52"/>
      <c r="AI594" s="75"/>
      <c r="AJ594" s="52"/>
      <c r="AK594" s="52"/>
      <c r="AL594" s="52"/>
      <c r="AM594" s="52"/>
      <c r="AN594" s="45"/>
      <c r="AO594" s="45"/>
      <c r="AP594" s="45"/>
      <c r="AQ594" s="45"/>
    </row>
    <row r="595" spans="1:43" ht="15.75" customHeight="1">
      <c r="A595" s="45"/>
      <c r="B595" s="45"/>
      <c r="C595" s="45"/>
      <c r="D595" s="90"/>
      <c r="E595" s="47"/>
      <c r="F595" s="46"/>
      <c r="G595" s="46"/>
      <c r="H595" s="46"/>
      <c r="I595" s="46"/>
      <c r="J595" s="90"/>
      <c r="K595" s="46"/>
      <c r="L595" s="48"/>
      <c r="M595" s="217"/>
      <c r="N595" s="49"/>
      <c r="O595" s="49"/>
      <c r="P595" s="49"/>
      <c r="Q595" s="158"/>
      <c r="R595" s="221"/>
      <c r="S595" s="49"/>
      <c r="T595" s="199"/>
      <c r="U595" s="225"/>
      <c r="V595" s="202"/>
      <c r="W595" s="229"/>
      <c r="X595" s="49"/>
      <c r="Y595" s="45"/>
      <c r="Z595" s="49"/>
      <c r="AA595" s="49"/>
      <c r="AB595" s="49"/>
      <c r="AC595" s="49"/>
      <c r="AD595" s="45"/>
      <c r="AE595" s="45"/>
      <c r="AH595" s="52"/>
      <c r="AI595" s="75"/>
      <c r="AJ595" s="52"/>
      <c r="AK595" s="52"/>
      <c r="AL595" s="52"/>
      <c r="AM595" s="52"/>
      <c r="AN595" s="45"/>
      <c r="AO595" s="45"/>
      <c r="AP595" s="45"/>
      <c r="AQ595" s="45"/>
    </row>
    <row r="596" spans="1:43" ht="15.75" customHeight="1">
      <c r="A596" s="45"/>
      <c r="B596" s="45"/>
      <c r="C596" s="45"/>
      <c r="D596" s="90"/>
      <c r="E596" s="47"/>
      <c r="F596" s="46"/>
      <c r="G596" s="46"/>
      <c r="H596" s="46"/>
      <c r="I596" s="46"/>
      <c r="J596" s="90"/>
      <c r="K596" s="46"/>
      <c r="L596" s="48"/>
      <c r="M596" s="217"/>
      <c r="N596" s="49"/>
      <c r="O596" s="49"/>
      <c r="P596" s="49"/>
      <c r="Q596" s="158"/>
      <c r="R596" s="221"/>
      <c r="S596" s="49"/>
      <c r="T596" s="199"/>
      <c r="U596" s="225"/>
      <c r="V596" s="202"/>
      <c r="W596" s="229"/>
      <c r="X596" s="49"/>
      <c r="Y596" s="45"/>
      <c r="Z596" s="49"/>
      <c r="AA596" s="49"/>
      <c r="AB596" s="49"/>
      <c r="AC596" s="49"/>
      <c r="AD596" s="45"/>
      <c r="AE596" s="45"/>
      <c r="AH596" s="52"/>
      <c r="AI596" s="75"/>
      <c r="AJ596" s="52"/>
      <c r="AK596" s="52"/>
      <c r="AL596" s="52"/>
      <c r="AM596" s="52"/>
      <c r="AN596" s="45"/>
      <c r="AO596" s="45"/>
      <c r="AP596" s="45"/>
      <c r="AQ596" s="45"/>
    </row>
    <row r="597" spans="1:43" ht="15.75" customHeight="1">
      <c r="A597" s="45"/>
      <c r="B597" s="45"/>
      <c r="C597" s="45"/>
      <c r="D597" s="90"/>
      <c r="E597" s="47"/>
      <c r="F597" s="46"/>
      <c r="G597" s="46"/>
      <c r="H597" s="46"/>
      <c r="I597" s="46"/>
      <c r="J597" s="90"/>
      <c r="K597" s="46"/>
      <c r="L597" s="48"/>
      <c r="M597" s="217"/>
      <c r="N597" s="49"/>
      <c r="O597" s="49"/>
      <c r="P597" s="49"/>
      <c r="Q597" s="158"/>
      <c r="R597" s="221"/>
      <c r="S597" s="49"/>
      <c r="T597" s="199"/>
      <c r="U597" s="225"/>
      <c r="V597" s="202"/>
      <c r="W597" s="229"/>
      <c r="X597" s="49"/>
      <c r="Y597" s="45"/>
      <c r="Z597" s="49"/>
      <c r="AA597" s="49"/>
      <c r="AB597" s="49"/>
      <c r="AC597" s="49"/>
      <c r="AD597" s="45"/>
      <c r="AE597" s="45"/>
      <c r="AH597" s="52"/>
      <c r="AI597" s="75"/>
      <c r="AJ597" s="52"/>
      <c r="AK597" s="52"/>
      <c r="AL597" s="52"/>
      <c r="AM597" s="52"/>
      <c r="AN597" s="45"/>
      <c r="AO597" s="45"/>
      <c r="AP597" s="45"/>
      <c r="AQ597" s="45"/>
    </row>
    <row r="598" spans="1:43" ht="15.75" customHeight="1">
      <c r="A598" s="45"/>
      <c r="B598" s="45"/>
      <c r="C598" s="45"/>
      <c r="D598" s="90"/>
      <c r="E598" s="47"/>
      <c r="F598" s="46"/>
      <c r="G598" s="46"/>
      <c r="H598" s="46"/>
      <c r="I598" s="46"/>
      <c r="J598" s="90"/>
      <c r="K598" s="46"/>
      <c r="L598" s="48"/>
      <c r="M598" s="217"/>
      <c r="N598" s="49"/>
      <c r="O598" s="49"/>
      <c r="P598" s="49"/>
      <c r="Q598" s="158"/>
      <c r="R598" s="221"/>
      <c r="S598" s="49"/>
      <c r="T598" s="199"/>
      <c r="U598" s="225"/>
      <c r="V598" s="202"/>
      <c r="W598" s="229"/>
      <c r="X598" s="49"/>
      <c r="Y598" s="45"/>
      <c r="Z598" s="49"/>
      <c r="AA598" s="49"/>
      <c r="AB598" s="49"/>
      <c r="AC598" s="49"/>
      <c r="AD598" s="45"/>
      <c r="AE598" s="45"/>
      <c r="AH598" s="52"/>
      <c r="AI598" s="75"/>
      <c r="AJ598" s="52"/>
      <c r="AK598" s="52"/>
      <c r="AL598" s="52"/>
      <c r="AM598" s="52"/>
      <c r="AN598" s="45"/>
      <c r="AO598" s="45"/>
      <c r="AP598" s="45"/>
      <c r="AQ598" s="45"/>
    </row>
    <row r="599" spans="1:43" ht="15.75" customHeight="1">
      <c r="A599" s="45"/>
      <c r="B599" s="45"/>
      <c r="C599" s="45"/>
      <c r="D599" s="90"/>
      <c r="E599" s="47"/>
      <c r="F599" s="46"/>
      <c r="G599" s="46"/>
      <c r="H599" s="46"/>
      <c r="I599" s="46"/>
      <c r="J599" s="90"/>
      <c r="K599" s="46"/>
      <c r="L599" s="48"/>
      <c r="M599" s="217"/>
      <c r="N599" s="49"/>
      <c r="O599" s="49"/>
      <c r="P599" s="49"/>
      <c r="Q599" s="158"/>
      <c r="R599" s="221"/>
      <c r="S599" s="49"/>
      <c r="T599" s="199"/>
      <c r="U599" s="225"/>
      <c r="V599" s="202"/>
      <c r="W599" s="229"/>
      <c r="X599" s="49"/>
      <c r="Y599" s="45"/>
      <c r="Z599" s="49"/>
      <c r="AA599" s="49"/>
      <c r="AB599" s="49"/>
      <c r="AC599" s="49"/>
      <c r="AD599" s="45"/>
      <c r="AE599" s="45"/>
      <c r="AH599" s="52"/>
      <c r="AI599" s="75"/>
      <c r="AJ599" s="52"/>
      <c r="AK599" s="52"/>
      <c r="AL599" s="52"/>
      <c r="AM599" s="52"/>
      <c r="AN599" s="45"/>
      <c r="AO599" s="45"/>
      <c r="AP599" s="45"/>
      <c r="AQ599" s="45"/>
    </row>
    <row r="600" spans="1:43" ht="15.75" customHeight="1">
      <c r="A600" s="45"/>
      <c r="B600" s="45"/>
      <c r="C600" s="45"/>
      <c r="D600" s="90"/>
      <c r="E600" s="47"/>
      <c r="F600" s="46"/>
      <c r="G600" s="46"/>
      <c r="H600" s="46"/>
      <c r="I600" s="46"/>
      <c r="J600" s="90"/>
      <c r="K600" s="46"/>
      <c r="L600" s="48"/>
      <c r="M600" s="217"/>
      <c r="N600" s="49"/>
      <c r="O600" s="49"/>
      <c r="P600" s="49"/>
      <c r="Q600" s="158"/>
      <c r="R600" s="221"/>
      <c r="S600" s="49"/>
      <c r="T600" s="199"/>
      <c r="U600" s="225"/>
      <c r="V600" s="202"/>
      <c r="W600" s="229"/>
      <c r="X600" s="49"/>
      <c r="Y600" s="45"/>
      <c r="Z600" s="49"/>
      <c r="AA600" s="49"/>
      <c r="AB600" s="49"/>
      <c r="AC600" s="49"/>
      <c r="AD600" s="45"/>
      <c r="AE600" s="45"/>
      <c r="AH600" s="52"/>
      <c r="AI600" s="75"/>
      <c r="AJ600" s="52"/>
      <c r="AK600" s="52"/>
      <c r="AL600" s="52"/>
      <c r="AM600" s="52"/>
      <c r="AN600" s="45"/>
      <c r="AO600" s="45"/>
      <c r="AP600" s="45"/>
      <c r="AQ600" s="45"/>
    </row>
    <row r="601" spans="1:43" ht="15.75" customHeight="1">
      <c r="A601" s="45"/>
      <c r="B601" s="45"/>
      <c r="C601" s="45"/>
      <c r="D601" s="90"/>
      <c r="E601" s="47"/>
      <c r="F601" s="46"/>
      <c r="G601" s="46"/>
      <c r="H601" s="46"/>
      <c r="I601" s="46"/>
      <c r="J601" s="90"/>
      <c r="K601" s="46"/>
      <c r="L601" s="48"/>
      <c r="M601" s="217"/>
      <c r="N601" s="49"/>
      <c r="O601" s="49"/>
      <c r="P601" s="49"/>
      <c r="Q601" s="158"/>
      <c r="R601" s="221"/>
      <c r="S601" s="49"/>
      <c r="T601" s="199"/>
      <c r="U601" s="225"/>
      <c r="V601" s="202"/>
      <c r="W601" s="229"/>
      <c r="X601" s="49"/>
      <c r="Y601" s="45"/>
      <c r="Z601" s="49"/>
      <c r="AA601" s="49"/>
      <c r="AB601" s="49"/>
      <c r="AC601" s="49"/>
      <c r="AD601" s="45"/>
      <c r="AE601" s="45"/>
      <c r="AH601" s="52"/>
      <c r="AI601" s="75"/>
      <c r="AJ601" s="52"/>
      <c r="AK601" s="52"/>
      <c r="AL601" s="52"/>
      <c r="AM601" s="52"/>
      <c r="AN601" s="45"/>
      <c r="AO601" s="45"/>
      <c r="AP601" s="45"/>
      <c r="AQ601" s="45"/>
    </row>
    <row r="602" spans="1:43" ht="15.75" customHeight="1">
      <c r="A602" s="45"/>
      <c r="B602" s="45"/>
      <c r="C602" s="45"/>
      <c r="D602" s="90"/>
      <c r="E602" s="47"/>
      <c r="F602" s="46"/>
      <c r="G602" s="46"/>
      <c r="H602" s="46"/>
      <c r="I602" s="46"/>
      <c r="J602" s="90"/>
      <c r="K602" s="46"/>
      <c r="L602" s="48"/>
      <c r="M602" s="217"/>
      <c r="N602" s="49"/>
      <c r="O602" s="49"/>
      <c r="P602" s="49"/>
      <c r="Q602" s="158"/>
      <c r="R602" s="221"/>
      <c r="S602" s="49"/>
      <c r="T602" s="199"/>
      <c r="U602" s="225"/>
      <c r="V602" s="202"/>
      <c r="W602" s="229"/>
      <c r="X602" s="49"/>
      <c r="Y602" s="45"/>
      <c r="Z602" s="49"/>
      <c r="AA602" s="49"/>
      <c r="AB602" s="49"/>
      <c r="AC602" s="49"/>
      <c r="AD602" s="45"/>
      <c r="AE602" s="45"/>
      <c r="AH602" s="52"/>
      <c r="AI602" s="75"/>
      <c r="AJ602" s="52"/>
      <c r="AK602" s="52"/>
      <c r="AL602" s="52"/>
      <c r="AM602" s="52"/>
      <c r="AN602" s="45"/>
      <c r="AO602" s="45"/>
      <c r="AP602" s="45"/>
      <c r="AQ602" s="45"/>
    </row>
    <row r="603" spans="1:43" ht="15.75" customHeight="1">
      <c r="A603" s="45"/>
      <c r="B603" s="45"/>
      <c r="C603" s="45"/>
      <c r="D603" s="90"/>
      <c r="E603" s="47"/>
      <c r="F603" s="46"/>
      <c r="G603" s="46"/>
      <c r="H603" s="46"/>
      <c r="I603" s="46"/>
      <c r="J603" s="90"/>
      <c r="K603" s="46"/>
      <c r="L603" s="48"/>
      <c r="M603" s="217"/>
      <c r="N603" s="49"/>
      <c r="O603" s="49"/>
      <c r="P603" s="49"/>
      <c r="Q603" s="158"/>
      <c r="R603" s="221"/>
      <c r="S603" s="49"/>
      <c r="T603" s="199"/>
      <c r="U603" s="225"/>
      <c r="V603" s="202"/>
      <c r="W603" s="229"/>
      <c r="X603" s="49"/>
      <c r="Y603" s="45"/>
      <c r="Z603" s="49"/>
      <c r="AA603" s="49"/>
      <c r="AB603" s="49"/>
      <c r="AC603" s="49"/>
      <c r="AD603" s="45"/>
      <c r="AE603" s="45"/>
      <c r="AH603" s="52"/>
      <c r="AI603" s="75"/>
      <c r="AJ603" s="52"/>
      <c r="AK603" s="52"/>
      <c r="AL603" s="52"/>
      <c r="AM603" s="52"/>
      <c r="AN603" s="45"/>
      <c r="AO603" s="45"/>
      <c r="AP603" s="45"/>
      <c r="AQ603" s="45"/>
    </row>
    <row r="604" spans="1:43" ht="15.75" customHeight="1">
      <c r="A604" s="45"/>
      <c r="B604" s="45"/>
      <c r="C604" s="45"/>
      <c r="D604" s="90"/>
      <c r="E604" s="47"/>
      <c r="F604" s="46"/>
      <c r="G604" s="46"/>
      <c r="H604" s="46"/>
      <c r="I604" s="46"/>
      <c r="J604" s="90"/>
      <c r="K604" s="46"/>
      <c r="L604" s="48"/>
      <c r="M604" s="217"/>
      <c r="N604" s="49"/>
      <c r="O604" s="49"/>
      <c r="P604" s="49"/>
      <c r="Q604" s="158"/>
      <c r="R604" s="221"/>
      <c r="S604" s="49"/>
      <c r="T604" s="199"/>
      <c r="U604" s="225"/>
      <c r="V604" s="202"/>
      <c r="W604" s="229"/>
      <c r="X604" s="49"/>
      <c r="Y604" s="45"/>
      <c r="Z604" s="49"/>
      <c r="AA604" s="49"/>
      <c r="AB604" s="49"/>
      <c r="AC604" s="49"/>
      <c r="AD604" s="45"/>
      <c r="AE604" s="45"/>
      <c r="AH604" s="52"/>
      <c r="AI604" s="75"/>
      <c r="AJ604" s="52"/>
      <c r="AK604" s="52"/>
      <c r="AL604" s="52"/>
      <c r="AM604" s="52"/>
      <c r="AN604" s="45"/>
      <c r="AO604" s="45"/>
      <c r="AP604" s="45"/>
      <c r="AQ604" s="45"/>
    </row>
    <row r="605" spans="1:43" ht="15.75" customHeight="1">
      <c r="A605" s="45"/>
      <c r="B605" s="45"/>
      <c r="C605" s="45"/>
      <c r="D605" s="90"/>
      <c r="E605" s="47"/>
      <c r="F605" s="46"/>
      <c r="G605" s="46"/>
      <c r="H605" s="46"/>
      <c r="I605" s="46"/>
      <c r="J605" s="90"/>
      <c r="K605" s="46"/>
      <c r="L605" s="48"/>
      <c r="M605" s="217"/>
      <c r="N605" s="49"/>
      <c r="O605" s="49"/>
      <c r="P605" s="49"/>
      <c r="Q605" s="158"/>
      <c r="R605" s="221"/>
      <c r="S605" s="49"/>
      <c r="T605" s="199"/>
      <c r="U605" s="225"/>
      <c r="V605" s="202"/>
      <c r="W605" s="229"/>
      <c r="X605" s="49"/>
      <c r="Y605" s="45"/>
      <c r="Z605" s="49"/>
      <c r="AA605" s="49"/>
      <c r="AB605" s="49"/>
      <c r="AC605" s="49"/>
      <c r="AD605" s="45"/>
      <c r="AE605" s="45"/>
      <c r="AH605" s="52"/>
      <c r="AI605" s="75"/>
      <c r="AJ605" s="52"/>
      <c r="AK605" s="52"/>
      <c r="AL605" s="52"/>
      <c r="AM605" s="52"/>
      <c r="AN605" s="45"/>
      <c r="AO605" s="45"/>
      <c r="AP605" s="45"/>
      <c r="AQ605" s="45"/>
    </row>
    <row r="606" spans="1:43" ht="15.75" customHeight="1">
      <c r="A606" s="45"/>
      <c r="B606" s="45"/>
      <c r="C606" s="45"/>
      <c r="D606" s="90"/>
      <c r="E606" s="47"/>
      <c r="F606" s="46"/>
      <c r="G606" s="46"/>
      <c r="H606" s="46"/>
      <c r="I606" s="46"/>
      <c r="J606" s="90"/>
      <c r="K606" s="46"/>
      <c r="L606" s="48"/>
      <c r="M606" s="217"/>
      <c r="N606" s="49"/>
      <c r="O606" s="49"/>
      <c r="P606" s="49"/>
      <c r="Q606" s="158"/>
      <c r="R606" s="221"/>
      <c r="S606" s="49"/>
      <c r="T606" s="199"/>
      <c r="U606" s="225"/>
      <c r="V606" s="202"/>
      <c r="W606" s="229"/>
      <c r="X606" s="49"/>
      <c r="Y606" s="45"/>
      <c r="Z606" s="49"/>
      <c r="AA606" s="49"/>
      <c r="AB606" s="49"/>
      <c r="AC606" s="49"/>
      <c r="AD606" s="45"/>
      <c r="AE606" s="45"/>
      <c r="AH606" s="52"/>
      <c r="AI606" s="75"/>
      <c r="AJ606" s="52"/>
      <c r="AK606" s="52"/>
      <c r="AL606" s="52"/>
      <c r="AM606" s="52"/>
      <c r="AN606" s="45"/>
      <c r="AO606" s="45"/>
      <c r="AP606" s="45"/>
      <c r="AQ606" s="45"/>
    </row>
    <row r="607" spans="1:43" ht="15.75" customHeight="1">
      <c r="A607" s="45"/>
      <c r="B607" s="45"/>
      <c r="C607" s="45"/>
      <c r="D607" s="90"/>
      <c r="E607" s="47"/>
      <c r="F607" s="46"/>
      <c r="G607" s="46"/>
      <c r="H607" s="46"/>
      <c r="I607" s="46"/>
      <c r="J607" s="90"/>
      <c r="K607" s="46"/>
      <c r="L607" s="48"/>
      <c r="M607" s="217"/>
      <c r="N607" s="49"/>
      <c r="O607" s="49"/>
      <c r="P607" s="49"/>
      <c r="Q607" s="158"/>
      <c r="R607" s="221"/>
      <c r="S607" s="49"/>
      <c r="T607" s="199"/>
      <c r="U607" s="225"/>
      <c r="V607" s="202"/>
      <c r="W607" s="229"/>
      <c r="X607" s="49"/>
      <c r="Y607" s="45"/>
      <c r="Z607" s="49"/>
      <c r="AA607" s="49"/>
      <c r="AB607" s="49"/>
      <c r="AC607" s="49"/>
      <c r="AD607" s="45"/>
      <c r="AE607" s="45"/>
      <c r="AH607" s="52"/>
      <c r="AI607" s="75"/>
      <c r="AJ607" s="52"/>
      <c r="AK607" s="52"/>
      <c r="AL607" s="52"/>
      <c r="AM607" s="52"/>
      <c r="AN607" s="45"/>
      <c r="AO607" s="45"/>
      <c r="AP607" s="45"/>
      <c r="AQ607" s="45"/>
    </row>
    <row r="608" spans="1:43" ht="15.75" customHeight="1">
      <c r="A608" s="45"/>
      <c r="B608" s="45"/>
      <c r="C608" s="45"/>
      <c r="D608" s="90"/>
      <c r="E608" s="47"/>
      <c r="F608" s="46"/>
      <c r="G608" s="46"/>
      <c r="H608" s="46"/>
      <c r="I608" s="46"/>
      <c r="J608" s="90"/>
      <c r="K608" s="46"/>
      <c r="L608" s="48"/>
      <c r="M608" s="217"/>
      <c r="N608" s="49"/>
      <c r="O608" s="49"/>
      <c r="P608" s="49"/>
      <c r="Q608" s="158"/>
      <c r="R608" s="221"/>
      <c r="S608" s="49"/>
      <c r="T608" s="199"/>
      <c r="U608" s="225"/>
      <c r="V608" s="202"/>
      <c r="W608" s="229"/>
      <c r="X608" s="49"/>
      <c r="Y608" s="45"/>
      <c r="Z608" s="49"/>
      <c r="AA608" s="49"/>
      <c r="AB608" s="49"/>
      <c r="AC608" s="49"/>
      <c r="AD608" s="45"/>
      <c r="AE608" s="45"/>
      <c r="AH608" s="52"/>
      <c r="AI608" s="75"/>
      <c r="AJ608" s="52"/>
      <c r="AK608" s="52"/>
      <c r="AL608" s="52"/>
      <c r="AM608" s="52"/>
      <c r="AN608" s="45"/>
      <c r="AO608" s="45"/>
      <c r="AP608" s="45"/>
      <c r="AQ608" s="45"/>
    </row>
    <row r="609" spans="1:43" ht="15.75" customHeight="1">
      <c r="A609" s="45"/>
      <c r="B609" s="45"/>
      <c r="C609" s="45"/>
      <c r="D609" s="90"/>
      <c r="E609" s="47"/>
      <c r="F609" s="46"/>
      <c r="G609" s="46"/>
      <c r="H609" s="46"/>
      <c r="I609" s="46"/>
      <c r="J609" s="90"/>
      <c r="K609" s="46"/>
      <c r="L609" s="48"/>
      <c r="M609" s="217"/>
      <c r="N609" s="49"/>
      <c r="O609" s="49"/>
      <c r="P609" s="49"/>
      <c r="Q609" s="158"/>
      <c r="R609" s="221"/>
      <c r="S609" s="49"/>
      <c r="T609" s="199"/>
      <c r="U609" s="225"/>
      <c r="V609" s="202"/>
      <c r="W609" s="229"/>
      <c r="X609" s="49"/>
      <c r="Y609" s="45"/>
      <c r="Z609" s="49"/>
      <c r="AA609" s="49"/>
      <c r="AB609" s="49"/>
      <c r="AC609" s="49"/>
      <c r="AD609" s="45"/>
      <c r="AE609" s="45"/>
      <c r="AH609" s="52"/>
      <c r="AI609" s="75"/>
      <c r="AJ609" s="52"/>
      <c r="AK609" s="52"/>
      <c r="AL609" s="52"/>
      <c r="AM609" s="52"/>
      <c r="AN609" s="45"/>
      <c r="AO609" s="45"/>
      <c r="AP609" s="45"/>
      <c r="AQ609" s="45"/>
    </row>
    <row r="610" spans="1:43" ht="15.75" customHeight="1">
      <c r="A610" s="45"/>
      <c r="B610" s="45"/>
      <c r="C610" s="45"/>
      <c r="D610" s="90"/>
      <c r="E610" s="47"/>
      <c r="F610" s="46"/>
      <c r="G610" s="46"/>
      <c r="H610" s="46"/>
      <c r="I610" s="46"/>
      <c r="J610" s="90"/>
      <c r="K610" s="46"/>
      <c r="L610" s="48"/>
      <c r="M610" s="217"/>
      <c r="N610" s="49"/>
      <c r="O610" s="49"/>
      <c r="P610" s="49"/>
      <c r="Q610" s="158"/>
      <c r="R610" s="221"/>
      <c r="S610" s="49"/>
      <c r="T610" s="199"/>
      <c r="U610" s="225"/>
      <c r="V610" s="202"/>
      <c r="W610" s="229"/>
      <c r="X610" s="49"/>
      <c r="Y610" s="45"/>
      <c r="Z610" s="49"/>
      <c r="AA610" s="49"/>
      <c r="AB610" s="49"/>
      <c r="AC610" s="49"/>
      <c r="AD610" s="45"/>
      <c r="AE610" s="45"/>
      <c r="AH610" s="52"/>
      <c r="AI610" s="75"/>
      <c r="AJ610" s="52"/>
      <c r="AK610" s="52"/>
      <c r="AL610" s="52"/>
      <c r="AM610" s="52"/>
      <c r="AN610" s="45"/>
      <c r="AO610" s="45"/>
      <c r="AP610" s="45"/>
      <c r="AQ610" s="45"/>
    </row>
    <row r="611" spans="1:43" ht="15.75" customHeight="1">
      <c r="A611" s="45"/>
      <c r="B611" s="45"/>
      <c r="C611" s="45"/>
      <c r="D611" s="90"/>
      <c r="E611" s="47"/>
      <c r="F611" s="46"/>
      <c r="G611" s="46"/>
      <c r="H611" s="46"/>
      <c r="I611" s="46"/>
      <c r="J611" s="90"/>
      <c r="K611" s="46"/>
      <c r="L611" s="48"/>
      <c r="M611" s="217"/>
      <c r="N611" s="49"/>
      <c r="O611" s="49"/>
      <c r="P611" s="49"/>
      <c r="Q611" s="158"/>
      <c r="R611" s="221"/>
      <c r="S611" s="49"/>
      <c r="T611" s="199"/>
      <c r="U611" s="225"/>
      <c r="V611" s="202"/>
      <c r="W611" s="229"/>
      <c r="X611" s="49"/>
      <c r="Y611" s="45"/>
      <c r="Z611" s="49"/>
      <c r="AA611" s="49"/>
      <c r="AB611" s="49"/>
      <c r="AC611" s="49"/>
      <c r="AD611" s="45"/>
      <c r="AE611" s="45"/>
      <c r="AH611" s="52"/>
      <c r="AI611" s="75"/>
      <c r="AJ611" s="52"/>
      <c r="AK611" s="52"/>
      <c r="AL611" s="52"/>
      <c r="AM611" s="52"/>
      <c r="AN611" s="45"/>
      <c r="AO611" s="45"/>
      <c r="AP611" s="45"/>
      <c r="AQ611" s="45"/>
    </row>
    <row r="612" spans="1:43" ht="15.75" customHeight="1">
      <c r="A612" s="45"/>
      <c r="B612" s="45"/>
      <c r="C612" s="45"/>
      <c r="D612" s="90"/>
      <c r="E612" s="47"/>
      <c r="F612" s="46"/>
      <c r="G612" s="46"/>
      <c r="H612" s="46"/>
      <c r="I612" s="46"/>
      <c r="J612" s="90"/>
      <c r="K612" s="46"/>
      <c r="L612" s="48"/>
      <c r="M612" s="217"/>
      <c r="N612" s="49"/>
      <c r="O612" s="49"/>
      <c r="P612" s="49"/>
      <c r="Q612" s="158"/>
      <c r="R612" s="221"/>
      <c r="S612" s="49"/>
      <c r="T612" s="199"/>
      <c r="U612" s="225"/>
      <c r="V612" s="202"/>
      <c r="W612" s="229"/>
      <c r="X612" s="49"/>
      <c r="Y612" s="45"/>
      <c r="Z612" s="49"/>
      <c r="AA612" s="49"/>
      <c r="AB612" s="49"/>
      <c r="AC612" s="49"/>
      <c r="AD612" s="45"/>
      <c r="AE612" s="45"/>
      <c r="AH612" s="52"/>
      <c r="AI612" s="75"/>
      <c r="AJ612" s="52"/>
      <c r="AK612" s="52"/>
      <c r="AL612" s="52"/>
      <c r="AM612" s="52"/>
      <c r="AN612" s="45"/>
      <c r="AO612" s="45"/>
      <c r="AP612" s="45"/>
      <c r="AQ612" s="45"/>
    </row>
    <row r="613" spans="1:43" ht="15.75" customHeight="1">
      <c r="A613" s="45"/>
      <c r="B613" s="45"/>
      <c r="C613" s="45"/>
      <c r="D613" s="90"/>
      <c r="E613" s="47"/>
      <c r="F613" s="46"/>
      <c r="G613" s="46"/>
      <c r="H613" s="46"/>
      <c r="I613" s="46"/>
      <c r="J613" s="90"/>
      <c r="K613" s="46"/>
      <c r="L613" s="48"/>
      <c r="M613" s="217"/>
      <c r="N613" s="49"/>
      <c r="O613" s="49"/>
      <c r="P613" s="49"/>
      <c r="Q613" s="158"/>
      <c r="R613" s="221"/>
      <c r="S613" s="49"/>
      <c r="T613" s="199"/>
      <c r="U613" s="225"/>
      <c r="V613" s="202"/>
      <c r="W613" s="229"/>
      <c r="X613" s="49"/>
      <c r="Y613" s="45"/>
      <c r="Z613" s="49"/>
      <c r="AA613" s="49"/>
      <c r="AB613" s="49"/>
      <c r="AC613" s="49"/>
      <c r="AD613" s="45"/>
      <c r="AE613" s="45"/>
      <c r="AH613" s="52"/>
      <c r="AI613" s="75"/>
      <c r="AJ613" s="52"/>
      <c r="AK613" s="52"/>
      <c r="AL613" s="52"/>
      <c r="AM613" s="52"/>
      <c r="AN613" s="45"/>
      <c r="AO613" s="45"/>
      <c r="AP613" s="45"/>
      <c r="AQ613" s="45"/>
    </row>
    <row r="614" spans="1:43" ht="15.75" customHeight="1">
      <c r="A614" s="45"/>
      <c r="B614" s="45"/>
      <c r="C614" s="45"/>
      <c r="D614" s="90"/>
      <c r="E614" s="47"/>
      <c r="F614" s="46"/>
      <c r="G614" s="46"/>
      <c r="H614" s="46"/>
      <c r="I614" s="46"/>
      <c r="J614" s="90"/>
      <c r="K614" s="46"/>
      <c r="L614" s="48"/>
      <c r="M614" s="217"/>
      <c r="N614" s="49"/>
      <c r="O614" s="49"/>
      <c r="P614" s="49"/>
      <c r="Q614" s="158"/>
      <c r="R614" s="221"/>
      <c r="S614" s="49"/>
      <c r="T614" s="199"/>
      <c r="U614" s="225"/>
      <c r="V614" s="202"/>
      <c r="W614" s="229"/>
      <c r="X614" s="49"/>
      <c r="Y614" s="45"/>
      <c r="Z614" s="49"/>
      <c r="AA614" s="49"/>
      <c r="AB614" s="49"/>
      <c r="AC614" s="49"/>
      <c r="AD614" s="45"/>
      <c r="AE614" s="45"/>
      <c r="AH614" s="52"/>
      <c r="AI614" s="75"/>
      <c r="AJ614" s="52"/>
      <c r="AK614" s="52"/>
      <c r="AL614" s="52"/>
      <c r="AM614" s="52"/>
      <c r="AN614" s="45"/>
      <c r="AO614" s="45"/>
      <c r="AP614" s="45"/>
      <c r="AQ614" s="45"/>
    </row>
    <row r="615" spans="1:43" ht="15.75" customHeight="1">
      <c r="A615" s="45"/>
      <c r="B615" s="45"/>
      <c r="C615" s="45"/>
      <c r="D615" s="90"/>
      <c r="E615" s="47"/>
      <c r="F615" s="46"/>
      <c r="G615" s="46"/>
      <c r="H615" s="46"/>
      <c r="I615" s="46"/>
      <c r="J615" s="90"/>
      <c r="K615" s="46"/>
      <c r="L615" s="48"/>
      <c r="M615" s="217"/>
      <c r="N615" s="49"/>
      <c r="O615" s="49"/>
      <c r="P615" s="49"/>
      <c r="Q615" s="158"/>
      <c r="R615" s="221"/>
      <c r="S615" s="49"/>
      <c r="T615" s="199"/>
      <c r="U615" s="225"/>
      <c r="V615" s="202"/>
      <c r="W615" s="229"/>
      <c r="X615" s="49"/>
      <c r="Y615" s="45"/>
      <c r="Z615" s="49"/>
      <c r="AA615" s="49"/>
      <c r="AB615" s="49"/>
      <c r="AC615" s="49"/>
      <c r="AD615" s="45"/>
      <c r="AE615" s="45"/>
      <c r="AH615" s="52"/>
      <c r="AI615" s="75"/>
      <c r="AJ615" s="52"/>
      <c r="AK615" s="52"/>
      <c r="AL615" s="52"/>
      <c r="AM615" s="52"/>
      <c r="AN615" s="45"/>
      <c r="AO615" s="45"/>
      <c r="AP615" s="45"/>
      <c r="AQ615" s="45"/>
    </row>
    <row r="616" spans="1:43" ht="15.75" customHeight="1">
      <c r="A616" s="45"/>
      <c r="B616" s="45"/>
      <c r="C616" s="45"/>
      <c r="D616" s="90"/>
      <c r="E616" s="47"/>
      <c r="F616" s="46"/>
      <c r="G616" s="46"/>
      <c r="H616" s="46"/>
      <c r="I616" s="46"/>
      <c r="J616" s="90"/>
      <c r="K616" s="46"/>
      <c r="L616" s="48"/>
      <c r="M616" s="217"/>
      <c r="N616" s="49"/>
      <c r="O616" s="49"/>
      <c r="P616" s="49"/>
      <c r="Q616" s="158"/>
      <c r="R616" s="221"/>
      <c r="S616" s="49"/>
      <c r="T616" s="199"/>
      <c r="U616" s="225"/>
      <c r="V616" s="202"/>
      <c r="W616" s="229"/>
      <c r="X616" s="49"/>
      <c r="Y616" s="45"/>
      <c r="Z616" s="49"/>
      <c r="AA616" s="49"/>
      <c r="AB616" s="49"/>
      <c r="AC616" s="49"/>
      <c r="AD616" s="45"/>
      <c r="AE616" s="45"/>
      <c r="AH616" s="52"/>
      <c r="AI616" s="75"/>
      <c r="AJ616" s="52"/>
      <c r="AK616" s="52"/>
      <c r="AL616" s="52"/>
      <c r="AM616" s="52"/>
      <c r="AN616" s="45"/>
      <c r="AO616" s="45"/>
      <c r="AP616" s="45"/>
      <c r="AQ616" s="45"/>
    </row>
    <row r="617" spans="1:43" ht="15.75" customHeight="1">
      <c r="A617" s="45"/>
      <c r="B617" s="45"/>
      <c r="C617" s="45"/>
      <c r="D617" s="90"/>
      <c r="E617" s="47"/>
      <c r="F617" s="46"/>
      <c r="G617" s="46"/>
      <c r="H617" s="46"/>
      <c r="I617" s="46"/>
      <c r="J617" s="90"/>
      <c r="K617" s="46"/>
      <c r="L617" s="48"/>
      <c r="M617" s="217"/>
      <c r="N617" s="49"/>
      <c r="O617" s="49"/>
      <c r="P617" s="49"/>
      <c r="Q617" s="158"/>
      <c r="R617" s="221"/>
      <c r="S617" s="49"/>
      <c r="T617" s="199"/>
      <c r="U617" s="225"/>
      <c r="V617" s="202"/>
      <c r="W617" s="229"/>
      <c r="X617" s="49"/>
      <c r="Y617" s="45"/>
      <c r="Z617" s="49"/>
      <c r="AA617" s="49"/>
      <c r="AB617" s="49"/>
      <c r="AC617" s="49"/>
      <c r="AD617" s="45"/>
      <c r="AE617" s="45"/>
      <c r="AH617" s="52"/>
      <c r="AI617" s="75"/>
      <c r="AJ617" s="52"/>
      <c r="AK617" s="52"/>
      <c r="AL617" s="52"/>
      <c r="AM617" s="52"/>
      <c r="AN617" s="45"/>
      <c r="AO617" s="45"/>
      <c r="AP617" s="45"/>
      <c r="AQ617" s="45"/>
    </row>
    <row r="618" spans="1:43" ht="15.75" customHeight="1">
      <c r="A618" s="45"/>
      <c r="B618" s="45"/>
      <c r="C618" s="45"/>
      <c r="D618" s="90"/>
      <c r="E618" s="47"/>
      <c r="F618" s="46"/>
      <c r="G618" s="46"/>
      <c r="H618" s="46"/>
      <c r="I618" s="46"/>
      <c r="J618" s="90"/>
      <c r="K618" s="46"/>
      <c r="L618" s="48"/>
      <c r="M618" s="217"/>
      <c r="N618" s="49"/>
      <c r="O618" s="49"/>
      <c r="P618" s="49"/>
      <c r="Q618" s="158"/>
      <c r="R618" s="221"/>
      <c r="S618" s="49"/>
      <c r="T618" s="199"/>
      <c r="U618" s="225"/>
      <c r="V618" s="202"/>
      <c r="W618" s="229"/>
      <c r="X618" s="49"/>
      <c r="Y618" s="45"/>
      <c r="Z618" s="49"/>
      <c r="AA618" s="49"/>
      <c r="AB618" s="49"/>
      <c r="AC618" s="49"/>
      <c r="AD618" s="45"/>
      <c r="AE618" s="45"/>
      <c r="AH618" s="52"/>
      <c r="AI618" s="75"/>
      <c r="AJ618" s="52"/>
      <c r="AK618" s="52"/>
      <c r="AL618" s="52"/>
      <c r="AM618" s="52"/>
      <c r="AN618" s="45"/>
      <c r="AO618" s="45"/>
      <c r="AP618" s="45"/>
      <c r="AQ618" s="45"/>
    </row>
    <row r="619" spans="1:43" ht="15.75" customHeight="1">
      <c r="A619" s="45"/>
      <c r="B619" s="45"/>
      <c r="C619" s="45"/>
      <c r="D619" s="90"/>
      <c r="E619" s="47"/>
      <c r="F619" s="46"/>
      <c r="G619" s="46"/>
      <c r="H619" s="46"/>
      <c r="I619" s="46"/>
      <c r="J619" s="90"/>
      <c r="K619" s="46"/>
      <c r="L619" s="48"/>
      <c r="M619" s="217"/>
      <c r="N619" s="49"/>
      <c r="O619" s="49"/>
      <c r="P619" s="49"/>
      <c r="Q619" s="158"/>
      <c r="R619" s="221"/>
      <c r="S619" s="49"/>
      <c r="T619" s="199"/>
      <c r="U619" s="225"/>
      <c r="V619" s="202"/>
      <c r="W619" s="229"/>
      <c r="X619" s="49"/>
      <c r="Y619" s="45"/>
      <c r="Z619" s="49"/>
      <c r="AA619" s="49"/>
      <c r="AB619" s="49"/>
      <c r="AC619" s="49"/>
      <c r="AD619" s="45"/>
      <c r="AE619" s="45"/>
      <c r="AH619" s="52"/>
      <c r="AI619" s="75"/>
      <c r="AJ619" s="52"/>
      <c r="AK619" s="52"/>
      <c r="AL619" s="52"/>
      <c r="AM619" s="52"/>
      <c r="AN619" s="45"/>
      <c r="AO619" s="45"/>
      <c r="AP619" s="45"/>
      <c r="AQ619" s="45"/>
    </row>
    <row r="620" spans="1:43" ht="15.75" customHeight="1">
      <c r="A620" s="45"/>
      <c r="B620" s="45"/>
      <c r="C620" s="45"/>
      <c r="D620" s="90"/>
      <c r="E620" s="47"/>
      <c r="F620" s="46"/>
      <c r="G620" s="46"/>
      <c r="H620" s="46"/>
      <c r="I620" s="46"/>
      <c r="J620" s="90"/>
      <c r="K620" s="46"/>
      <c r="L620" s="48"/>
      <c r="M620" s="217"/>
      <c r="N620" s="49"/>
      <c r="O620" s="49"/>
      <c r="P620" s="49"/>
      <c r="Q620" s="158"/>
      <c r="R620" s="221"/>
      <c r="S620" s="49"/>
      <c r="T620" s="199"/>
      <c r="U620" s="225"/>
      <c r="V620" s="202"/>
      <c r="W620" s="229"/>
      <c r="X620" s="49"/>
      <c r="Y620" s="45"/>
      <c r="Z620" s="49"/>
      <c r="AA620" s="49"/>
      <c r="AB620" s="49"/>
      <c r="AC620" s="49"/>
      <c r="AD620" s="45"/>
      <c r="AE620" s="45"/>
      <c r="AH620" s="52"/>
      <c r="AI620" s="75"/>
      <c r="AJ620" s="52"/>
      <c r="AK620" s="52"/>
      <c r="AL620" s="52"/>
      <c r="AM620" s="52"/>
      <c r="AN620" s="45"/>
      <c r="AO620" s="45"/>
      <c r="AP620" s="45"/>
      <c r="AQ620" s="45"/>
    </row>
    <row r="621" spans="1:43" ht="15.75" customHeight="1">
      <c r="A621" s="45"/>
      <c r="B621" s="45"/>
      <c r="C621" s="45"/>
      <c r="D621" s="90"/>
      <c r="E621" s="47"/>
      <c r="F621" s="46"/>
      <c r="G621" s="46"/>
      <c r="H621" s="46"/>
      <c r="I621" s="46"/>
      <c r="J621" s="90"/>
      <c r="K621" s="46"/>
      <c r="L621" s="48"/>
      <c r="M621" s="217"/>
      <c r="N621" s="49"/>
      <c r="O621" s="49"/>
      <c r="P621" s="49"/>
      <c r="Q621" s="158"/>
      <c r="R621" s="221"/>
      <c r="S621" s="49"/>
      <c r="T621" s="199"/>
      <c r="U621" s="225"/>
      <c r="V621" s="202"/>
      <c r="W621" s="229"/>
      <c r="X621" s="49"/>
      <c r="Y621" s="45"/>
      <c r="Z621" s="49"/>
      <c r="AA621" s="49"/>
      <c r="AB621" s="49"/>
      <c r="AC621" s="49"/>
      <c r="AD621" s="45"/>
      <c r="AE621" s="45"/>
      <c r="AH621" s="52"/>
      <c r="AI621" s="75"/>
      <c r="AJ621" s="52"/>
      <c r="AK621" s="52"/>
      <c r="AL621" s="52"/>
      <c r="AM621" s="52"/>
      <c r="AN621" s="45"/>
      <c r="AO621" s="45"/>
      <c r="AP621" s="45"/>
      <c r="AQ621" s="45"/>
    </row>
    <row r="622" spans="1:43" ht="15.75" customHeight="1">
      <c r="A622" s="45"/>
      <c r="B622" s="45"/>
      <c r="C622" s="45"/>
      <c r="D622" s="90"/>
      <c r="E622" s="47"/>
      <c r="F622" s="46"/>
      <c r="G622" s="46"/>
      <c r="H622" s="46"/>
      <c r="I622" s="46"/>
      <c r="J622" s="90"/>
      <c r="K622" s="46"/>
      <c r="L622" s="48"/>
      <c r="M622" s="217"/>
      <c r="N622" s="49"/>
      <c r="O622" s="49"/>
      <c r="P622" s="49"/>
      <c r="Q622" s="158"/>
      <c r="R622" s="221"/>
      <c r="S622" s="49"/>
      <c r="T622" s="199"/>
      <c r="U622" s="225"/>
      <c r="V622" s="202"/>
      <c r="W622" s="229"/>
      <c r="X622" s="49"/>
      <c r="Y622" s="45"/>
      <c r="Z622" s="49"/>
      <c r="AA622" s="49"/>
      <c r="AB622" s="49"/>
      <c r="AC622" s="49"/>
      <c r="AD622" s="45"/>
      <c r="AE622" s="45"/>
      <c r="AH622" s="52"/>
      <c r="AI622" s="75"/>
      <c r="AJ622" s="52"/>
      <c r="AK622" s="52"/>
      <c r="AL622" s="52"/>
      <c r="AM622" s="52"/>
      <c r="AN622" s="45"/>
      <c r="AO622" s="45"/>
      <c r="AP622" s="45"/>
      <c r="AQ622" s="45"/>
    </row>
    <row r="623" spans="1:43" ht="15.75" customHeight="1">
      <c r="A623" s="45"/>
      <c r="B623" s="45"/>
      <c r="C623" s="45"/>
      <c r="D623" s="90"/>
      <c r="E623" s="47"/>
      <c r="F623" s="46"/>
      <c r="G623" s="46"/>
      <c r="H623" s="46"/>
      <c r="I623" s="46"/>
      <c r="J623" s="90"/>
      <c r="K623" s="46"/>
      <c r="L623" s="48"/>
      <c r="M623" s="217"/>
      <c r="N623" s="49"/>
      <c r="O623" s="49"/>
      <c r="P623" s="49"/>
      <c r="Q623" s="158"/>
      <c r="R623" s="221"/>
      <c r="S623" s="49"/>
      <c r="T623" s="199"/>
      <c r="U623" s="225"/>
      <c r="V623" s="202"/>
      <c r="W623" s="229"/>
      <c r="X623" s="49"/>
      <c r="Y623" s="45"/>
      <c r="Z623" s="49"/>
      <c r="AA623" s="49"/>
      <c r="AB623" s="49"/>
      <c r="AC623" s="49"/>
      <c r="AD623" s="45"/>
      <c r="AE623" s="45"/>
      <c r="AH623" s="52"/>
      <c r="AI623" s="75"/>
      <c r="AJ623" s="52"/>
      <c r="AK623" s="52"/>
      <c r="AL623" s="52"/>
      <c r="AM623" s="52"/>
      <c r="AN623" s="45"/>
      <c r="AO623" s="45"/>
      <c r="AP623" s="45"/>
      <c r="AQ623" s="45"/>
    </row>
    <row r="624" spans="1:43" ht="15.75" customHeight="1">
      <c r="A624" s="45"/>
      <c r="B624" s="45"/>
      <c r="C624" s="45"/>
      <c r="D624" s="90"/>
      <c r="E624" s="47"/>
      <c r="F624" s="46"/>
      <c r="G624" s="46"/>
      <c r="H624" s="46"/>
      <c r="I624" s="46"/>
      <c r="J624" s="90"/>
      <c r="K624" s="46"/>
      <c r="L624" s="48"/>
      <c r="M624" s="217"/>
      <c r="N624" s="49"/>
      <c r="O624" s="49"/>
      <c r="P624" s="49"/>
      <c r="Q624" s="158"/>
      <c r="R624" s="221"/>
      <c r="S624" s="49"/>
      <c r="T624" s="199"/>
      <c r="U624" s="225"/>
      <c r="V624" s="202"/>
      <c r="W624" s="229"/>
      <c r="X624" s="49"/>
      <c r="Y624" s="45"/>
      <c r="Z624" s="49"/>
      <c r="AA624" s="49"/>
      <c r="AB624" s="49"/>
      <c r="AC624" s="49"/>
      <c r="AD624" s="45"/>
      <c r="AE624" s="45"/>
      <c r="AH624" s="52"/>
      <c r="AI624" s="75"/>
      <c r="AJ624" s="52"/>
      <c r="AK624" s="52"/>
      <c r="AL624" s="52"/>
      <c r="AM624" s="52"/>
      <c r="AN624" s="45"/>
      <c r="AO624" s="45"/>
      <c r="AP624" s="45"/>
      <c r="AQ624" s="45"/>
    </row>
    <row r="625" spans="1:43" ht="15.75" customHeight="1">
      <c r="A625" s="45"/>
      <c r="B625" s="45"/>
      <c r="C625" s="45"/>
      <c r="D625" s="90"/>
      <c r="E625" s="47"/>
      <c r="F625" s="46"/>
      <c r="G625" s="46"/>
      <c r="H625" s="46"/>
      <c r="I625" s="46"/>
      <c r="J625" s="90"/>
      <c r="K625" s="46"/>
      <c r="L625" s="48"/>
      <c r="M625" s="217"/>
      <c r="N625" s="49"/>
      <c r="O625" s="49"/>
      <c r="P625" s="49"/>
      <c r="Q625" s="158"/>
      <c r="R625" s="221"/>
      <c r="S625" s="49"/>
      <c r="T625" s="199"/>
      <c r="U625" s="225"/>
      <c r="V625" s="202"/>
      <c r="W625" s="229"/>
      <c r="X625" s="49"/>
      <c r="Y625" s="45"/>
      <c r="Z625" s="49"/>
      <c r="AA625" s="49"/>
      <c r="AB625" s="49"/>
      <c r="AC625" s="49"/>
      <c r="AD625" s="45"/>
      <c r="AE625" s="45"/>
      <c r="AH625" s="52"/>
      <c r="AI625" s="75"/>
      <c r="AJ625" s="52"/>
      <c r="AK625" s="52"/>
      <c r="AL625" s="52"/>
      <c r="AM625" s="52"/>
      <c r="AN625" s="45"/>
      <c r="AO625" s="45"/>
      <c r="AP625" s="45"/>
      <c r="AQ625" s="45"/>
    </row>
    <row r="626" spans="1:43" ht="15.75" customHeight="1">
      <c r="A626" s="45"/>
      <c r="B626" s="45"/>
      <c r="C626" s="45"/>
      <c r="D626" s="90"/>
      <c r="E626" s="47"/>
      <c r="F626" s="46"/>
      <c r="G626" s="46"/>
      <c r="H626" s="46"/>
      <c r="I626" s="46"/>
      <c r="J626" s="90"/>
      <c r="K626" s="46"/>
      <c r="L626" s="48"/>
      <c r="M626" s="217"/>
      <c r="N626" s="49"/>
      <c r="O626" s="49"/>
      <c r="P626" s="49"/>
      <c r="Q626" s="158"/>
      <c r="R626" s="221"/>
      <c r="S626" s="49"/>
      <c r="T626" s="199"/>
      <c r="U626" s="225"/>
      <c r="V626" s="202"/>
      <c r="W626" s="229"/>
      <c r="X626" s="49"/>
      <c r="Y626" s="45"/>
      <c r="Z626" s="49"/>
      <c r="AA626" s="49"/>
      <c r="AB626" s="49"/>
      <c r="AC626" s="49"/>
      <c r="AD626" s="45"/>
      <c r="AE626" s="45"/>
      <c r="AH626" s="52"/>
      <c r="AI626" s="75"/>
      <c r="AJ626" s="52"/>
      <c r="AK626" s="52"/>
      <c r="AL626" s="52"/>
      <c r="AM626" s="52"/>
      <c r="AN626" s="45"/>
      <c r="AO626" s="45"/>
      <c r="AP626" s="45"/>
      <c r="AQ626" s="45"/>
    </row>
    <row r="627" spans="1:43" ht="15.75" customHeight="1">
      <c r="A627" s="45"/>
      <c r="B627" s="45"/>
      <c r="C627" s="45"/>
      <c r="D627" s="90"/>
      <c r="E627" s="47"/>
      <c r="F627" s="46"/>
      <c r="G627" s="46"/>
      <c r="H627" s="46"/>
      <c r="I627" s="46"/>
      <c r="J627" s="90"/>
      <c r="K627" s="46"/>
      <c r="L627" s="48"/>
      <c r="M627" s="217"/>
      <c r="N627" s="49"/>
      <c r="O627" s="49"/>
      <c r="P627" s="49"/>
      <c r="Q627" s="158"/>
      <c r="R627" s="221"/>
      <c r="S627" s="49"/>
      <c r="T627" s="199"/>
      <c r="U627" s="225"/>
      <c r="V627" s="202"/>
      <c r="W627" s="229"/>
      <c r="X627" s="49"/>
      <c r="Y627" s="45"/>
      <c r="Z627" s="49"/>
      <c r="AA627" s="49"/>
      <c r="AB627" s="49"/>
      <c r="AC627" s="49"/>
      <c r="AD627" s="45"/>
      <c r="AE627" s="45"/>
      <c r="AH627" s="52"/>
      <c r="AI627" s="75"/>
      <c r="AJ627" s="52"/>
      <c r="AK627" s="52"/>
      <c r="AL627" s="52"/>
      <c r="AM627" s="52"/>
      <c r="AN627" s="45"/>
      <c r="AO627" s="45"/>
      <c r="AP627" s="45"/>
      <c r="AQ627" s="45"/>
    </row>
    <row r="628" spans="1:43" ht="15.75" customHeight="1">
      <c r="A628" s="45"/>
      <c r="B628" s="45"/>
      <c r="C628" s="45"/>
      <c r="D628" s="90"/>
      <c r="E628" s="47"/>
      <c r="F628" s="46"/>
      <c r="G628" s="46"/>
      <c r="H628" s="46"/>
      <c r="I628" s="46"/>
      <c r="J628" s="90"/>
      <c r="K628" s="46"/>
      <c r="L628" s="48"/>
      <c r="M628" s="217"/>
      <c r="N628" s="49"/>
      <c r="O628" s="49"/>
      <c r="P628" s="49"/>
      <c r="Q628" s="158"/>
      <c r="R628" s="221"/>
      <c r="S628" s="49"/>
      <c r="T628" s="199"/>
      <c r="U628" s="225"/>
      <c r="V628" s="202"/>
      <c r="W628" s="229"/>
      <c r="X628" s="49"/>
      <c r="Y628" s="45"/>
      <c r="Z628" s="49"/>
      <c r="AA628" s="49"/>
      <c r="AB628" s="49"/>
      <c r="AC628" s="49"/>
      <c r="AD628" s="45"/>
      <c r="AE628" s="45"/>
      <c r="AH628" s="52"/>
      <c r="AI628" s="75"/>
      <c r="AJ628" s="52"/>
      <c r="AK628" s="52"/>
      <c r="AL628" s="52"/>
      <c r="AM628" s="52"/>
      <c r="AN628" s="45"/>
      <c r="AO628" s="45"/>
      <c r="AP628" s="45"/>
      <c r="AQ628" s="45"/>
    </row>
    <row r="629" spans="1:43" ht="15.75" customHeight="1">
      <c r="A629" s="45"/>
      <c r="B629" s="45"/>
      <c r="C629" s="45"/>
      <c r="D629" s="90"/>
      <c r="E629" s="47"/>
      <c r="F629" s="46"/>
      <c r="G629" s="46"/>
      <c r="H629" s="46"/>
      <c r="I629" s="46"/>
      <c r="J629" s="90"/>
      <c r="K629" s="46"/>
      <c r="L629" s="48"/>
      <c r="M629" s="217"/>
      <c r="N629" s="49"/>
      <c r="O629" s="49"/>
      <c r="P629" s="49"/>
      <c r="Q629" s="158"/>
      <c r="R629" s="221"/>
      <c r="S629" s="49"/>
      <c r="T629" s="199"/>
      <c r="U629" s="225"/>
      <c r="V629" s="202"/>
      <c r="W629" s="229"/>
      <c r="X629" s="49"/>
      <c r="Y629" s="45"/>
      <c r="Z629" s="49"/>
      <c r="AA629" s="49"/>
      <c r="AB629" s="49"/>
      <c r="AC629" s="49"/>
      <c r="AD629" s="45"/>
      <c r="AE629" s="45"/>
      <c r="AH629" s="52"/>
      <c r="AI629" s="75"/>
      <c r="AJ629" s="52"/>
      <c r="AK629" s="52"/>
      <c r="AL629" s="52"/>
      <c r="AM629" s="52"/>
      <c r="AN629" s="45"/>
      <c r="AO629" s="45"/>
      <c r="AP629" s="45"/>
      <c r="AQ629" s="45"/>
    </row>
    <row r="630" spans="1:43" ht="15.75" customHeight="1">
      <c r="A630" s="45"/>
      <c r="B630" s="45"/>
      <c r="C630" s="45"/>
      <c r="D630" s="90"/>
      <c r="E630" s="47"/>
      <c r="F630" s="46"/>
      <c r="G630" s="46"/>
      <c r="H630" s="46"/>
      <c r="I630" s="46"/>
      <c r="J630" s="90"/>
      <c r="K630" s="46"/>
      <c r="L630" s="48"/>
      <c r="M630" s="217"/>
      <c r="N630" s="49"/>
      <c r="O630" s="49"/>
      <c r="P630" s="49"/>
      <c r="Q630" s="158"/>
      <c r="R630" s="221"/>
      <c r="S630" s="49"/>
      <c r="T630" s="199"/>
      <c r="U630" s="225"/>
      <c r="V630" s="202"/>
      <c r="W630" s="229"/>
      <c r="X630" s="49"/>
      <c r="Y630" s="45"/>
      <c r="Z630" s="49"/>
      <c r="AA630" s="49"/>
      <c r="AB630" s="49"/>
      <c r="AC630" s="49"/>
      <c r="AD630" s="45"/>
      <c r="AE630" s="45"/>
      <c r="AH630" s="52"/>
      <c r="AI630" s="75"/>
      <c r="AJ630" s="52"/>
      <c r="AK630" s="52"/>
      <c r="AL630" s="52"/>
      <c r="AM630" s="52"/>
      <c r="AN630" s="45"/>
      <c r="AO630" s="45"/>
      <c r="AP630" s="45"/>
      <c r="AQ630" s="45"/>
    </row>
    <row r="631" spans="1:43" ht="15.75" customHeight="1">
      <c r="A631" s="45"/>
      <c r="B631" s="45"/>
      <c r="C631" s="45"/>
      <c r="D631" s="90"/>
      <c r="E631" s="47"/>
      <c r="F631" s="46"/>
      <c r="G631" s="46"/>
      <c r="H631" s="46"/>
      <c r="I631" s="46"/>
      <c r="J631" s="90"/>
      <c r="K631" s="46"/>
      <c r="L631" s="48"/>
      <c r="M631" s="217"/>
      <c r="N631" s="49"/>
      <c r="O631" s="49"/>
      <c r="P631" s="49"/>
      <c r="Q631" s="158"/>
      <c r="R631" s="221"/>
      <c r="S631" s="49"/>
      <c r="T631" s="199"/>
      <c r="U631" s="225"/>
      <c r="V631" s="202"/>
      <c r="W631" s="229"/>
      <c r="X631" s="49"/>
      <c r="Y631" s="45"/>
      <c r="Z631" s="49"/>
      <c r="AA631" s="49"/>
      <c r="AB631" s="49"/>
      <c r="AC631" s="49"/>
      <c r="AD631" s="45"/>
      <c r="AE631" s="45"/>
      <c r="AH631" s="52"/>
      <c r="AI631" s="75"/>
      <c r="AJ631" s="52"/>
      <c r="AK631" s="52"/>
      <c r="AL631" s="52"/>
      <c r="AM631" s="52"/>
      <c r="AN631" s="45"/>
      <c r="AO631" s="45"/>
      <c r="AP631" s="45"/>
      <c r="AQ631" s="45"/>
    </row>
    <row r="632" spans="1:43" ht="15.75" customHeight="1">
      <c r="A632" s="45"/>
      <c r="B632" s="45"/>
      <c r="C632" s="45"/>
      <c r="D632" s="90"/>
      <c r="E632" s="47"/>
      <c r="F632" s="46"/>
      <c r="G632" s="46"/>
      <c r="H632" s="46"/>
      <c r="I632" s="46"/>
      <c r="J632" s="90"/>
      <c r="K632" s="46"/>
      <c r="L632" s="48"/>
      <c r="M632" s="217"/>
      <c r="N632" s="49"/>
      <c r="O632" s="49"/>
      <c r="P632" s="49"/>
      <c r="Q632" s="158"/>
      <c r="R632" s="221"/>
      <c r="S632" s="49"/>
      <c r="T632" s="199"/>
      <c r="U632" s="225"/>
      <c r="V632" s="202"/>
      <c r="W632" s="229"/>
      <c r="X632" s="49"/>
      <c r="Y632" s="45"/>
      <c r="Z632" s="49"/>
      <c r="AA632" s="49"/>
      <c r="AB632" s="49"/>
      <c r="AC632" s="49"/>
      <c r="AD632" s="45"/>
      <c r="AE632" s="45"/>
      <c r="AH632" s="52"/>
      <c r="AI632" s="75"/>
      <c r="AJ632" s="52"/>
      <c r="AK632" s="52"/>
      <c r="AL632" s="52"/>
      <c r="AM632" s="52"/>
      <c r="AN632" s="45"/>
      <c r="AO632" s="45"/>
      <c r="AP632" s="45"/>
      <c r="AQ632" s="45"/>
    </row>
    <row r="633" spans="1:43" ht="15.75" customHeight="1">
      <c r="A633" s="45"/>
      <c r="B633" s="45"/>
      <c r="C633" s="45"/>
      <c r="D633" s="90"/>
      <c r="E633" s="47"/>
      <c r="F633" s="46"/>
      <c r="G633" s="46"/>
      <c r="H633" s="46"/>
      <c r="I633" s="46"/>
      <c r="J633" s="90"/>
      <c r="K633" s="46"/>
      <c r="L633" s="48"/>
      <c r="M633" s="217"/>
      <c r="N633" s="49"/>
      <c r="O633" s="49"/>
      <c r="P633" s="49"/>
      <c r="Q633" s="158"/>
      <c r="R633" s="221"/>
      <c r="S633" s="49"/>
      <c r="T633" s="199"/>
      <c r="U633" s="225"/>
      <c r="V633" s="202"/>
      <c r="W633" s="229"/>
      <c r="X633" s="49"/>
      <c r="Y633" s="45"/>
      <c r="Z633" s="49"/>
      <c r="AA633" s="49"/>
      <c r="AB633" s="49"/>
      <c r="AC633" s="49"/>
      <c r="AD633" s="45"/>
      <c r="AE633" s="45"/>
      <c r="AH633" s="52"/>
      <c r="AI633" s="75"/>
      <c r="AJ633" s="52"/>
      <c r="AK633" s="52"/>
      <c r="AL633" s="52"/>
      <c r="AM633" s="52"/>
      <c r="AN633" s="45"/>
      <c r="AO633" s="45"/>
      <c r="AP633" s="45"/>
      <c r="AQ633" s="45"/>
    </row>
    <row r="634" spans="1:43" ht="15.75" customHeight="1">
      <c r="A634" s="45"/>
      <c r="B634" s="45"/>
      <c r="C634" s="45"/>
      <c r="D634" s="90"/>
      <c r="E634" s="47"/>
      <c r="F634" s="46"/>
      <c r="G634" s="46"/>
      <c r="H634" s="46"/>
      <c r="I634" s="46"/>
      <c r="J634" s="90"/>
      <c r="K634" s="46"/>
      <c r="L634" s="48"/>
      <c r="M634" s="217"/>
      <c r="N634" s="49"/>
      <c r="O634" s="49"/>
      <c r="P634" s="49"/>
      <c r="Q634" s="158"/>
      <c r="R634" s="221"/>
      <c r="S634" s="49"/>
      <c r="T634" s="199"/>
      <c r="U634" s="225"/>
      <c r="V634" s="202"/>
      <c r="W634" s="229"/>
      <c r="X634" s="49"/>
      <c r="Y634" s="45"/>
      <c r="Z634" s="49"/>
      <c r="AA634" s="49"/>
      <c r="AB634" s="49"/>
      <c r="AC634" s="49"/>
      <c r="AD634" s="45"/>
      <c r="AE634" s="45"/>
      <c r="AH634" s="52"/>
      <c r="AI634" s="75"/>
      <c r="AJ634" s="52"/>
      <c r="AK634" s="52"/>
      <c r="AL634" s="52"/>
      <c r="AM634" s="52"/>
      <c r="AN634" s="45"/>
      <c r="AO634" s="45"/>
      <c r="AP634" s="45"/>
      <c r="AQ634" s="45"/>
    </row>
    <row r="635" spans="1:43" ht="15.75" customHeight="1">
      <c r="A635" s="45"/>
      <c r="B635" s="45"/>
      <c r="C635" s="45"/>
      <c r="D635" s="90"/>
      <c r="E635" s="47"/>
      <c r="F635" s="46"/>
      <c r="G635" s="46"/>
      <c r="H635" s="46"/>
      <c r="I635" s="46"/>
      <c r="J635" s="90"/>
      <c r="K635" s="46"/>
      <c r="L635" s="48"/>
      <c r="M635" s="217"/>
      <c r="N635" s="49"/>
      <c r="O635" s="49"/>
      <c r="P635" s="49"/>
      <c r="Q635" s="158"/>
      <c r="R635" s="221"/>
      <c r="S635" s="49"/>
      <c r="T635" s="199"/>
      <c r="U635" s="225"/>
      <c r="V635" s="202"/>
      <c r="W635" s="229"/>
      <c r="X635" s="49"/>
      <c r="Y635" s="45"/>
      <c r="Z635" s="49"/>
      <c r="AA635" s="49"/>
      <c r="AB635" s="49"/>
      <c r="AC635" s="49"/>
      <c r="AD635" s="45"/>
      <c r="AE635" s="45"/>
      <c r="AH635" s="52"/>
      <c r="AI635" s="75"/>
      <c r="AJ635" s="52"/>
      <c r="AK635" s="52"/>
      <c r="AL635" s="52"/>
      <c r="AM635" s="52"/>
      <c r="AN635" s="45"/>
      <c r="AO635" s="45"/>
      <c r="AP635" s="45"/>
      <c r="AQ635" s="45"/>
    </row>
    <row r="636" spans="1:43" ht="15.75" customHeight="1">
      <c r="A636" s="45"/>
      <c r="B636" s="45"/>
      <c r="C636" s="45"/>
      <c r="D636" s="90"/>
      <c r="E636" s="47"/>
      <c r="F636" s="46"/>
      <c r="G636" s="46"/>
      <c r="H636" s="46"/>
      <c r="I636" s="46"/>
      <c r="J636" s="90"/>
      <c r="K636" s="46"/>
      <c r="L636" s="48"/>
      <c r="M636" s="217"/>
      <c r="N636" s="49"/>
      <c r="O636" s="49"/>
      <c r="P636" s="49"/>
      <c r="Q636" s="158"/>
      <c r="R636" s="221"/>
      <c r="S636" s="49"/>
      <c r="T636" s="199"/>
      <c r="U636" s="225"/>
      <c r="V636" s="202"/>
      <c r="W636" s="229"/>
      <c r="X636" s="49"/>
      <c r="Y636" s="45"/>
      <c r="Z636" s="49"/>
      <c r="AA636" s="49"/>
      <c r="AB636" s="49"/>
      <c r="AC636" s="49"/>
      <c r="AD636" s="45"/>
      <c r="AE636" s="45"/>
      <c r="AH636" s="52"/>
      <c r="AI636" s="75"/>
      <c r="AJ636" s="52"/>
      <c r="AK636" s="52"/>
      <c r="AL636" s="52"/>
      <c r="AM636" s="52"/>
      <c r="AN636" s="45"/>
      <c r="AO636" s="45"/>
      <c r="AP636" s="45"/>
      <c r="AQ636" s="45"/>
    </row>
    <row r="637" spans="1:43" ht="15.75" customHeight="1">
      <c r="A637" s="45"/>
      <c r="B637" s="45"/>
      <c r="C637" s="45"/>
      <c r="D637" s="90"/>
      <c r="E637" s="47"/>
      <c r="F637" s="46"/>
      <c r="G637" s="46"/>
      <c r="H637" s="46"/>
      <c r="I637" s="46"/>
      <c r="J637" s="90"/>
      <c r="K637" s="46"/>
      <c r="L637" s="48"/>
      <c r="M637" s="217"/>
      <c r="N637" s="49"/>
      <c r="O637" s="49"/>
      <c r="P637" s="49"/>
      <c r="Q637" s="158"/>
      <c r="R637" s="221"/>
      <c r="S637" s="49"/>
      <c r="T637" s="199"/>
      <c r="U637" s="225"/>
      <c r="V637" s="202"/>
      <c r="W637" s="229"/>
      <c r="X637" s="49"/>
      <c r="Y637" s="45"/>
      <c r="Z637" s="49"/>
      <c r="AA637" s="49"/>
      <c r="AB637" s="49"/>
      <c r="AC637" s="49"/>
      <c r="AD637" s="45"/>
      <c r="AE637" s="45"/>
      <c r="AH637" s="52"/>
      <c r="AI637" s="75"/>
      <c r="AJ637" s="52"/>
      <c r="AK637" s="52"/>
      <c r="AL637" s="52"/>
      <c r="AM637" s="52"/>
      <c r="AN637" s="45"/>
      <c r="AO637" s="45"/>
      <c r="AP637" s="45"/>
      <c r="AQ637" s="45"/>
    </row>
    <row r="638" spans="1:43" ht="15.75" customHeight="1">
      <c r="A638" s="45"/>
      <c r="B638" s="45"/>
      <c r="C638" s="45"/>
      <c r="D638" s="90"/>
      <c r="E638" s="47"/>
      <c r="F638" s="46"/>
      <c r="G638" s="46"/>
      <c r="H638" s="46"/>
      <c r="I638" s="46"/>
      <c r="J638" s="90"/>
      <c r="K638" s="46"/>
      <c r="L638" s="48"/>
      <c r="M638" s="217"/>
      <c r="N638" s="49"/>
      <c r="O638" s="49"/>
      <c r="P638" s="49"/>
      <c r="Q638" s="158"/>
      <c r="R638" s="221"/>
      <c r="S638" s="49"/>
      <c r="T638" s="199"/>
      <c r="U638" s="225"/>
      <c r="V638" s="202"/>
      <c r="W638" s="229"/>
      <c r="X638" s="49"/>
      <c r="Y638" s="45"/>
      <c r="Z638" s="49"/>
      <c r="AA638" s="49"/>
      <c r="AB638" s="49"/>
      <c r="AC638" s="49"/>
      <c r="AD638" s="45"/>
      <c r="AE638" s="45"/>
      <c r="AH638" s="52"/>
      <c r="AI638" s="75"/>
      <c r="AJ638" s="52"/>
      <c r="AK638" s="52"/>
      <c r="AL638" s="52"/>
      <c r="AM638" s="52"/>
      <c r="AN638" s="45"/>
      <c r="AO638" s="45"/>
      <c r="AP638" s="45"/>
      <c r="AQ638" s="45"/>
    </row>
    <row r="639" spans="1:43" ht="15.75" customHeight="1">
      <c r="A639" s="45"/>
      <c r="B639" s="45"/>
      <c r="C639" s="45"/>
      <c r="D639" s="90"/>
      <c r="E639" s="47"/>
      <c r="F639" s="46"/>
      <c r="G639" s="46"/>
      <c r="H639" s="46"/>
      <c r="I639" s="46"/>
      <c r="J639" s="90"/>
      <c r="K639" s="46"/>
      <c r="L639" s="48"/>
      <c r="M639" s="217"/>
      <c r="N639" s="49"/>
      <c r="O639" s="49"/>
      <c r="P639" s="49"/>
      <c r="Q639" s="158"/>
      <c r="R639" s="221"/>
      <c r="S639" s="49"/>
      <c r="T639" s="199"/>
      <c r="U639" s="225"/>
      <c r="V639" s="202"/>
      <c r="W639" s="229"/>
      <c r="X639" s="49"/>
      <c r="Y639" s="45"/>
      <c r="Z639" s="49"/>
      <c r="AA639" s="49"/>
      <c r="AB639" s="49"/>
      <c r="AC639" s="49"/>
      <c r="AD639" s="45"/>
      <c r="AE639" s="45"/>
      <c r="AH639" s="52"/>
      <c r="AI639" s="75"/>
      <c r="AJ639" s="52"/>
      <c r="AK639" s="52"/>
      <c r="AL639" s="52"/>
      <c r="AM639" s="52"/>
      <c r="AN639" s="45"/>
      <c r="AO639" s="45"/>
      <c r="AP639" s="45"/>
      <c r="AQ639" s="45"/>
    </row>
    <row r="640" spans="1:43" ht="15.75" customHeight="1">
      <c r="A640" s="45"/>
      <c r="B640" s="45"/>
      <c r="C640" s="45"/>
      <c r="D640" s="90"/>
      <c r="E640" s="47"/>
      <c r="F640" s="46"/>
      <c r="G640" s="46"/>
      <c r="H640" s="46"/>
      <c r="I640" s="46"/>
      <c r="J640" s="90"/>
      <c r="K640" s="46"/>
      <c r="L640" s="48"/>
      <c r="M640" s="217"/>
      <c r="N640" s="49"/>
      <c r="O640" s="49"/>
      <c r="P640" s="49"/>
      <c r="Q640" s="158"/>
      <c r="R640" s="221"/>
      <c r="S640" s="49"/>
      <c r="T640" s="199"/>
      <c r="U640" s="225"/>
      <c r="V640" s="202"/>
      <c r="W640" s="229"/>
      <c r="X640" s="49"/>
      <c r="Y640" s="45"/>
      <c r="Z640" s="49"/>
      <c r="AA640" s="49"/>
      <c r="AB640" s="49"/>
      <c r="AC640" s="49"/>
      <c r="AD640" s="45"/>
      <c r="AE640" s="45"/>
      <c r="AH640" s="52"/>
      <c r="AI640" s="75"/>
      <c r="AJ640" s="52"/>
      <c r="AK640" s="52"/>
      <c r="AL640" s="52"/>
      <c r="AM640" s="52"/>
      <c r="AN640" s="45"/>
      <c r="AO640" s="45"/>
      <c r="AP640" s="45"/>
      <c r="AQ640" s="45"/>
    </row>
    <row r="641" spans="1:43" ht="15.75" customHeight="1">
      <c r="A641" s="45"/>
      <c r="B641" s="45"/>
      <c r="C641" s="45"/>
      <c r="D641" s="90"/>
      <c r="E641" s="47"/>
      <c r="F641" s="46"/>
      <c r="G641" s="46"/>
      <c r="H641" s="46"/>
      <c r="I641" s="46"/>
      <c r="J641" s="90"/>
      <c r="K641" s="46"/>
      <c r="L641" s="48"/>
      <c r="M641" s="217"/>
      <c r="N641" s="49"/>
      <c r="O641" s="49"/>
      <c r="P641" s="49"/>
      <c r="Q641" s="158"/>
      <c r="R641" s="221"/>
      <c r="S641" s="49"/>
      <c r="T641" s="199"/>
      <c r="U641" s="225"/>
      <c r="V641" s="202"/>
      <c r="W641" s="229"/>
      <c r="X641" s="49"/>
      <c r="Y641" s="45"/>
      <c r="Z641" s="49"/>
      <c r="AA641" s="49"/>
      <c r="AB641" s="49"/>
      <c r="AC641" s="49"/>
      <c r="AD641" s="45"/>
      <c r="AE641" s="45"/>
      <c r="AH641" s="52"/>
      <c r="AI641" s="75"/>
      <c r="AJ641" s="52"/>
      <c r="AK641" s="52"/>
      <c r="AL641" s="52"/>
      <c r="AM641" s="52"/>
      <c r="AN641" s="45"/>
      <c r="AO641" s="45"/>
      <c r="AP641" s="45"/>
      <c r="AQ641" s="45"/>
    </row>
    <row r="642" spans="1:43" ht="15.75" customHeight="1">
      <c r="A642" s="45"/>
      <c r="B642" s="45"/>
      <c r="C642" s="45"/>
      <c r="D642" s="90"/>
      <c r="E642" s="47"/>
      <c r="F642" s="46"/>
      <c r="G642" s="46"/>
      <c r="H642" s="46"/>
      <c r="I642" s="46"/>
      <c r="J642" s="90"/>
      <c r="K642" s="46"/>
      <c r="L642" s="48"/>
      <c r="M642" s="217"/>
      <c r="N642" s="49"/>
      <c r="O642" s="49"/>
      <c r="P642" s="49"/>
      <c r="Q642" s="158"/>
      <c r="R642" s="221"/>
      <c r="S642" s="49"/>
      <c r="T642" s="199"/>
      <c r="U642" s="225"/>
      <c r="V642" s="202"/>
      <c r="W642" s="229"/>
      <c r="X642" s="49"/>
      <c r="Y642" s="45"/>
      <c r="Z642" s="49"/>
      <c r="AA642" s="49"/>
      <c r="AB642" s="49"/>
      <c r="AC642" s="49"/>
      <c r="AD642" s="45"/>
      <c r="AE642" s="45"/>
      <c r="AH642" s="52"/>
      <c r="AI642" s="75"/>
      <c r="AJ642" s="52"/>
      <c r="AK642" s="52"/>
      <c r="AL642" s="52"/>
      <c r="AM642" s="52"/>
      <c r="AN642" s="45"/>
      <c r="AO642" s="45"/>
      <c r="AP642" s="45"/>
      <c r="AQ642" s="45"/>
    </row>
    <row r="643" spans="1:43" ht="15.75" customHeight="1">
      <c r="A643" s="45"/>
      <c r="B643" s="45"/>
      <c r="C643" s="45"/>
      <c r="D643" s="90"/>
      <c r="E643" s="47"/>
      <c r="F643" s="46"/>
      <c r="G643" s="46"/>
      <c r="H643" s="46"/>
      <c r="I643" s="46"/>
      <c r="J643" s="90"/>
      <c r="K643" s="46"/>
      <c r="L643" s="48"/>
      <c r="M643" s="217"/>
      <c r="N643" s="49"/>
      <c r="O643" s="49"/>
      <c r="P643" s="49"/>
      <c r="Q643" s="158"/>
      <c r="R643" s="221"/>
      <c r="S643" s="49"/>
      <c r="T643" s="199"/>
      <c r="U643" s="225"/>
      <c r="V643" s="202"/>
      <c r="W643" s="229"/>
      <c r="X643" s="49"/>
      <c r="Y643" s="45"/>
      <c r="Z643" s="49"/>
      <c r="AA643" s="49"/>
      <c r="AB643" s="49"/>
      <c r="AC643" s="49"/>
      <c r="AD643" s="45"/>
      <c r="AE643" s="45"/>
      <c r="AH643" s="52"/>
      <c r="AI643" s="75"/>
      <c r="AJ643" s="52"/>
      <c r="AK643" s="52"/>
      <c r="AL643" s="52"/>
      <c r="AM643" s="52"/>
      <c r="AN643" s="45"/>
      <c r="AO643" s="45"/>
      <c r="AP643" s="45"/>
      <c r="AQ643" s="45"/>
    </row>
    <row r="644" spans="1:43" ht="15.75" customHeight="1">
      <c r="A644" s="45"/>
      <c r="B644" s="45"/>
      <c r="C644" s="45"/>
      <c r="D644" s="90"/>
      <c r="E644" s="47"/>
      <c r="F644" s="46"/>
      <c r="G644" s="46"/>
      <c r="H644" s="46"/>
      <c r="I644" s="46"/>
      <c r="J644" s="90"/>
      <c r="K644" s="46"/>
      <c r="L644" s="48"/>
      <c r="M644" s="217"/>
      <c r="N644" s="49"/>
      <c r="O644" s="49"/>
      <c r="P644" s="49"/>
      <c r="Q644" s="158"/>
      <c r="R644" s="221"/>
      <c r="S644" s="49"/>
      <c r="T644" s="199"/>
      <c r="U644" s="225"/>
      <c r="V644" s="202"/>
      <c r="W644" s="229"/>
      <c r="X644" s="49"/>
      <c r="Y644" s="45"/>
      <c r="Z644" s="49"/>
      <c r="AA644" s="49"/>
      <c r="AB644" s="49"/>
      <c r="AC644" s="49"/>
      <c r="AD644" s="45"/>
      <c r="AE644" s="45"/>
      <c r="AH644" s="52"/>
      <c r="AI644" s="75"/>
      <c r="AJ644" s="52"/>
      <c r="AK644" s="52"/>
      <c r="AL644" s="52"/>
      <c r="AM644" s="52"/>
      <c r="AN644" s="45"/>
      <c r="AO644" s="45"/>
      <c r="AP644" s="45"/>
      <c r="AQ644" s="45"/>
    </row>
    <row r="645" spans="1:43" ht="15.75" customHeight="1">
      <c r="A645" s="45"/>
      <c r="B645" s="45"/>
      <c r="C645" s="45"/>
      <c r="D645" s="90"/>
      <c r="E645" s="47"/>
      <c r="F645" s="46"/>
      <c r="G645" s="46"/>
      <c r="H645" s="46"/>
      <c r="I645" s="46"/>
      <c r="J645" s="90"/>
      <c r="K645" s="46"/>
      <c r="L645" s="48"/>
      <c r="M645" s="217"/>
      <c r="N645" s="49"/>
      <c r="O645" s="49"/>
      <c r="P645" s="49"/>
      <c r="Q645" s="158"/>
      <c r="R645" s="221"/>
      <c r="S645" s="49"/>
      <c r="T645" s="199"/>
      <c r="U645" s="225"/>
      <c r="V645" s="202"/>
      <c r="W645" s="229"/>
      <c r="X645" s="49"/>
      <c r="Y645" s="45"/>
      <c r="Z645" s="49"/>
      <c r="AA645" s="49"/>
      <c r="AB645" s="49"/>
      <c r="AC645" s="49"/>
      <c r="AD645" s="45"/>
      <c r="AE645" s="45"/>
      <c r="AH645" s="52"/>
      <c r="AI645" s="75"/>
      <c r="AJ645" s="52"/>
      <c r="AK645" s="52"/>
      <c r="AL645" s="52"/>
      <c r="AM645" s="52"/>
      <c r="AN645" s="45"/>
      <c r="AO645" s="45"/>
      <c r="AP645" s="45"/>
      <c r="AQ645" s="45"/>
    </row>
    <row r="646" spans="1:43" ht="15.75" customHeight="1">
      <c r="A646" s="45"/>
      <c r="B646" s="45"/>
      <c r="C646" s="45"/>
      <c r="D646" s="90"/>
      <c r="E646" s="47"/>
      <c r="F646" s="46"/>
      <c r="G646" s="46"/>
      <c r="H646" s="46"/>
      <c r="I646" s="46"/>
      <c r="J646" s="90"/>
      <c r="K646" s="46"/>
      <c r="L646" s="48"/>
      <c r="M646" s="217"/>
      <c r="N646" s="49"/>
      <c r="O646" s="49"/>
      <c r="P646" s="49"/>
      <c r="Q646" s="158"/>
      <c r="R646" s="221"/>
      <c r="S646" s="49"/>
      <c r="T646" s="199"/>
      <c r="U646" s="225"/>
      <c r="V646" s="202"/>
      <c r="W646" s="229"/>
      <c r="X646" s="49"/>
      <c r="Y646" s="45"/>
      <c r="Z646" s="49"/>
      <c r="AA646" s="49"/>
      <c r="AB646" s="49"/>
      <c r="AC646" s="49"/>
      <c r="AD646" s="45"/>
      <c r="AE646" s="45"/>
      <c r="AH646" s="52"/>
      <c r="AI646" s="75"/>
      <c r="AJ646" s="52"/>
      <c r="AK646" s="52"/>
      <c r="AL646" s="52"/>
      <c r="AM646" s="52"/>
      <c r="AN646" s="45"/>
      <c r="AO646" s="45"/>
      <c r="AP646" s="45"/>
      <c r="AQ646" s="45"/>
    </row>
    <row r="647" spans="1:43" ht="15.75" customHeight="1">
      <c r="A647" s="45"/>
      <c r="B647" s="45"/>
      <c r="C647" s="45"/>
      <c r="D647" s="90"/>
      <c r="E647" s="47"/>
      <c r="F647" s="46"/>
      <c r="G647" s="46"/>
      <c r="H647" s="46"/>
      <c r="I647" s="46"/>
      <c r="J647" s="90"/>
      <c r="K647" s="46"/>
      <c r="L647" s="48"/>
      <c r="M647" s="217"/>
      <c r="N647" s="49"/>
      <c r="O647" s="49"/>
      <c r="P647" s="49"/>
      <c r="Q647" s="158"/>
      <c r="R647" s="221"/>
      <c r="S647" s="49"/>
      <c r="T647" s="199"/>
      <c r="U647" s="225"/>
      <c r="V647" s="202"/>
      <c r="W647" s="229"/>
      <c r="X647" s="49"/>
      <c r="Y647" s="45"/>
      <c r="Z647" s="49"/>
      <c r="AA647" s="49"/>
      <c r="AB647" s="49"/>
      <c r="AC647" s="49"/>
      <c r="AD647" s="45"/>
      <c r="AE647" s="45"/>
      <c r="AH647" s="52"/>
      <c r="AI647" s="75"/>
      <c r="AJ647" s="52"/>
      <c r="AK647" s="52"/>
      <c r="AL647" s="52"/>
      <c r="AM647" s="52"/>
      <c r="AN647" s="45"/>
      <c r="AO647" s="45"/>
      <c r="AP647" s="45"/>
      <c r="AQ647" s="45"/>
    </row>
    <row r="648" spans="1:43" ht="15.75" customHeight="1">
      <c r="A648" s="45"/>
      <c r="B648" s="45"/>
      <c r="C648" s="45"/>
      <c r="D648" s="90"/>
      <c r="E648" s="47"/>
      <c r="F648" s="46"/>
      <c r="G648" s="46"/>
      <c r="H648" s="46"/>
      <c r="I648" s="46"/>
      <c r="J648" s="90"/>
      <c r="K648" s="46"/>
      <c r="L648" s="48"/>
      <c r="M648" s="217"/>
      <c r="N648" s="49"/>
      <c r="O648" s="49"/>
      <c r="P648" s="49"/>
      <c r="Q648" s="158"/>
      <c r="R648" s="221"/>
      <c r="S648" s="49"/>
      <c r="T648" s="199"/>
      <c r="U648" s="225"/>
      <c r="V648" s="202"/>
      <c r="W648" s="229"/>
      <c r="X648" s="49"/>
      <c r="Y648" s="45"/>
      <c r="Z648" s="49"/>
      <c r="AA648" s="49"/>
      <c r="AB648" s="49"/>
      <c r="AC648" s="49"/>
      <c r="AD648" s="45"/>
      <c r="AE648" s="45"/>
      <c r="AH648" s="52"/>
      <c r="AI648" s="75"/>
      <c r="AJ648" s="52"/>
      <c r="AK648" s="52"/>
      <c r="AL648" s="52"/>
      <c r="AM648" s="52"/>
      <c r="AN648" s="45"/>
      <c r="AO648" s="45"/>
      <c r="AP648" s="45"/>
      <c r="AQ648" s="45"/>
    </row>
    <row r="649" spans="1:43" ht="15.75" customHeight="1">
      <c r="A649" s="45"/>
      <c r="B649" s="45"/>
      <c r="C649" s="45"/>
      <c r="D649" s="90"/>
      <c r="E649" s="47"/>
      <c r="F649" s="46"/>
      <c r="G649" s="46"/>
      <c r="H649" s="46"/>
      <c r="I649" s="46"/>
      <c r="J649" s="90"/>
      <c r="K649" s="46"/>
      <c r="L649" s="48"/>
      <c r="M649" s="217"/>
      <c r="N649" s="49"/>
      <c r="O649" s="49"/>
      <c r="P649" s="49"/>
      <c r="Q649" s="158"/>
      <c r="R649" s="221"/>
      <c r="S649" s="49"/>
      <c r="T649" s="199"/>
      <c r="U649" s="225"/>
      <c r="V649" s="202"/>
      <c r="W649" s="229"/>
      <c r="X649" s="49"/>
      <c r="Y649" s="45"/>
      <c r="Z649" s="49"/>
      <c r="AA649" s="49"/>
      <c r="AB649" s="49"/>
      <c r="AC649" s="49"/>
      <c r="AD649" s="45"/>
      <c r="AE649" s="45"/>
      <c r="AH649" s="52"/>
      <c r="AI649" s="75"/>
      <c r="AJ649" s="52"/>
      <c r="AK649" s="52"/>
      <c r="AL649" s="52"/>
      <c r="AM649" s="52"/>
      <c r="AN649" s="45"/>
      <c r="AO649" s="45"/>
      <c r="AP649" s="45"/>
      <c r="AQ649" s="45"/>
    </row>
    <row r="650" spans="1:43" ht="15.75" customHeight="1">
      <c r="A650" s="45"/>
      <c r="B650" s="45"/>
      <c r="C650" s="45"/>
      <c r="D650" s="90"/>
      <c r="E650" s="47"/>
      <c r="F650" s="46"/>
      <c r="G650" s="46"/>
      <c r="H650" s="46"/>
      <c r="I650" s="46"/>
      <c r="J650" s="90"/>
      <c r="K650" s="46"/>
      <c r="L650" s="48"/>
      <c r="M650" s="217"/>
      <c r="N650" s="49"/>
      <c r="O650" s="49"/>
      <c r="P650" s="49"/>
      <c r="Q650" s="158"/>
      <c r="R650" s="221"/>
      <c r="S650" s="49"/>
      <c r="T650" s="199"/>
      <c r="U650" s="225"/>
      <c r="V650" s="202"/>
      <c r="W650" s="229"/>
      <c r="X650" s="49"/>
      <c r="Y650" s="45"/>
      <c r="Z650" s="49"/>
      <c r="AA650" s="49"/>
      <c r="AB650" s="49"/>
      <c r="AC650" s="49"/>
      <c r="AD650" s="45"/>
      <c r="AE650" s="45"/>
      <c r="AH650" s="52"/>
      <c r="AI650" s="75"/>
      <c r="AJ650" s="52"/>
      <c r="AK650" s="52"/>
      <c r="AL650" s="52"/>
      <c r="AM650" s="52"/>
      <c r="AN650" s="45"/>
      <c r="AO650" s="45"/>
      <c r="AP650" s="45"/>
      <c r="AQ650" s="45"/>
    </row>
    <row r="651" spans="1:43" ht="15.75" customHeight="1">
      <c r="A651" s="45"/>
      <c r="B651" s="45"/>
      <c r="C651" s="45"/>
      <c r="D651" s="90"/>
      <c r="E651" s="47"/>
      <c r="F651" s="46"/>
      <c r="G651" s="46"/>
      <c r="H651" s="46"/>
      <c r="I651" s="46"/>
      <c r="J651" s="90"/>
      <c r="K651" s="46"/>
      <c r="L651" s="48"/>
      <c r="M651" s="217"/>
      <c r="N651" s="49"/>
      <c r="O651" s="49"/>
      <c r="P651" s="49"/>
      <c r="Q651" s="158"/>
      <c r="R651" s="221"/>
      <c r="S651" s="49"/>
      <c r="T651" s="199"/>
      <c r="U651" s="225"/>
      <c r="V651" s="202"/>
      <c r="W651" s="229"/>
      <c r="X651" s="49"/>
      <c r="Y651" s="45"/>
      <c r="Z651" s="49"/>
      <c r="AA651" s="49"/>
      <c r="AB651" s="49"/>
      <c r="AC651" s="49"/>
      <c r="AD651" s="45"/>
      <c r="AE651" s="45"/>
      <c r="AH651" s="52"/>
      <c r="AI651" s="75"/>
      <c r="AJ651" s="52"/>
      <c r="AK651" s="52"/>
      <c r="AL651" s="52"/>
      <c r="AM651" s="52"/>
      <c r="AN651" s="45"/>
      <c r="AO651" s="45"/>
      <c r="AP651" s="45"/>
      <c r="AQ651" s="45"/>
    </row>
    <row r="652" spans="1:43" ht="15.75" customHeight="1">
      <c r="A652" s="45"/>
      <c r="B652" s="45"/>
      <c r="C652" s="45"/>
      <c r="D652" s="90"/>
      <c r="E652" s="47"/>
      <c r="F652" s="46"/>
      <c r="G652" s="46"/>
      <c r="H652" s="46"/>
      <c r="I652" s="46"/>
      <c r="J652" s="90"/>
      <c r="K652" s="46"/>
      <c r="L652" s="48"/>
      <c r="M652" s="217"/>
      <c r="N652" s="49"/>
      <c r="O652" s="49"/>
      <c r="P652" s="49"/>
      <c r="Q652" s="158"/>
      <c r="R652" s="221"/>
      <c r="S652" s="49"/>
      <c r="T652" s="199"/>
      <c r="U652" s="225"/>
      <c r="V652" s="202"/>
      <c r="W652" s="229"/>
      <c r="X652" s="49"/>
      <c r="Y652" s="45"/>
      <c r="Z652" s="49"/>
      <c r="AA652" s="49"/>
      <c r="AB652" s="49"/>
      <c r="AC652" s="49"/>
      <c r="AD652" s="45"/>
      <c r="AE652" s="45"/>
      <c r="AH652" s="52"/>
      <c r="AI652" s="75"/>
      <c r="AJ652" s="52"/>
      <c r="AK652" s="52"/>
      <c r="AL652" s="52"/>
      <c r="AM652" s="52"/>
      <c r="AN652" s="45"/>
      <c r="AO652" s="45"/>
      <c r="AP652" s="45"/>
      <c r="AQ652" s="45"/>
    </row>
    <row r="653" spans="1:43" ht="15.75" customHeight="1">
      <c r="A653" s="45"/>
      <c r="B653" s="45"/>
      <c r="C653" s="45"/>
      <c r="D653" s="90"/>
      <c r="E653" s="47"/>
      <c r="F653" s="46"/>
      <c r="G653" s="46"/>
      <c r="H653" s="46"/>
      <c r="I653" s="46"/>
      <c r="J653" s="90"/>
      <c r="K653" s="46"/>
      <c r="L653" s="48"/>
      <c r="M653" s="217"/>
      <c r="N653" s="49"/>
      <c r="O653" s="49"/>
      <c r="P653" s="49"/>
      <c r="Q653" s="158"/>
      <c r="R653" s="221"/>
      <c r="S653" s="49"/>
      <c r="T653" s="199"/>
      <c r="U653" s="225"/>
      <c r="V653" s="202"/>
      <c r="W653" s="229"/>
      <c r="X653" s="49"/>
      <c r="Y653" s="45"/>
      <c r="Z653" s="49"/>
      <c r="AA653" s="49"/>
      <c r="AB653" s="49"/>
      <c r="AC653" s="49"/>
      <c r="AD653" s="45"/>
      <c r="AE653" s="45"/>
      <c r="AH653" s="52"/>
      <c r="AI653" s="75"/>
      <c r="AJ653" s="52"/>
      <c r="AK653" s="52"/>
      <c r="AL653" s="52"/>
      <c r="AM653" s="52"/>
      <c r="AN653" s="45"/>
      <c r="AO653" s="45"/>
      <c r="AP653" s="45"/>
      <c r="AQ653" s="45"/>
    </row>
    <row r="654" spans="1:43" ht="15.75" customHeight="1">
      <c r="A654" s="45"/>
      <c r="B654" s="45"/>
      <c r="C654" s="45"/>
      <c r="D654" s="90"/>
      <c r="E654" s="47"/>
      <c r="F654" s="46"/>
      <c r="G654" s="46"/>
      <c r="H654" s="46"/>
      <c r="I654" s="46"/>
      <c r="J654" s="90"/>
      <c r="K654" s="46"/>
      <c r="L654" s="48"/>
      <c r="M654" s="217"/>
      <c r="N654" s="49"/>
      <c r="O654" s="49"/>
      <c r="P654" s="49"/>
      <c r="Q654" s="158"/>
      <c r="R654" s="221"/>
      <c r="S654" s="49"/>
      <c r="T654" s="199"/>
      <c r="U654" s="225"/>
      <c r="V654" s="202"/>
      <c r="W654" s="229"/>
      <c r="X654" s="49"/>
      <c r="Y654" s="45"/>
      <c r="Z654" s="49"/>
      <c r="AA654" s="49"/>
      <c r="AB654" s="49"/>
      <c r="AC654" s="49"/>
      <c r="AD654" s="45"/>
      <c r="AE654" s="45"/>
      <c r="AH654" s="52"/>
      <c r="AI654" s="75"/>
      <c r="AJ654" s="52"/>
      <c r="AK654" s="52"/>
      <c r="AL654" s="52"/>
      <c r="AM654" s="52"/>
      <c r="AN654" s="45"/>
      <c r="AO654" s="45"/>
      <c r="AP654" s="45"/>
      <c r="AQ654" s="45"/>
    </row>
    <row r="655" spans="1:43" ht="15.75" customHeight="1">
      <c r="A655" s="45"/>
      <c r="B655" s="45"/>
      <c r="C655" s="45"/>
      <c r="D655" s="90"/>
      <c r="E655" s="47"/>
      <c r="F655" s="46"/>
      <c r="G655" s="46"/>
      <c r="H655" s="46"/>
      <c r="I655" s="46"/>
      <c r="J655" s="90"/>
      <c r="K655" s="46"/>
      <c r="L655" s="48"/>
      <c r="M655" s="217"/>
      <c r="N655" s="49"/>
      <c r="O655" s="49"/>
      <c r="P655" s="49"/>
      <c r="Q655" s="158"/>
      <c r="R655" s="221"/>
      <c r="S655" s="49"/>
      <c r="T655" s="199"/>
      <c r="U655" s="225"/>
      <c r="V655" s="202"/>
      <c r="W655" s="229"/>
      <c r="X655" s="49"/>
      <c r="Y655" s="45"/>
      <c r="Z655" s="49"/>
      <c r="AA655" s="49"/>
      <c r="AB655" s="49"/>
      <c r="AC655" s="49"/>
      <c r="AD655" s="45"/>
      <c r="AE655" s="45"/>
      <c r="AH655" s="52"/>
      <c r="AI655" s="75"/>
      <c r="AJ655" s="52"/>
      <c r="AK655" s="52"/>
      <c r="AL655" s="52"/>
      <c r="AM655" s="52"/>
      <c r="AN655" s="45"/>
      <c r="AO655" s="45"/>
      <c r="AP655" s="45"/>
      <c r="AQ655" s="45"/>
    </row>
    <row r="656" spans="1:43" ht="15.75" customHeight="1">
      <c r="A656" s="45"/>
      <c r="B656" s="45"/>
      <c r="C656" s="45"/>
      <c r="D656" s="90"/>
      <c r="E656" s="47"/>
      <c r="F656" s="46"/>
      <c r="G656" s="46"/>
      <c r="H656" s="46"/>
      <c r="I656" s="46"/>
      <c r="J656" s="90"/>
      <c r="K656" s="46"/>
      <c r="L656" s="48"/>
      <c r="M656" s="217"/>
      <c r="N656" s="49"/>
      <c r="O656" s="49"/>
      <c r="P656" s="49"/>
      <c r="Q656" s="158"/>
      <c r="R656" s="221"/>
      <c r="S656" s="49"/>
      <c r="T656" s="199"/>
      <c r="U656" s="225"/>
      <c r="V656" s="202"/>
      <c r="W656" s="229"/>
      <c r="X656" s="49"/>
      <c r="Y656" s="45"/>
      <c r="Z656" s="49"/>
      <c r="AA656" s="49"/>
      <c r="AB656" s="49"/>
      <c r="AC656" s="49"/>
      <c r="AD656" s="45"/>
      <c r="AE656" s="45"/>
      <c r="AH656" s="52"/>
      <c r="AI656" s="75"/>
      <c r="AJ656" s="52"/>
      <c r="AK656" s="52"/>
      <c r="AL656" s="52"/>
      <c r="AM656" s="52"/>
      <c r="AN656" s="45"/>
      <c r="AO656" s="45"/>
      <c r="AP656" s="45"/>
      <c r="AQ656" s="45"/>
    </row>
    <row r="657" spans="1:43" ht="15.75" customHeight="1">
      <c r="A657" s="45"/>
      <c r="B657" s="45"/>
      <c r="C657" s="45"/>
      <c r="D657" s="90"/>
      <c r="E657" s="47"/>
      <c r="F657" s="46"/>
      <c r="G657" s="46"/>
      <c r="H657" s="46"/>
      <c r="I657" s="46"/>
      <c r="J657" s="90"/>
      <c r="K657" s="46"/>
      <c r="L657" s="48"/>
      <c r="M657" s="217"/>
      <c r="N657" s="49"/>
      <c r="O657" s="49"/>
      <c r="P657" s="49"/>
      <c r="Q657" s="158"/>
      <c r="R657" s="221"/>
      <c r="S657" s="49"/>
      <c r="T657" s="199"/>
      <c r="U657" s="225"/>
      <c r="V657" s="202"/>
      <c r="W657" s="229"/>
      <c r="X657" s="49"/>
      <c r="Y657" s="45"/>
      <c r="Z657" s="49"/>
      <c r="AA657" s="49"/>
      <c r="AB657" s="49"/>
      <c r="AC657" s="49"/>
      <c r="AD657" s="45"/>
      <c r="AE657" s="45"/>
      <c r="AH657" s="52"/>
      <c r="AI657" s="75"/>
      <c r="AJ657" s="52"/>
      <c r="AK657" s="52"/>
      <c r="AL657" s="52"/>
      <c r="AM657" s="52"/>
      <c r="AN657" s="45"/>
      <c r="AO657" s="45"/>
      <c r="AP657" s="45"/>
      <c r="AQ657" s="45"/>
    </row>
    <row r="658" spans="1:43" ht="15.75" customHeight="1">
      <c r="A658" s="45"/>
      <c r="B658" s="45"/>
      <c r="C658" s="45"/>
      <c r="D658" s="90"/>
      <c r="E658" s="47"/>
      <c r="F658" s="46"/>
      <c r="G658" s="46"/>
      <c r="H658" s="46"/>
      <c r="I658" s="46"/>
      <c r="J658" s="90"/>
      <c r="K658" s="46"/>
      <c r="L658" s="48"/>
      <c r="M658" s="217"/>
      <c r="N658" s="49"/>
      <c r="O658" s="49"/>
      <c r="P658" s="49"/>
      <c r="Q658" s="158"/>
      <c r="R658" s="221"/>
      <c r="S658" s="49"/>
      <c r="T658" s="199"/>
      <c r="U658" s="225"/>
      <c r="V658" s="202"/>
      <c r="W658" s="229"/>
      <c r="X658" s="49"/>
      <c r="Y658" s="45"/>
      <c r="Z658" s="49"/>
      <c r="AA658" s="49"/>
      <c r="AB658" s="49"/>
      <c r="AC658" s="49"/>
      <c r="AD658" s="45"/>
      <c r="AE658" s="45"/>
      <c r="AH658" s="52"/>
      <c r="AI658" s="75"/>
      <c r="AJ658" s="52"/>
      <c r="AK658" s="52"/>
      <c r="AL658" s="52"/>
      <c r="AM658" s="52"/>
      <c r="AN658" s="45"/>
      <c r="AO658" s="45"/>
      <c r="AP658" s="45"/>
      <c r="AQ658" s="45"/>
    </row>
    <row r="659" spans="1:43" ht="15.75" customHeight="1">
      <c r="A659" s="45"/>
      <c r="B659" s="45"/>
      <c r="C659" s="45"/>
      <c r="D659" s="90"/>
      <c r="E659" s="47"/>
      <c r="F659" s="46"/>
      <c r="G659" s="46"/>
      <c r="H659" s="46"/>
      <c r="I659" s="46"/>
      <c r="J659" s="90"/>
      <c r="K659" s="46"/>
      <c r="L659" s="48"/>
      <c r="M659" s="217"/>
      <c r="N659" s="49"/>
      <c r="O659" s="49"/>
      <c r="P659" s="49"/>
      <c r="Q659" s="158"/>
      <c r="R659" s="221"/>
      <c r="S659" s="49"/>
      <c r="T659" s="199"/>
      <c r="U659" s="225"/>
      <c r="V659" s="202"/>
      <c r="W659" s="229"/>
      <c r="X659" s="49"/>
      <c r="Y659" s="45"/>
      <c r="Z659" s="49"/>
      <c r="AA659" s="49"/>
      <c r="AB659" s="49"/>
      <c r="AC659" s="49"/>
      <c r="AD659" s="45"/>
      <c r="AE659" s="45"/>
      <c r="AH659" s="52"/>
      <c r="AI659" s="75"/>
      <c r="AJ659" s="52"/>
      <c r="AK659" s="52"/>
      <c r="AL659" s="52"/>
      <c r="AM659" s="52"/>
      <c r="AN659" s="45"/>
      <c r="AO659" s="45"/>
      <c r="AP659" s="45"/>
      <c r="AQ659" s="45"/>
    </row>
    <row r="660" spans="1:43" ht="15.75" customHeight="1">
      <c r="A660" s="45"/>
      <c r="B660" s="45"/>
      <c r="C660" s="45"/>
      <c r="D660" s="90"/>
      <c r="E660" s="47"/>
      <c r="F660" s="46"/>
      <c r="G660" s="46"/>
      <c r="H660" s="46"/>
      <c r="I660" s="46"/>
      <c r="J660" s="90"/>
      <c r="K660" s="46"/>
      <c r="L660" s="48"/>
      <c r="M660" s="217"/>
      <c r="N660" s="49"/>
      <c r="O660" s="49"/>
      <c r="P660" s="49"/>
      <c r="Q660" s="158"/>
      <c r="R660" s="221"/>
      <c r="S660" s="49"/>
      <c r="T660" s="199"/>
      <c r="U660" s="225"/>
      <c r="V660" s="202"/>
      <c r="W660" s="229"/>
      <c r="X660" s="49"/>
      <c r="Y660" s="45"/>
      <c r="Z660" s="49"/>
      <c r="AA660" s="49"/>
      <c r="AB660" s="49"/>
      <c r="AC660" s="49"/>
      <c r="AD660" s="45"/>
      <c r="AE660" s="45"/>
      <c r="AH660" s="52"/>
      <c r="AI660" s="75"/>
      <c r="AJ660" s="52"/>
      <c r="AK660" s="52"/>
      <c r="AL660" s="52"/>
      <c r="AM660" s="52"/>
      <c r="AN660" s="45"/>
      <c r="AO660" s="45"/>
      <c r="AP660" s="45"/>
      <c r="AQ660" s="45"/>
    </row>
    <row r="661" spans="1:43" ht="15.75" customHeight="1">
      <c r="A661" s="45"/>
      <c r="B661" s="45"/>
      <c r="C661" s="45"/>
      <c r="D661" s="90"/>
      <c r="E661" s="47"/>
      <c r="F661" s="46"/>
      <c r="G661" s="46"/>
      <c r="H661" s="46"/>
      <c r="I661" s="46"/>
      <c r="J661" s="90"/>
      <c r="K661" s="46"/>
      <c r="L661" s="48"/>
      <c r="M661" s="217"/>
      <c r="N661" s="49"/>
      <c r="O661" s="49"/>
      <c r="P661" s="49"/>
      <c r="Q661" s="158"/>
      <c r="R661" s="221"/>
      <c r="S661" s="49"/>
      <c r="T661" s="199"/>
      <c r="U661" s="225"/>
      <c r="V661" s="202"/>
      <c r="W661" s="229"/>
      <c r="X661" s="49"/>
      <c r="Y661" s="45"/>
      <c r="Z661" s="49"/>
      <c r="AA661" s="49"/>
      <c r="AB661" s="49"/>
      <c r="AC661" s="49"/>
      <c r="AD661" s="45"/>
      <c r="AE661" s="45"/>
      <c r="AH661" s="52"/>
      <c r="AI661" s="75"/>
      <c r="AJ661" s="52"/>
      <c r="AK661" s="52"/>
      <c r="AL661" s="52"/>
      <c r="AM661" s="52"/>
      <c r="AN661" s="45"/>
      <c r="AO661" s="45"/>
      <c r="AP661" s="45"/>
      <c r="AQ661" s="45"/>
    </row>
    <row r="662" spans="1:43" ht="15.75" customHeight="1">
      <c r="A662" s="45"/>
      <c r="B662" s="45"/>
      <c r="C662" s="45"/>
      <c r="D662" s="90"/>
      <c r="E662" s="47"/>
      <c r="F662" s="46"/>
      <c r="G662" s="46"/>
      <c r="H662" s="46"/>
      <c r="I662" s="46"/>
      <c r="J662" s="90"/>
      <c r="K662" s="46"/>
      <c r="L662" s="48"/>
      <c r="M662" s="217"/>
      <c r="N662" s="49"/>
      <c r="O662" s="49"/>
      <c r="P662" s="49"/>
      <c r="Q662" s="158"/>
      <c r="R662" s="221"/>
      <c r="S662" s="49"/>
      <c r="T662" s="199"/>
      <c r="U662" s="225"/>
      <c r="V662" s="202"/>
      <c r="W662" s="229"/>
      <c r="X662" s="49"/>
      <c r="Y662" s="45"/>
      <c r="Z662" s="49"/>
      <c r="AA662" s="49"/>
      <c r="AB662" s="49"/>
      <c r="AC662" s="49"/>
      <c r="AD662" s="45"/>
      <c r="AE662" s="45"/>
      <c r="AH662" s="52"/>
      <c r="AI662" s="75"/>
      <c r="AJ662" s="52"/>
      <c r="AK662" s="52"/>
      <c r="AL662" s="52"/>
      <c r="AM662" s="52"/>
      <c r="AN662" s="45"/>
      <c r="AO662" s="45"/>
      <c r="AP662" s="45"/>
      <c r="AQ662" s="45"/>
    </row>
    <row r="663" spans="1:43" ht="15.75" customHeight="1">
      <c r="A663" s="45"/>
      <c r="B663" s="45"/>
      <c r="C663" s="45"/>
      <c r="D663" s="90"/>
      <c r="E663" s="47"/>
      <c r="F663" s="46"/>
      <c r="G663" s="46"/>
      <c r="H663" s="46"/>
      <c r="I663" s="46"/>
      <c r="J663" s="90"/>
      <c r="K663" s="46"/>
      <c r="L663" s="48"/>
      <c r="M663" s="217"/>
      <c r="N663" s="49"/>
      <c r="O663" s="49"/>
      <c r="P663" s="49"/>
      <c r="Q663" s="158"/>
      <c r="R663" s="221"/>
      <c r="S663" s="49"/>
      <c r="T663" s="199"/>
      <c r="U663" s="225"/>
      <c r="V663" s="202"/>
      <c r="W663" s="229"/>
      <c r="X663" s="49"/>
      <c r="Y663" s="45"/>
      <c r="Z663" s="49"/>
      <c r="AA663" s="49"/>
      <c r="AB663" s="49"/>
      <c r="AC663" s="49"/>
      <c r="AD663" s="45"/>
      <c r="AE663" s="45"/>
      <c r="AH663" s="52"/>
      <c r="AI663" s="75"/>
      <c r="AJ663" s="52"/>
      <c r="AK663" s="52"/>
      <c r="AL663" s="52"/>
      <c r="AM663" s="52"/>
      <c r="AN663" s="45"/>
      <c r="AO663" s="45"/>
      <c r="AP663" s="45"/>
      <c r="AQ663" s="45"/>
    </row>
    <row r="664" spans="1:43" ht="15.75" customHeight="1">
      <c r="A664" s="45"/>
      <c r="B664" s="45"/>
      <c r="C664" s="45"/>
      <c r="D664" s="90"/>
      <c r="E664" s="47"/>
      <c r="F664" s="46"/>
      <c r="G664" s="46"/>
      <c r="H664" s="46"/>
      <c r="I664" s="46"/>
      <c r="J664" s="90"/>
      <c r="K664" s="46"/>
      <c r="L664" s="48"/>
      <c r="M664" s="217"/>
      <c r="N664" s="49"/>
      <c r="O664" s="49"/>
      <c r="P664" s="49"/>
      <c r="Q664" s="158"/>
      <c r="R664" s="221"/>
      <c r="S664" s="49"/>
      <c r="T664" s="199"/>
      <c r="U664" s="225"/>
      <c r="V664" s="202"/>
      <c r="W664" s="229"/>
      <c r="X664" s="49"/>
      <c r="Y664" s="45"/>
      <c r="Z664" s="49"/>
      <c r="AA664" s="49"/>
      <c r="AB664" s="49"/>
      <c r="AC664" s="49"/>
      <c r="AD664" s="45"/>
      <c r="AE664" s="45"/>
      <c r="AH664" s="52"/>
      <c r="AI664" s="75"/>
      <c r="AJ664" s="52"/>
      <c r="AK664" s="52"/>
      <c r="AL664" s="52"/>
      <c r="AM664" s="52"/>
      <c r="AN664" s="45"/>
      <c r="AO664" s="45"/>
      <c r="AP664" s="45"/>
      <c r="AQ664" s="45"/>
    </row>
    <row r="665" spans="1:43" ht="15.75" customHeight="1">
      <c r="A665" s="45"/>
      <c r="B665" s="45"/>
      <c r="C665" s="45"/>
      <c r="D665" s="90"/>
      <c r="E665" s="47"/>
      <c r="F665" s="46"/>
      <c r="G665" s="46"/>
      <c r="H665" s="46"/>
      <c r="I665" s="46"/>
      <c r="J665" s="90"/>
      <c r="K665" s="46"/>
      <c r="L665" s="48"/>
      <c r="M665" s="217"/>
      <c r="N665" s="49"/>
      <c r="O665" s="49"/>
      <c r="P665" s="49"/>
      <c r="Q665" s="158"/>
      <c r="R665" s="221"/>
      <c r="S665" s="49"/>
      <c r="T665" s="199"/>
      <c r="U665" s="225"/>
      <c r="V665" s="202"/>
      <c r="W665" s="229"/>
      <c r="X665" s="49"/>
      <c r="Y665" s="45"/>
      <c r="Z665" s="49"/>
      <c r="AA665" s="49"/>
      <c r="AB665" s="49"/>
      <c r="AC665" s="49"/>
      <c r="AD665" s="45"/>
      <c r="AE665" s="45"/>
      <c r="AH665" s="52"/>
      <c r="AI665" s="75"/>
      <c r="AJ665" s="52"/>
      <c r="AK665" s="52"/>
      <c r="AL665" s="52"/>
      <c r="AM665" s="52"/>
      <c r="AN665" s="45"/>
      <c r="AO665" s="45"/>
      <c r="AP665" s="45"/>
      <c r="AQ665" s="45"/>
    </row>
    <row r="666" spans="1:43" ht="15.75" customHeight="1">
      <c r="A666" s="45"/>
      <c r="B666" s="45"/>
      <c r="C666" s="45"/>
      <c r="D666" s="90"/>
      <c r="E666" s="47"/>
      <c r="F666" s="46"/>
      <c r="G666" s="46"/>
      <c r="H666" s="46"/>
      <c r="I666" s="46"/>
      <c r="J666" s="90"/>
      <c r="K666" s="46"/>
      <c r="L666" s="48"/>
      <c r="M666" s="217"/>
      <c r="N666" s="49"/>
      <c r="O666" s="49"/>
      <c r="P666" s="49"/>
      <c r="Q666" s="158"/>
      <c r="R666" s="221"/>
      <c r="S666" s="49"/>
      <c r="T666" s="199"/>
      <c r="U666" s="225"/>
      <c r="V666" s="202"/>
      <c r="W666" s="229"/>
      <c r="X666" s="49"/>
      <c r="Y666" s="45"/>
      <c r="Z666" s="49"/>
      <c r="AA666" s="49"/>
      <c r="AB666" s="49"/>
      <c r="AC666" s="49"/>
      <c r="AD666" s="45"/>
      <c r="AE666" s="45"/>
      <c r="AH666" s="52"/>
      <c r="AI666" s="75"/>
      <c r="AJ666" s="52"/>
      <c r="AK666" s="52"/>
      <c r="AL666" s="52"/>
      <c r="AM666" s="52"/>
      <c r="AN666" s="45"/>
      <c r="AO666" s="45"/>
      <c r="AP666" s="45"/>
      <c r="AQ666" s="45"/>
    </row>
    <row r="667" spans="1:43" ht="15.75" customHeight="1">
      <c r="A667" s="45"/>
      <c r="B667" s="45"/>
      <c r="C667" s="45"/>
      <c r="D667" s="90"/>
      <c r="E667" s="47"/>
      <c r="F667" s="46"/>
      <c r="G667" s="46"/>
      <c r="H667" s="46"/>
      <c r="I667" s="46"/>
      <c r="J667" s="90"/>
      <c r="K667" s="46"/>
      <c r="L667" s="48"/>
      <c r="M667" s="217"/>
      <c r="N667" s="49"/>
      <c r="O667" s="49"/>
      <c r="P667" s="49"/>
      <c r="Q667" s="158"/>
      <c r="R667" s="221"/>
      <c r="S667" s="49"/>
      <c r="T667" s="199"/>
      <c r="U667" s="225"/>
      <c r="V667" s="202"/>
      <c r="W667" s="229"/>
      <c r="X667" s="49"/>
      <c r="Y667" s="45"/>
      <c r="Z667" s="49"/>
      <c r="AA667" s="49"/>
      <c r="AB667" s="49"/>
      <c r="AC667" s="49"/>
      <c r="AD667" s="45"/>
      <c r="AE667" s="45"/>
      <c r="AH667" s="52"/>
      <c r="AI667" s="75"/>
      <c r="AJ667" s="52"/>
      <c r="AK667" s="52"/>
      <c r="AL667" s="52"/>
      <c r="AM667" s="52"/>
      <c r="AN667" s="45"/>
      <c r="AO667" s="45"/>
      <c r="AP667" s="45"/>
      <c r="AQ667" s="45"/>
    </row>
    <row r="668" spans="1:43" ht="15.75" customHeight="1">
      <c r="A668" s="45"/>
      <c r="B668" s="45"/>
      <c r="C668" s="45"/>
      <c r="D668" s="90"/>
      <c r="E668" s="47"/>
      <c r="F668" s="46"/>
      <c r="G668" s="46"/>
      <c r="H668" s="46"/>
      <c r="I668" s="46"/>
      <c r="J668" s="90"/>
      <c r="K668" s="46"/>
      <c r="L668" s="48"/>
      <c r="M668" s="217"/>
      <c r="N668" s="49"/>
      <c r="O668" s="49"/>
      <c r="P668" s="49"/>
      <c r="Q668" s="158"/>
      <c r="R668" s="221"/>
      <c r="S668" s="49"/>
      <c r="T668" s="199"/>
      <c r="U668" s="225"/>
      <c r="V668" s="202"/>
      <c r="W668" s="229"/>
      <c r="X668" s="49"/>
      <c r="Y668" s="45"/>
      <c r="Z668" s="49"/>
      <c r="AA668" s="49"/>
      <c r="AB668" s="49"/>
      <c r="AC668" s="49"/>
      <c r="AD668" s="45"/>
      <c r="AE668" s="45"/>
      <c r="AH668" s="52"/>
      <c r="AI668" s="75"/>
      <c r="AJ668" s="52"/>
      <c r="AK668" s="52"/>
      <c r="AL668" s="52"/>
      <c r="AM668" s="52"/>
      <c r="AN668" s="45"/>
      <c r="AO668" s="45"/>
      <c r="AP668" s="45"/>
      <c r="AQ668" s="45"/>
    </row>
    <row r="669" spans="1:43" ht="15.75" customHeight="1">
      <c r="A669" s="45"/>
      <c r="B669" s="45"/>
      <c r="C669" s="45"/>
      <c r="D669" s="90"/>
      <c r="E669" s="47"/>
      <c r="F669" s="46"/>
      <c r="G669" s="46"/>
      <c r="H669" s="46"/>
      <c r="I669" s="46"/>
      <c r="J669" s="90"/>
      <c r="K669" s="46"/>
      <c r="L669" s="48"/>
      <c r="M669" s="217"/>
      <c r="N669" s="49"/>
      <c r="O669" s="49"/>
      <c r="P669" s="49"/>
      <c r="Q669" s="158"/>
      <c r="R669" s="221"/>
      <c r="S669" s="49"/>
      <c r="T669" s="199"/>
      <c r="U669" s="225"/>
      <c r="V669" s="202"/>
      <c r="W669" s="229"/>
      <c r="X669" s="49"/>
      <c r="Y669" s="45"/>
      <c r="Z669" s="49"/>
      <c r="AA669" s="49"/>
      <c r="AB669" s="49"/>
      <c r="AC669" s="49"/>
      <c r="AD669" s="45"/>
      <c r="AE669" s="45"/>
      <c r="AH669" s="52"/>
      <c r="AI669" s="75"/>
      <c r="AJ669" s="52"/>
      <c r="AK669" s="52"/>
      <c r="AL669" s="52"/>
      <c r="AM669" s="52"/>
      <c r="AN669" s="45"/>
      <c r="AO669" s="45"/>
      <c r="AP669" s="45"/>
      <c r="AQ669" s="45"/>
    </row>
    <row r="670" spans="1:43" ht="15.75" customHeight="1">
      <c r="A670" s="45"/>
      <c r="B670" s="45"/>
      <c r="C670" s="45"/>
      <c r="D670" s="90"/>
      <c r="E670" s="47"/>
      <c r="F670" s="46"/>
      <c r="G670" s="46"/>
      <c r="H670" s="46"/>
      <c r="I670" s="46"/>
      <c r="J670" s="90"/>
      <c r="K670" s="46"/>
      <c r="L670" s="48"/>
      <c r="M670" s="217"/>
      <c r="N670" s="49"/>
      <c r="O670" s="49"/>
      <c r="P670" s="49"/>
      <c r="Q670" s="158"/>
      <c r="R670" s="221"/>
      <c r="S670" s="49"/>
      <c r="T670" s="199"/>
      <c r="U670" s="225"/>
      <c r="V670" s="202"/>
      <c r="W670" s="229"/>
      <c r="X670" s="49"/>
      <c r="Y670" s="45"/>
      <c r="Z670" s="49"/>
      <c r="AA670" s="49"/>
      <c r="AB670" s="49"/>
      <c r="AC670" s="49"/>
      <c r="AD670" s="45"/>
      <c r="AE670" s="45"/>
      <c r="AH670" s="52"/>
      <c r="AI670" s="75"/>
      <c r="AJ670" s="52"/>
      <c r="AK670" s="52"/>
      <c r="AL670" s="52"/>
      <c r="AM670" s="52"/>
      <c r="AN670" s="45"/>
      <c r="AO670" s="45"/>
      <c r="AP670" s="45"/>
      <c r="AQ670" s="45"/>
    </row>
    <row r="671" spans="1:43" ht="15.75" customHeight="1">
      <c r="A671" s="45"/>
      <c r="B671" s="45"/>
      <c r="C671" s="45"/>
      <c r="D671" s="90"/>
      <c r="E671" s="47"/>
      <c r="F671" s="46"/>
      <c r="G671" s="46"/>
      <c r="H671" s="46"/>
      <c r="I671" s="46"/>
      <c r="J671" s="90"/>
      <c r="K671" s="46"/>
      <c r="L671" s="48"/>
      <c r="M671" s="217"/>
      <c r="N671" s="49"/>
      <c r="O671" s="49"/>
      <c r="P671" s="49"/>
      <c r="Q671" s="158"/>
      <c r="R671" s="221"/>
      <c r="S671" s="49"/>
      <c r="T671" s="199"/>
      <c r="U671" s="225"/>
      <c r="V671" s="202"/>
      <c r="W671" s="229"/>
      <c r="X671" s="49"/>
      <c r="Y671" s="45"/>
      <c r="Z671" s="49"/>
      <c r="AA671" s="49"/>
      <c r="AB671" s="49"/>
      <c r="AC671" s="49"/>
      <c r="AD671" s="45"/>
      <c r="AE671" s="45"/>
      <c r="AH671" s="52"/>
      <c r="AI671" s="75"/>
      <c r="AJ671" s="52"/>
      <c r="AK671" s="52"/>
      <c r="AL671" s="52"/>
      <c r="AM671" s="52"/>
      <c r="AN671" s="45"/>
      <c r="AO671" s="45"/>
      <c r="AP671" s="45"/>
      <c r="AQ671" s="45"/>
    </row>
    <row r="672" spans="1:43" ht="15.75" customHeight="1">
      <c r="A672" s="45"/>
      <c r="B672" s="45"/>
      <c r="C672" s="45"/>
      <c r="D672" s="90"/>
      <c r="E672" s="47"/>
      <c r="F672" s="46"/>
      <c r="G672" s="46"/>
      <c r="H672" s="46"/>
      <c r="I672" s="46"/>
      <c r="J672" s="90"/>
      <c r="K672" s="46"/>
      <c r="L672" s="48"/>
      <c r="M672" s="217"/>
      <c r="N672" s="49"/>
      <c r="O672" s="49"/>
      <c r="P672" s="49"/>
      <c r="Q672" s="158"/>
      <c r="R672" s="221"/>
      <c r="S672" s="49"/>
      <c r="T672" s="199"/>
      <c r="U672" s="225"/>
      <c r="V672" s="202"/>
      <c r="W672" s="229"/>
      <c r="X672" s="49"/>
      <c r="Y672" s="45"/>
      <c r="Z672" s="49"/>
      <c r="AA672" s="49"/>
      <c r="AB672" s="49"/>
      <c r="AC672" s="49"/>
      <c r="AD672" s="45"/>
      <c r="AE672" s="45"/>
      <c r="AH672" s="52"/>
      <c r="AI672" s="75"/>
      <c r="AJ672" s="52"/>
      <c r="AK672" s="52"/>
      <c r="AL672" s="52"/>
      <c r="AM672" s="52"/>
      <c r="AN672" s="45"/>
      <c r="AO672" s="45"/>
      <c r="AP672" s="45"/>
      <c r="AQ672" s="45"/>
    </row>
    <row r="673" spans="1:43" ht="15.75" customHeight="1">
      <c r="A673" s="45"/>
      <c r="B673" s="45"/>
      <c r="C673" s="45"/>
      <c r="D673" s="90"/>
      <c r="E673" s="47"/>
      <c r="F673" s="46"/>
      <c r="G673" s="46"/>
      <c r="H673" s="46"/>
      <c r="I673" s="46"/>
      <c r="J673" s="90"/>
      <c r="K673" s="46"/>
      <c r="L673" s="48"/>
      <c r="M673" s="217"/>
      <c r="N673" s="49"/>
      <c r="O673" s="49"/>
      <c r="P673" s="49"/>
      <c r="Q673" s="158"/>
      <c r="R673" s="221"/>
      <c r="S673" s="49"/>
      <c r="T673" s="199"/>
      <c r="U673" s="225"/>
      <c r="V673" s="202"/>
      <c r="W673" s="229"/>
      <c r="X673" s="49"/>
      <c r="Y673" s="45"/>
      <c r="Z673" s="49"/>
      <c r="AA673" s="49"/>
      <c r="AB673" s="49"/>
      <c r="AC673" s="49"/>
      <c r="AD673" s="45"/>
      <c r="AE673" s="45"/>
      <c r="AH673" s="52"/>
      <c r="AI673" s="75"/>
      <c r="AJ673" s="52"/>
      <c r="AK673" s="52"/>
      <c r="AL673" s="52"/>
      <c r="AM673" s="52"/>
      <c r="AN673" s="45"/>
      <c r="AO673" s="45"/>
      <c r="AP673" s="45"/>
      <c r="AQ673" s="45"/>
    </row>
    <row r="674" spans="1:43" ht="15.75" customHeight="1">
      <c r="A674" s="45"/>
      <c r="B674" s="45"/>
      <c r="C674" s="45"/>
      <c r="D674" s="90"/>
      <c r="E674" s="47"/>
      <c r="F674" s="46"/>
      <c r="G674" s="46"/>
      <c r="H674" s="46"/>
      <c r="I674" s="46"/>
      <c r="J674" s="90"/>
      <c r="K674" s="46"/>
      <c r="L674" s="48"/>
      <c r="M674" s="217"/>
      <c r="N674" s="49"/>
      <c r="O674" s="49"/>
      <c r="P674" s="49"/>
      <c r="Q674" s="158"/>
      <c r="R674" s="221"/>
      <c r="S674" s="49"/>
      <c r="T674" s="199"/>
      <c r="U674" s="225"/>
      <c r="V674" s="202"/>
      <c r="W674" s="229"/>
      <c r="X674" s="49"/>
      <c r="Y674" s="45"/>
      <c r="Z674" s="49"/>
      <c r="AA674" s="49"/>
      <c r="AB674" s="49"/>
      <c r="AC674" s="49"/>
      <c r="AD674" s="45"/>
      <c r="AE674" s="45"/>
      <c r="AH674" s="52"/>
      <c r="AI674" s="75"/>
      <c r="AJ674" s="52"/>
      <c r="AK674" s="52"/>
      <c r="AL674" s="52"/>
      <c r="AM674" s="52"/>
      <c r="AN674" s="45"/>
      <c r="AO674" s="45"/>
      <c r="AP674" s="45"/>
      <c r="AQ674" s="45"/>
    </row>
    <row r="675" spans="1:43" ht="15.75" customHeight="1">
      <c r="A675" s="45"/>
      <c r="B675" s="45"/>
      <c r="C675" s="45"/>
      <c r="D675" s="90"/>
      <c r="E675" s="47"/>
      <c r="F675" s="46"/>
      <c r="G675" s="46"/>
      <c r="H675" s="46"/>
      <c r="I675" s="46"/>
      <c r="J675" s="90"/>
      <c r="K675" s="46"/>
      <c r="L675" s="48"/>
      <c r="M675" s="217"/>
      <c r="N675" s="49"/>
      <c r="O675" s="49"/>
      <c r="P675" s="49"/>
      <c r="Q675" s="158"/>
      <c r="R675" s="221"/>
      <c r="S675" s="49"/>
      <c r="T675" s="199"/>
      <c r="U675" s="225"/>
      <c r="V675" s="202"/>
      <c r="W675" s="229"/>
      <c r="X675" s="49"/>
      <c r="Y675" s="45"/>
      <c r="Z675" s="49"/>
      <c r="AA675" s="49"/>
      <c r="AB675" s="49"/>
      <c r="AC675" s="49"/>
      <c r="AD675" s="45"/>
      <c r="AE675" s="45"/>
      <c r="AH675" s="52"/>
      <c r="AI675" s="75"/>
      <c r="AJ675" s="52"/>
      <c r="AK675" s="52"/>
      <c r="AL675" s="52"/>
      <c r="AM675" s="52"/>
      <c r="AN675" s="45"/>
      <c r="AO675" s="45"/>
      <c r="AP675" s="45"/>
      <c r="AQ675" s="45"/>
    </row>
    <row r="676" spans="1:43" ht="15.75" customHeight="1">
      <c r="A676" s="45"/>
      <c r="B676" s="45"/>
      <c r="C676" s="45"/>
      <c r="D676" s="90"/>
      <c r="E676" s="47"/>
      <c r="F676" s="46"/>
      <c r="G676" s="46"/>
      <c r="H676" s="46"/>
      <c r="I676" s="46"/>
      <c r="J676" s="90"/>
      <c r="K676" s="46"/>
      <c r="L676" s="48"/>
      <c r="M676" s="217"/>
      <c r="N676" s="49"/>
      <c r="O676" s="49"/>
      <c r="P676" s="49"/>
      <c r="Q676" s="158"/>
      <c r="R676" s="221"/>
      <c r="S676" s="49"/>
      <c r="T676" s="199"/>
      <c r="U676" s="225"/>
      <c r="V676" s="202"/>
      <c r="W676" s="229"/>
      <c r="X676" s="49"/>
      <c r="Y676" s="45"/>
      <c r="Z676" s="49"/>
      <c r="AA676" s="49"/>
      <c r="AB676" s="49"/>
      <c r="AC676" s="49"/>
      <c r="AD676" s="45"/>
      <c r="AE676" s="45"/>
      <c r="AH676" s="52"/>
      <c r="AI676" s="75"/>
      <c r="AJ676" s="52"/>
      <c r="AK676" s="52"/>
      <c r="AL676" s="52"/>
      <c r="AM676" s="52"/>
      <c r="AN676" s="45"/>
      <c r="AO676" s="45"/>
      <c r="AP676" s="45"/>
      <c r="AQ676" s="45"/>
    </row>
    <row r="677" spans="1:43" ht="15.75" customHeight="1">
      <c r="A677" s="45"/>
      <c r="B677" s="45"/>
      <c r="C677" s="45"/>
      <c r="D677" s="90"/>
      <c r="E677" s="47"/>
      <c r="F677" s="46"/>
      <c r="G677" s="46"/>
      <c r="H677" s="46"/>
      <c r="I677" s="46"/>
      <c r="J677" s="90"/>
      <c r="K677" s="46"/>
      <c r="L677" s="48"/>
      <c r="M677" s="217"/>
      <c r="N677" s="49"/>
      <c r="O677" s="49"/>
      <c r="P677" s="49"/>
      <c r="Q677" s="158"/>
      <c r="R677" s="221"/>
      <c r="S677" s="49"/>
      <c r="T677" s="199"/>
      <c r="U677" s="225"/>
      <c r="V677" s="202"/>
      <c r="W677" s="229"/>
      <c r="X677" s="49"/>
      <c r="Y677" s="45"/>
      <c r="Z677" s="49"/>
      <c r="AA677" s="49"/>
      <c r="AB677" s="49"/>
      <c r="AC677" s="49"/>
      <c r="AD677" s="45"/>
      <c r="AE677" s="45"/>
      <c r="AH677" s="52"/>
      <c r="AI677" s="75"/>
      <c r="AJ677" s="52"/>
      <c r="AK677" s="52"/>
      <c r="AL677" s="52"/>
      <c r="AM677" s="52"/>
      <c r="AN677" s="45"/>
      <c r="AO677" s="45"/>
      <c r="AP677" s="45"/>
      <c r="AQ677" s="45"/>
    </row>
    <row r="678" spans="1:43" ht="15.75" customHeight="1">
      <c r="A678" s="45"/>
      <c r="B678" s="45"/>
      <c r="C678" s="45"/>
      <c r="D678" s="90"/>
      <c r="E678" s="47"/>
      <c r="F678" s="46"/>
      <c r="G678" s="46"/>
      <c r="H678" s="46"/>
      <c r="I678" s="46"/>
      <c r="J678" s="90"/>
      <c r="K678" s="46"/>
      <c r="L678" s="48"/>
      <c r="M678" s="217"/>
      <c r="N678" s="49"/>
      <c r="O678" s="49"/>
      <c r="P678" s="49"/>
      <c r="Q678" s="158"/>
      <c r="R678" s="221"/>
      <c r="S678" s="49"/>
      <c r="T678" s="199"/>
      <c r="U678" s="225"/>
      <c r="V678" s="202"/>
      <c r="W678" s="229"/>
      <c r="X678" s="49"/>
      <c r="Y678" s="45"/>
      <c r="Z678" s="49"/>
      <c r="AA678" s="49"/>
      <c r="AB678" s="49"/>
      <c r="AC678" s="49"/>
      <c r="AD678" s="45"/>
      <c r="AE678" s="45"/>
      <c r="AH678" s="52"/>
      <c r="AI678" s="75"/>
      <c r="AJ678" s="52"/>
      <c r="AK678" s="52"/>
      <c r="AL678" s="52"/>
      <c r="AM678" s="52"/>
      <c r="AN678" s="45"/>
      <c r="AO678" s="45"/>
      <c r="AP678" s="45"/>
      <c r="AQ678" s="45"/>
    </row>
    <row r="679" spans="1:43" ht="15.75" customHeight="1">
      <c r="A679" s="45"/>
      <c r="B679" s="45"/>
      <c r="C679" s="45"/>
      <c r="D679" s="90"/>
      <c r="E679" s="47"/>
      <c r="F679" s="46"/>
      <c r="G679" s="46"/>
      <c r="H679" s="46"/>
      <c r="I679" s="46"/>
      <c r="J679" s="90"/>
      <c r="K679" s="46"/>
      <c r="L679" s="48"/>
      <c r="M679" s="217"/>
      <c r="N679" s="49"/>
      <c r="O679" s="49"/>
      <c r="P679" s="49"/>
      <c r="Q679" s="158"/>
      <c r="R679" s="221"/>
      <c r="S679" s="49"/>
      <c r="T679" s="199"/>
      <c r="U679" s="225"/>
      <c r="V679" s="202"/>
      <c r="W679" s="229"/>
      <c r="X679" s="49"/>
      <c r="Y679" s="45"/>
      <c r="Z679" s="49"/>
      <c r="AA679" s="49"/>
      <c r="AB679" s="49"/>
      <c r="AC679" s="49"/>
      <c r="AD679" s="45"/>
      <c r="AE679" s="45"/>
      <c r="AH679" s="52"/>
      <c r="AI679" s="75"/>
      <c r="AJ679" s="52"/>
      <c r="AK679" s="52"/>
      <c r="AL679" s="52"/>
      <c r="AM679" s="52"/>
      <c r="AN679" s="45"/>
      <c r="AO679" s="45"/>
      <c r="AP679" s="45"/>
      <c r="AQ679" s="45"/>
    </row>
    <row r="680" spans="1:43" ht="15.75" customHeight="1">
      <c r="A680" s="45"/>
      <c r="B680" s="45"/>
      <c r="C680" s="45"/>
      <c r="D680" s="90"/>
      <c r="E680" s="47"/>
      <c r="F680" s="46"/>
      <c r="G680" s="46"/>
      <c r="H680" s="46"/>
      <c r="I680" s="46"/>
      <c r="J680" s="90"/>
      <c r="K680" s="46"/>
      <c r="L680" s="48"/>
      <c r="M680" s="217"/>
      <c r="N680" s="49"/>
      <c r="O680" s="49"/>
      <c r="P680" s="49"/>
      <c r="Q680" s="158"/>
      <c r="R680" s="221"/>
      <c r="S680" s="49"/>
      <c r="T680" s="199"/>
      <c r="U680" s="225"/>
      <c r="V680" s="202"/>
      <c r="W680" s="229"/>
      <c r="X680" s="49"/>
      <c r="Y680" s="45"/>
      <c r="Z680" s="49"/>
      <c r="AA680" s="49"/>
      <c r="AB680" s="49"/>
      <c r="AC680" s="49"/>
      <c r="AD680" s="45"/>
      <c r="AE680" s="45"/>
      <c r="AH680" s="52"/>
      <c r="AI680" s="75"/>
      <c r="AJ680" s="52"/>
      <c r="AK680" s="52"/>
      <c r="AL680" s="52"/>
      <c r="AM680" s="52"/>
      <c r="AN680" s="45"/>
      <c r="AO680" s="45"/>
      <c r="AP680" s="45"/>
      <c r="AQ680" s="45"/>
    </row>
    <row r="681" spans="1:43" ht="15.75" customHeight="1">
      <c r="A681" s="45"/>
      <c r="B681" s="45"/>
      <c r="C681" s="45"/>
      <c r="D681" s="90"/>
      <c r="E681" s="47"/>
      <c r="F681" s="46"/>
      <c r="G681" s="46"/>
      <c r="H681" s="46"/>
      <c r="I681" s="46"/>
      <c r="J681" s="90"/>
      <c r="K681" s="46"/>
      <c r="L681" s="48"/>
      <c r="M681" s="217"/>
      <c r="N681" s="49"/>
      <c r="O681" s="49"/>
      <c r="P681" s="49"/>
      <c r="Q681" s="158"/>
      <c r="R681" s="221"/>
      <c r="S681" s="49"/>
      <c r="T681" s="199"/>
      <c r="U681" s="225"/>
      <c r="V681" s="202"/>
      <c r="W681" s="229"/>
      <c r="X681" s="49"/>
      <c r="Y681" s="45"/>
      <c r="Z681" s="49"/>
      <c r="AA681" s="49"/>
      <c r="AB681" s="49"/>
      <c r="AC681" s="49"/>
      <c r="AD681" s="45"/>
      <c r="AE681" s="45"/>
      <c r="AH681" s="52"/>
      <c r="AI681" s="75"/>
      <c r="AJ681" s="52"/>
      <c r="AK681" s="52"/>
      <c r="AL681" s="52"/>
      <c r="AM681" s="52"/>
      <c r="AN681" s="45"/>
      <c r="AO681" s="45"/>
      <c r="AP681" s="45"/>
      <c r="AQ681" s="45"/>
    </row>
    <row r="682" spans="1:43" ht="15.75" customHeight="1">
      <c r="A682" s="45"/>
      <c r="B682" s="45"/>
      <c r="C682" s="45"/>
      <c r="D682" s="90"/>
      <c r="E682" s="47"/>
      <c r="F682" s="46"/>
      <c r="G682" s="46"/>
      <c r="H682" s="46"/>
      <c r="I682" s="46"/>
      <c r="J682" s="90"/>
      <c r="K682" s="46"/>
      <c r="L682" s="48"/>
      <c r="M682" s="217"/>
      <c r="N682" s="49"/>
      <c r="O682" s="49"/>
      <c r="P682" s="49"/>
      <c r="Q682" s="158"/>
      <c r="R682" s="221"/>
      <c r="S682" s="49"/>
      <c r="T682" s="199"/>
      <c r="U682" s="225"/>
      <c r="V682" s="202"/>
      <c r="W682" s="229"/>
      <c r="X682" s="49"/>
      <c r="Y682" s="45"/>
      <c r="Z682" s="49"/>
      <c r="AA682" s="49"/>
      <c r="AB682" s="49"/>
      <c r="AC682" s="49"/>
      <c r="AD682" s="45"/>
      <c r="AE682" s="45"/>
      <c r="AH682" s="52"/>
      <c r="AI682" s="75"/>
      <c r="AJ682" s="52"/>
      <c r="AK682" s="52"/>
      <c r="AL682" s="52"/>
      <c r="AM682" s="52"/>
      <c r="AN682" s="45"/>
      <c r="AO682" s="45"/>
      <c r="AP682" s="45"/>
      <c r="AQ682" s="45"/>
    </row>
    <row r="683" spans="1:43" ht="15.75" customHeight="1">
      <c r="A683" s="45"/>
      <c r="B683" s="45"/>
      <c r="C683" s="45"/>
      <c r="D683" s="90"/>
      <c r="E683" s="47"/>
      <c r="F683" s="46"/>
      <c r="G683" s="46"/>
      <c r="H683" s="46"/>
      <c r="I683" s="46"/>
      <c r="J683" s="90"/>
      <c r="K683" s="46"/>
      <c r="L683" s="48"/>
      <c r="M683" s="217"/>
      <c r="N683" s="49"/>
      <c r="O683" s="49"/>
      <c r="P683" s="49"/>
      <c r="Q683" s="158"/>
      <c r="R683" s="221"/>
      <c r="S683" s="49"/>
      <c r="T683" s="199"/>
      <c r="U683" s="225"/>
      <c r="V683" s="202"/>
      <c r="W683" s="229"/>
      <c r="X683" s="49"/>
      <c r="Y683" s="45"/>
      <c r="Z683" s="49"/>
      <c r="AA683" s="49"/>
      <c r="AB683" s="49"/>
      <c r="AC683" s="49"/>
      <c r="AD683" s="45"/>
      <c r="AE683" s="45"/>
      <c r="AH683" s="52"/>
      <c r="AI683" s="75"/>
      <c r="AJ683" s="52"/>
      <c r="AK683" s="52"/>
      <c r="AL683" s="52"/>
      <c r="AM683" s="52"/>
      <c r="AN683" s="45"/>
      <c r="AO683" s="45"/>
      <c r="AP683" s="45"/>
      <c r="AQ683" s="45"/>
    </row>
    <row r="684" spans="1:43" ht="15.75" customHeight="1">
      <c r="A684" s="45"/>
      <c r="B684" s="45"/>
      <c r="C684" s="45"/>
      <c r="D684" s="90"/>
      <c r="E684" s="47"/>
      <c r="F684" s="46"/>
      <c r="G684" s="46"/>
      <c r="H684" s="46"/>
      <c r="I684" s="46"/>
      <c r="J684" s="90"/>
      <c r="K684" s="46"/>
      <c r="L684" s="48"/>
      <c r="M684" s="217"/>
      <c r="N684" s="49"/>
      <c r="O684" s="49"/>
      <c r="P684" s="49"/>
      <c r="Q684" s="158"/>
      <c r="R684" s="221"/>
      <c r="S684" s="49"/>
      <c r="T684" s="199"/>
      <c r="U684" s="225"/>
      <c r="V684" s="202"/>
      <c r="W684" s="229"/>
      <c r="X684" s="49"/>
      <c r="Y684" s="45"/>
      <c r="Z684" s="49"/>
      <c r="AA684" s="49"/>
      <c r="AB684" s="49"/>
      <c r="AC684" s="49"/>
      <c r="AD684" s="45"/>
      <c r="AE684" s="45"/>
      <c r="AH684" s="52"/>
      <c r="AI684" s="75"/>
      <c r="AJ684" s="52"/>
      <c r="AK684" s="52"/>
      <c r="AL684" s="52"/>
      <c r="AM684" s="52"/>
      <c r="AN684" s="45"/>
      <c r="AO684" s="45"/>
      <c r="AP684" s="45"/>
      <c r="AQ684" s="45"/>
    </row>
    <row r="685" spans="1:43" ht="15.75" customHeight="1">
      <c r="A685" s="45"/>
      <c r="B685" s="45"/>
      <c r="C685" s="45"/>
      <c r="D685" s="90"/>
      <c r="E685" s="47"/>
      <c r="F685" s="46"/>
      <c r="G685" s="46"/>
      <c r="H685" s="46"/>
      <c r="I685" s="46"/>
      <c r="J685" s="90"/>
      <c r="K685" s="46"/>
      <c r="L685" s="48"/>
      <c r="M685" s="217"/>
      <c r="N685" s="49"/>
      <c r="O685" s="49"/>
      <c r="P685" s="49"/>
      <c r="Q685" s="158"/>
      <c r="R685" s="221"/>
      <c r="S685" s="49"/>
      <c r="T685" s="199"/>
      <c r="U685" s="225"/>
      <c r="V685" s="202"/>
      <c r="W685" s="229"/>
      <c r="X685" s="49"/>
      <c r="Y685" s="45"/>
      <c r="Z685" s="49"/>
      <c r="AA685" s="49"/>
      <c r="AB685" s="49"/>
      <c r="AC685" s="49"/>
      <c r="AD685" s="45"/>
      <c r="AE685" s="45"/>
      <c r="AH685" s="52"/>
      <c r="AI685" s="75"/>
      <c r="AJ685" s="52"/>
      <c r="AK685" s="52"/>
      <c r="AL685" s="52"/>
      <c r="AM685" s="52"/>
      <c r="AN685" s="45"/>
      <c r="AO685" s="45"/>
      <c r="AP685" s="45"/>
      <c r="AQ685" s="45"/>
    </row>
    <row r="686" spans="1:43" ht="15.75" customHeight="1">
      <c r="A686" s="45"/>
      <c r="B686" s="45"/>
      <c r="C686" s="45"/>
      <c r="D686" s="90"/>
      <c r="E686" s="47"/>
      <c r="F686" s="46"/>
      <c r="G686" s="46"/>
      <c r="H686" s="46"/>
      <c r="I686" s="46"/>
      <c r="J686" s="90"/>
      <c r="K686" s="46"/>
      <c r="L686" s="48"/>
      <c r="M686" s="217"/>
      <c r="N686" s="49"/>
      <c r="O686" s="49"/>
      <c r="P686" s="49"/>
      <c r="Q686" s="158"/>
      <c r="R686" s="221"/>
      <c r="S686" s="49"/>
      <c r="T686" s="199"/>
      <c r="U686" s="225"/>
      <c r="V686" s="202"/>
      <c r="W686" s="229"/>
      <c r="X686" s="49"/>
      <c r="Y686" s="45"/>
      <c r="Z686" s="49"/>
      <c r="AA686" s="49"/>
      <c r="AB686" s="49"/>
      <c r="AC686" s="49"/>
      <c r="AD686" s="45"/>
      <c r="AE686" s="45"/>
      <c r="AH686" s="52"/>
      <c r="AI686" s="75"/>
      <c r="AJ686" s="52"/>
      <c r="AK686" s="52"/>
      <c r="AL686" s="52"/>
      <c r="AM686" s="52"/>
      <c r="AN686" s="45"/>
      <c r="AO686" s="45"/>
      <c r="AP686" s="45"/>
      <c r="AQ686" s="45"/>
    </row>
    <row r="687" spans="1:43" ht="15.75" customHeight="1">
      <c r="A687" s="45"/>
      <c r="B687" s="45"/>
      <c r="C687" s="45"/>
      <c r="D687" s="90"/>
      <c r="E687" s="47"/>
      <c r="F687" s="46"/>
      <c r="G687" s="46"/>
      <c r="H687" s="46"/>
      <c r="I687" s="46"/>
      <c r="J687" s="90"/>
      <c r="K687" s="46"/>
      <c r="L687" s="48"/>
      <c r="M687" s="217"/>
      <c r="N687" s="49"/>
      <c r="O687" s="49"/>
      <c r="P687" s="49"/>
      <c r="Q687" s="158"/>
      <c r="R687" s="221"/>
      <c r="S687" s="49"/>
      <c r="T687" s="199"/>
      <c r="U687" s="225"/>
      <c r="V687" s="202"/>
      <c r="W687" s="229"/>
      <c r="X687" s="49"/>
      <c r="Y687" s="45"/>
      <c r="Z687" s="49"/>
      <c r="AA687" s="49"/>
      <c r="AB687" s="49"/>
      <c r="AC687" s="49"/>
      <c r="AD687" s="45"/>
      <c r="AE687" s="45"/>
      <c r="AH687" s="52"/>
      <c r="AI687" s="75"/>
      <c r="AJ687" s="52"/>
      <c r="AK687" s="52"/>
      <c r="AL687" s="52"/>
      <c r="AM687" s="52"/>
      <c r="AN687" s="45"/>
      <c r="AO687" s="45"/>
      <c r="AP687" s="45"/>
      <c r="AQ687" s="45"/>
    </row>
    <row r="688" spans="1:43" ht="15.75" customHeight="1">
      <c r="A688" s="45"/>
      <c r="B688" s="45"/>
      <c r="C688" s="45"/>
      <c r="D688" s="90"/>
      <c r="E688" s="47"/>
      <c r="F688" s="46"/>
      <c r="G688" s="46"/>
      <c r="H688" s="46"/>
      <c r="I688" s="46"/>
      <c r="J688" s="90"/>
      <c r="K688" s="46"/>
      <c r="L688" s="48"/>
      <c r="M688" s="217"/>
      <c r="N688" s="49"/>
      <c r="O688" s="49"/>
      <c r="P688" s="49"/>
      <c r="Q688" s="158"/>
      <c r="R688" s="221"/>
      <c r="S688" s="49"/>
      <c r="T688" s="199"/>
      <c r="U688" s="225"/>
      <c r="V688" s="202"/>
      <c r="W688" s="229"/>
      <c r="X688" s="49"/>
      <c r="Y688" s="45"/>
      <c r="Z688" s="49"/>
      <c r="AA688" s="49"/>
      <c r="AB688" s="49"/>
      <c r="AC688" s="49"/>
      <c r="AD688" s="45"/>
      <c r="AE688" s="45"/>
      <c r="AH688" s="52"/>
      <c r="AI688" s="75"/>
      <c r="AJ688" s="52"/>
      <c r="AK688" s="52"/>
      <c r="AL688" s="52"/>
      <c r="AM688" s="52"/>
      <c r="AN688" s="45"/>
      <c r="AO688" s="45"/>
      <c r="AP688" s="45"/>
      <c r="AQ688" s="45"/>
    </row>
    <row r="689" spans="1:43" ht="15.75" customHeight="1">
      <c r="A689" s="45"/>
      <c r="B689" s="45"/>
      <c r="C689" s="45"/>
      <c r="D689" s="90"/>
      <c r="E689" s="47"/>
      <c r="F689" s="46"/>
      <c r="G689" s="46"/>
      <c r="H689" s="46"/>
      <c r="I689" s="46"/>
      <c r="J689" s="90"/>
      <c r="K689" s="46"/>
      <c r="L689" s="48"/>
      <c r="M689" s="217"/>
      <c r="N689" s="49"/>
      <c r="O689" s="49"/>
      <c r="P689" s="49"/>
      <c r="Q689" s="158"/>
      <c r="R689" s="221"/>
      <c r="S689" s="49"/>
      <c r="T689" s="199"/>
      <c r="U689" s="225"/>
      <c r="V689" s="202"/>
      <c r="W689" s="229"/>
      <c r="X689" s="49"/>
      <c r="Y689" s="45"/>
      <c r="Z689" s="49"/>
      <c r="AA689" s="49"/>
      <c r="AB689" s="49"/>
      <c r="AC689" s="49"/>
      <c r="AD689" s="45"/>
      <c r="AE689" s="45"/>
      <c r="AH689" s="52"/>
      <c r="AI689" s="75"/>
      <c r="AJ689" s="52"/>
      <c r="AK689" s="52"/>
      <c r="AL689" s="52"/>
      <c r="AM689" s="52"/>
      <c r="AN689" s="45"/>
      <c r="AO689" s="45"/>
      <c r="AP689" s="45"/>
      <c r="AQ689" s="45"/>
    </row>
    <row r="690" spans="1:43" ht="15.75" customHeight="1">
      <c r="A690" s="45"/>
      <c r="B690" s="45"/>
      <c r="C690" s="45"/>
      <c r="D690" s="90"/>
      <c r="E690" s="47"/>
      <c r="F690" s="46"/>
      <c r="G690" s="46"/>
      <c r="H690" s="46"/>
      <c r="I690" s="46"/>
      <c r="J690" s="90"/>
      <c r="K690" s="46"/>
      <c r="L690" s="48"/>
      <c r="M690" s="217"/>
      <c r="N690" s="49"/>
      <c r="O690" s="49"/>
      <c r="P690" s="49"/>
      <c r="Q690" s="158"/>
      <c r="R690" s="221"/>
      <c r="S690" s="49"/>
      <c r="T690" s="199"/>
      <c r="U690" s="225"/>
      <c r="V690" s="202"/>
      <c r="W690" s="229"/>
      <c r="X690" s="49"/>
      <c r="Y690" s="45"/>
      <c r="Z690" s="49"/>
      <c r="AA690" s="49"/>
      <c r="AB690" s="49"/>
      <c r="AC690" s="49"/>
      <c r="AD690" s="45"/>
      <c r="AE690" s="45"/>
      <c r="AH690" s="52"/>
      <c r="AI690" s="75"/>
      <c r="AJ690" s="52"/>
      <c r="AK690" s="52"/>
      <c r="AL690" s="52"/>
      <c r="AM690" s="52"/>
      <c r="AN690" s="45"/>
      <c r="AO690" s="45"/>
      <c r="AP690" s="45"/>
      <c r="AQ690" s="45"/>
    </row>
    <row r="691" spans="1:43" ht="15.75" customHeight="1">
      <c r="A691" s="45"/>
      <c r="B691" s="45"/>
      <c r="C691" s="45"/>
      <c r="D691" s="90"/>
      <c r="E691" s="47"/>
      <c r="F691" s="46"/>
      <c r="G691" s="46"/>
      <c r="H691" s="46"/>
      <c r="I691" s="46"/>
      <c r="J691" s="90"/>
      <c r="K691" s="46"/>
      <c r="L691" s="48"/>
      <c r="M691" s="217"/>
      <c r="N691" s="49"/>
      <c r="O691" s="49"/>
      <c r="P691" s="49"/>
      <c r="Q691" s="158"/>
      <c r="R691" s="221"/>
      <c r="S691" s="49"/>
      <c r="T691" s="199"/>
      <c r="U691" s="225"/>
      <c r="V691" s="202"/>
      <c r="W691" s="229"/>
      <c r="X691" s="49"/>
      <c r="Y691" s="45"/>
      <c r="Z691" s="49"/>
      <c r="AA691" s="49"/>
      <c r="AB691" s="49"/>
      <c r="AC691" s="49"/>
      <c r="AD691" s="45"/>
      <c r="AE691" s="45"/>
      <c r="AH691" s="52"/>
      <c r="AI691" s="75"/>
      <c r="AJ691" s="52"/>
      <c r="AK691" s="52"/>
      <c r="AL691" s="52"/>
      <c r="AM691" s="52"/>
      <c r="AN691" s="45"/>
      <c r="AO691" s="45"/>
      <c r="AP691" s="45"/>
      <c r="AQ691" s="45"/>
    </row>
    <row r="692" spans="1:43" ht="15.75" customHeight="1">
      <c r="A692" s="45"/>
      <c r="B692" s="45"/>
      <c r="C692" s="45"/>
      <c r="D692" s="90"/>
      <c r="E692" s="47"/>
      <c r="F692" s="46"/>
      <c r="G692" s="46"/>
      <c r="H692" s="46"/>
      <c r="I692" s="46"/>
      <c r="J692" s="90"/>
      <c r="K692" s="46"/>
      <c r="L692" s="48"/>
      <c r="M692" s="217"/>
      <c r="N692" s="49"/>
      <c r="O692" s="49"/>
      <c r="P692" s="49"/>
      <c r="Q692" s="158"/>
      <c r="R692" s="221"/>
      <c r="S692" s="49"/>
      <c r="T692" s="199"/>
      <c r="U692" s="225"/>
      <c r="V692" s="202"/>
      <c r="W692" s="229"/>
      <c r="X692" s="49"/>
      <c r="Y692" s="45"/>
      <c r="Z692" s="49"/>
      <c r="AA692" s="49"/>
      <c r="AB692" s="49"/>
      <c r="AC692" s="49"/>
      <c r="AD692" s="45"/>
      <c r="AE692" s="45"/>
      <c r="AH692" s="52"/>
      <c r="AI692" s="75"/>
      <c r="AJ692" s="52"/>
      <c r="AK692" s="52"/>
      <c r="AL692" s="52"/>
      <c r="AM692" s="52"/>
      <c r="AN692" s="45"/>
      <c r="AO692" s="45"/>
      <c r="AP692" s="45"/>
      <c r="AQ692" s="45"/>
    </row>
    <row r="693" spans="1:43" ht="15.75" customHeight="1">
      <c r="A693" s="45"/>
      <c r="B693" s="45"/>
      <c r="C693" s="45"/>
      <c r="D693" s="90"/>
      <c r="E693" s="47"/>
      <c r="F693" s="46"/>
      <c r="G693" s="46"/>
      <c r="H693" s="46"/>
      <c r="I693" s="46"/>
      <c r="J693" s="90"/>
      <c r="K693" s="46"/>
      <c r="L693" s="48"/>
      <c r="M693" s="217"/>
      <c r="N693" s="49"/>
      <c r="O693" s="49"/>
      <c r="P693" s="49"/>
      <c r="Q693" s="158"/>
      <c r="R693" s="221"/>
      <c r="S693" s="49"/>
      <c r="T693" s="199"/>
      <c r="U693" s="225"/>
      <c r="V693" s="202"/>
      <c r="W693" s="229"/>
      <c r="X693" s="49"/>
      <c r="Y693" s="45"/>
      <c r="Z693" s="49"/>
      <c r="AA693" s="49"/>
      <c r="AB693" s="49"/>
      <c r="AC693" s="49"/>
      <c r="AD693" s="45"/>
      <c r="AE693" s="45"/>
      <c r="AH693" s="52"/>
      <c r="AI693" s="75"/>
      <c r="AJ693" s="52"/>
      <c r="AK693" s="52"/>
      <c r="AL693" s="52"/>
      <c r="AM693" s="52"/>
      <c r="AN693" s="45"/>
      <c r="AO693" s="45"/>
      <c r="AP693" s="45"/>
      <c r="AQ693" s="45"/>
    </row>
    <row r="694" spans="1:43" ht="15.75" customHeight="1">
      <c r="A694" s="45"/>
      <c r="B694" s="45"/>
      <c r="C694" s="45"/>
      <c r="D694" s="90"/>
      <c r="E694" s="47"/>
      <c r="F694" s="46"/>
      <c r="G694" s="46"/>
      <c r="H694" s="46"/>
      <c r="I694" s="46"/>
      <c r="J694" s="90"/>
      <c r="K694" s="46"/>
      <c r="L694" s="48"/>
      <c r="M694" s="217"/>
      <c r="N694" s="49"/>
      <c r="O694" s="49"/>
      <c r="P694" s="49"/>
      <c r="Q694" s="158"/>
      <c r="R694" s="221"/>
      <c r="S694" s="49"/>
      <c r="T694" s="199"/>
      <c r="U694" s="225"/>
      <c r="V694" s="202"/>
      <c r="W694" s="229"/>
      <c r="X694" s="49"/>
      <c r="Y694" s="45"/>
      <c r="Z694" s="49"/>
      <c r="AA694" s="49"/>
      <c r="AB694" s="49"/>
      <c r="AC694" s="49"/>
      <c r="AD694" s="45"/>
      <c r="AE694" s="45"/>
      <c r="AH694" s="52"/>
      <c r="AI694" s="75"/>
      <c r="AJ694" s="52"/>
      <c r="AK694" s="52"/>
      <c r="AL694" s="52"/>
      <c r="AM694" s="52"/>
      <c r="AN694" s="45"/>
      <c r="AO694" s="45"/>
      <c r="AP694" s="45"/>
      <c r="AQ694" s="45"/>
    </row>
    <row r="695" spans="1:43" ht="15.75" customHeight="1">
      <c r="A695" s="45"/>
      <c r="B695" s="45"/>
      <c r="C695" s="45"/>
      <c r="D695" s="90"/>
      <c r="E695" s="47"/>
      <c r="F695" s="46"/>
      <c r="G695" s="46"/>
      <c r="H695" s="46"/>
      <c r="I695" s="46"/>
      <c r="J695" s="90"/>
      <c r="K695" s="46"/>
      <c r="L695" s="48"/>
      <c r="M695" s="217"/>
      <c r="N695" s="49"/>
      <c r="O695" s="49"/>
      <c r="P695" s="49"/>
      <c r="Q695" s="158"/>
      <c r="R695" s="221"/>
      <c r="S695" s="49"/>
      <c r="T695" s="199"/>
      <c r="U695" s="225"/>
      <c r="V695" s="202"/>
      <c r="W695" s="229"/>
      <c r="X695" s="49"/>
      <c r="Y695" s="45"/>
      <c r="Z695" s="49"/>
      <c r="AA695" s="49"/>
      <c r="AB695" s="49"/>
      <c r="AC695" s="49"/>
      <c r="AD695" s="45"/>
      <c r="AE695" s="45"/>
      <c r="AH695" s="52"/>
      <c r="AI695" s="75"/>
      <c r="AJ695" s="52"/>
      <c r="AK695" s="52"/>
      <c r="AL695" s="52"/>
      <c r="AM695" s="52"/>
      <c r="AN695" s="45"/>
      <c r="AO695" s="45"/>
      <c r="AP695" s="45"/>
      <c r="AQ695" s="45"/>
    </row>
    <row r="696" spans="1:43" ht="15.75" customHeight="1">
      <c r="A696" s="45"/>
      <c r="B696" s="45"/>
      <c r="C696" s="45"/>
      <c r="D696" s="90"/>
      <c r="E696" s="47"/>
      <c r="F696" s="46"/>
      <c r="G696" s="46"/>
      <c r="H696" s="46"/>
      <c r="I696" s="46"/>
      <c r="J696" s="90"/>
      <c r="K696" s="46"/>
      <c r="L696" s="48"/>
      <c r="M696" s="217"/>
      <c r="N696" s="49"/>
      <c r="O696" s="49"/>
      <c r="P696" s="49"/>
      <c r="Q696" s="158"/>
      <c r="R696" s="221"/>
      <c r="S696" s="49"/>
      <c r="T696" s="199"/>
      <c r="U696" s="225"/>
      <c r="V696" s="202"/>
      <c r="W696" s="229"/>
      <c r="X696" s="49"/>
      <c r="Y696" s="45"/>
      <c r="Z696" s="49"/>
      <c r="AA696" s="49"/>
      <c r="AB696" s="49"/>
      <c r="AC696" s="49"/>
      <c r="AD696" s="45"/>
      <c r="AE696" s="45"/>
      <c r="AH696" s="52"/>
      <c r="AI696" s="75"/>
      <c r="AJ696" s="52"/>
      <c r="AK696" s="52"/>
      <c r="AL696" s="52"/>
      <c r="AM696" s="52"/>
      <c r="AN696" s="45"/>
      <c r="AO696" s="45"/>
      <c r="AP696" s="45"/>
      <c r="AQ696" s="45"/>
    </row>
    <row r="697" spans="1:43" ht="15.75" customHeight="1">
      <c r="A697" s="45"/>
      <c r="B697" s="45"/>
      <c r="C697" s="45"/>
      <c r="D697" s="90"/>
      <c r="E697" s="47"/>
      <c r="F697" s="46"/>
      <c r="G697" s="46"/>
      <c r="H697" s="46"/>
      <c r="I697" s="46"/>
      <c r="J697" s="90"/>
      <c r="K697" s="46"/>
      <c r="L697" s="48"/>
      <c r="M697" s="217"/>
      <c r="N697" s="49"/>
      <c r="O697" s="49"/>
      <c r="P697" s="49"/>
      <c r="Q697" s="158"/>
      <c r="R697" s="221"/>
      <c r="S697" s="49"/>
      <c r="T697" s="199"/>
      <c r="U697" s="225"/>
      <c r="V697" s="202"/>
      <c r="W697" s="229"/>
      <c r="X697" s="49"/>
      <c r="Y697" s="45"/>
      <c r="Z697" s="49"/>
      <c r="AA697" s="49"/>
      <c r="AB697" s="49"/>
      <c r="AC697" s="49"/>
      <c r="AD697" s="45"/>
      <c r="AE697" s="45"/>
      <c r="AH697" s="52"/>
      <c r="AI697" s="75"/>
      <c r="AJ697" s="52"/>
      <c r="AK697" s="52"/>
      <c r="AL697" s="52"/>
      <c r="AM697" s="52"/>
      <c r="AN697" s="45"/>
      <c r="AO697" s="45"/>
      <c r="AP697" s="45"/>
      <c r="AQ697" s="45"/>
    </row>
    <row r="698" spans="1:43" ht="15.75" customHeight="1">
      <c r="A698" s="45"/>
      <c r="B698" s="45"/>
      <c r="C698" s="45"/>
      <c r="D698" s="90"/>
      <c r="E698" s="47"/>
      <c r="F698" s="46"/>
      <c r="G698" s="46"/>
      <c r="H698" s="46"/>
      <c r="I698" s="46"/>
      <c r="J698" s="90"/>
      <c r="K698" s="46"/>
      <c r="L698" s="48"/>
      <c r="M698" s="217"/>
      <c r="N698" s="49"/>
      <c r="O698" s="49"/>
      <c r="P698" s="49"/>
      <c r="Q698" s="158"/>
      <c r="R698" s="221"/>
      <c r="S698" s="49"/>
      <c r="T698" s="199"/>
      <c r="U698" s="225"/>
      <c r="V698" s="202"/>
      <c r="W698" s="229"/>
      <c r="X698" s="49"/>
      <c r="Y698" s="45"/>
      <c r="Z698" s="49"/>
      <c r="AA698" s="49"/>
      <c r="AB698" s="49"/>
      <c r="AC698" s="49"/>
      <c r="AD698" s="45"/>
      <c r="AE698" s="45"/>
      <c r="AH698" s="52"/>
      <c r="AI698" s="75"/>
      <c r="AJ698" s="52"/>
      <c r="AK698" s="52"/>
      <c r="AL698" s="52"/>
      <c r="AM698" s="52"/>
      <c r="AN698" s="45"/>
      <c r="AO698" s="45"/>
      <c r="AP698" s="45"/>
      <c r="AQ698" s="45"/>
    </row>
    <row r="699" spans="1:43" ht="15.75" customHeight="1">
      <c r="A699" s="45"/>
      <c r="B699" s="45"/>
      <c r="C699" s="45"/>
      <c r="D699" s="90"/>
      <c r="E699" s="47"/>
      <c r="F699" s="46"/>
      <c r="G699" s="46"/>
      <c r="H699" s="46"/>
      <c r="I699" s="46"/>
      <c r="J699" s="90"/>
      <c r="K699" s="46"/>
      <c r="L699" s="48"/>
      <c r="M699" s="217"/>
      <c r="N699" s="49"/>
      <c r="O699" s="49"/>
      <c r="P699" s="49"/>
      <c r="Q699" s="158"/>
      <c r="R699" s="221"/>
      <c r="S699" s="49"/>
      <c r="T699" s="199"/>
      <c r="U699" s="225"/>
      <c r="V699" s="202"/>
      <c r="W699" s="229"/>
      <c r="X699" s="49"/>
      <c r="Y699" s="45"/>
      <c r="Z699" s="49"/>
      <c r="AA699" s="49"/>
      <c r="AB699" s="49"/>
      <c r="AC699" s="49"/>
      <c r="AD699" s="45"/>
      <c r="AE699" s="45"/>
      <c r="AH699" s="52"/>
      <c r="AI699" s="75"/>
      <c r="AJ699" s="52"/>
      <c r="AK699" s="52"/>
      <c r="AL699" s="52"/>
      <c r="AM699" s="52"/>
      <c r="AN699" s="45"/>
      <c r="AO699" s="45"/>
      <c r="AP699" s="45"/>
      <c r="AQ699" s="45"/>
    </row>
    <row r="700" spans="1:43" ht="15.75" customHeight="1">
      <c r="A700" s="45"/>
      <c r="B700" s="45"/>
      <c r="C700" s="45"/>
      <c r="D700" s="90"/>
      <c r="E700" s="47"/>
      <c r="F700" s="46"/>
      <c r="G700" s="46"/>
      <c r="H700" s="46"/>
      <c r="I700" s="46"/>
      <c r="J700" s="90"/>
      <c r="K700" s="46"/>
      <c r="L700" s="48"/>
      <c r="M700" s="217"/>
      <c r="N700" s="49"/>
      <c r="O700" s="49"/>
      <c r="P700" s="49"/>
      <c r="Q700" s="158"/>
      <c r="R700" s="221"/>
      <c r="S700" s="49"/>
      <c r="T700" s="199"/>
      <c r="U700" s="225"/>
      <c r="V700" s="202"/>
      <c r="W700" s="229"/>
      <c r="X700" s="49"/>
      <c r="Y700" s="45"/>
      <c r="Z700" s="49"/>
      <c r="AA700" s="49"/>
      <c r="AB700" s="49"/>
      <c r="AC700" s="49"/>
      <c r="AD700" s="45"/>
      <c r="AE700" s="45"/>
      <c r="AH700" s="52"/>
      <c r="AI700" s="75"/>
      <c r="AJ700" s="52"/>
      <c r="AK700" s="52"/>
      <c r="AL700" s="52"/>
      <c r="AM700" s="52"/>
      <c r="AN700" s="45"/>
      <c r="AO700" s="45"/>
      <c r="AP700" s="45"/>
      <c r="AQ700" s="45"/>
    </row>
    <row r="701" spans="1:43" ht="15.75" customHeight="1">
      <c r="A701" s="45"/>
      <c r="B701" s="45"/>
      <c r="C701" s="45"/>
      <c r="D701" s="90"/>
      <c r="E701" s="47"/>
      <c r="F701" s="46"/>
      <c r="G701" s="46"/>
      <c r="H701" s="46"/>
      <c r="I701" s="46"/>
      <c r="J701" s="90"/>
      <c r="K701" s="46"/>
      <c r="L701" s="48"/>
      <c r="M701" s="217"/>
      <c r="N701" s="49"/>
      <c r="O701" s="49"/>
      <c r="P701" s="49"/>
      <c r="Q701" s="158"/>
      <c r="R701" s="221"/>
      <c r="S701" s="49"/>
      <c r="T701" s="199"/>
      <c r="U701" s="225"/>
      <c r="V701" s="202"/>
      <c r="W701" s="229"/>
      <c r="X701" s="49"/>
      <c r="Y701" s="45"/>
      <c r="Z701" s="49"/>
      <c r="AA701" s="49"/>
      <c r="AB701" s="49"/>
      <c r="AC701" s="49"/>
      <c r="AD701" s="45"/>
      <c r="AE701" s="45"/>
      <c r="AH701" s="52"/>
      <c r="AI701" s="75"/>
      <c r="AJ701" s="52"/>
      <c r="AK701" s="52"/>
      <c r="AL701" s="52"/>
      <c r="AM701" s="52"/>
      <c r="AN701" s="45"/>
      <c r="AO701" s="45"/>
      <c r="AP701" s="45"/>
      <c r="AQ701" s="45"/>
    </row>
    <row r="702" spans="1:43" ht="15.75" customHeight="1">
      <c r="A702" s="45"/>
      <c r="B702" s="45"/>
      <c r="C702" s="45"/>
      <c r="D702" s="90"/>
      <c r="E702" s="47"/>
      <c r="F702" s="46"/>
      <c r="G702" s="46"/>
      <c r="H702" s="46"/>
      <c r="I702" s="46"/>
      <c r="J702" s="90"/>
      <c r="K702" s="46"/>
      <c r="L702" s="48"/>
      <c r="M702" s="217"/>
      <c r="N702" s="49"/>
      <c r="O702" s="49"/>
      <c r="P702" s="49"/>
      <c r="Q702" s="158"/>
      <c r="R702" s="221"/>
      <c r="S702" s="49"/>
      <c r="T702" s="199"/>
      <c r="U702" s="225"/>
      <c r="V702" s="202"/>
      <c r="W702" s="229"/>
      <c r="X702" s="49"/>
      <c r="Y702" s="45"/>
      <c r="Z702" s="49"/>
      <c r="AA702" s="49"/>
      <c r="AB702" s="49"/>
      <c r="AC702" s="49"/>
      <c r="AD702" s="45"/>
      <c r="AE702" s="45"/>
      <c r="AH702" s="52"/>
      <c r="AI702" s="75"/>
      <c r="AJ702" s="52"/>
      <c r="AK702" s="52"/>
      <c r="AL702" s="52"/>
      <c r="AM702" s="52"/>
      <c r="AN702" s="45"/>
      <c r="AO702" s="45"/>
      <c r="AP702" s="45"/>
      <c r="AQ702" s="45"/>
    </row>
    <row r="703" spans="1:43" ht="15.75" customHeight="1">
      <c r="A703" s="45"/>
      <c r="B703" s="45"/>
      <c r="C703" s="45"/>
      <c r="D703" s="90"/>
      <c r="E703" s="47"/>
      <c r="F703" s="46"/>
      <c r="G703" s="46"/>
      <c r="H703" s="46"/>
      <c r="I703" s="46"/>
      <c r="J703" s="90"/>
      <c r="K703" s="46"/>
      <c r="L703" s="48"/>
      <c r="M703" s="217"/>
      <c r="N703" s="49"/>
      <c r="O703" s="49"/>
      <c r="P703" s="49"/>
      <c r="Q703" s="158"/>
      <c r="R703" s="221"/>
      <c r="S703" s="49"/>
      <c r="T703" s="199"/>
      <c r="U703" s="225"/>
      <c r="V703" s="202"/>
      <c r="W703" s="229"/>
      <c r="X703" s="49"/>
      <c r="Y703" s="45"/>
      <c r="Z703" s="49"/>
      <c r="AA703" s="49"/>
      <c r="AB703" s="49"/>
      <c r="AC703" s="49"/>
      <c r="AD703" s="45"/>
      <c r="AE703" s="45"/>
      <c r="AH703" s="52"/>
      <c r="AI703" s="75"/>
      <c r="AJ703" s="52"/>
      <c r="AK703" s="52"/>
      <c r="AL703" s="52"/>
      <c r="AM703" s="52"/>
      <c r="AN703" s="45"/>
      <c r="AO703" s="45"/>
      <c r="AP703" s="45"/>
      <c r="AQ703" s="45"/>
    </row>
    <row r="704" spans="1:43" ht="15.75" customHeight="1">
      <c r="A704" s="45"/>
      <c r="B704" s="45"/>
      <c r="C704" s="45"/>
      <c r="D704" s="90"/>
      <c r="E704" s="47"/>
      <c r="F704" s="46"/>
      <c r="G704" s="46"/>
      <c r="H704" s="46"/>
      <c r="I704" s="46"/>
      <c r="J704" s="90"/>
      <c r="K704" s="46"/>
      <c r="L704" s="48"/>
      <c r="M704" s="217"/>
      <c r="N704" s="49"/>
      <c r="O704" s="49"/>
      <c r="P704" s="49"/>
      <c r="Q704" s="158"/>
      <c r="R704" s="221"/>
      <c r="S704" s="49"/>
      <c r="T704" s="199"/>
      <c r="U704" s="225"/>
      <c r="V704" s="202"/>
      <c r="W704" s="229"/>
      <c r="X704" s="49"/>
      <c r="Y704" s="45"/>
      <c r="Z704" s="49"/>
      <c r="AA704" s="49"/>
      <c r="AB704" s="49"/>
      <c r="AC704" s="49"/>
      <c r="AD704" s="45"/>
      <c r="AE704" s="45"/>
      <c r="AH704" s="52"/>
      <c r="AI704" s="75"/>
      <c r="AJ704" s="52"/>
      <c r="AK704" s="52"/>
      <c r="AL704" s="52"/>
      <c r="AM704" s="52"/>
      <c r="AN704" s="45"/>
      <c r="AO704" s="45"/>
      <c r="AP704" s="45"/>
      <c r="AQ704" s="45"/>
    </row>
    <row r="705" spans="1:43" ht="15.75" customHeight="1">
      <c r="A705" s="45"/>
      <c r="B705" s="45"/>
      <c r="C705" s="45"/>
      <c r="D705" s="90"/>
      <c r="E705" s="47"/>
      <c r="F705" s="46"/>
      <c r="G705" s="46"/>
      <c r="H705" s="46"/>
      <c r="I705" s="46"/>
      <c r="J705" s="90"/>
      <c r="K705" s="46"/>
      <c r="L705" s="48"/>
      <c r="M705" s="217"/>
      <c r="N705" s="49"/>
      <c r="O705" s="49"/>
      <c r="P705" s="49"/>
      <c r="Q705" s="158"/>
      <c r="R705" s="221"/>
      <c r="S705" s="49"/>
      <c r="T705" s="199"/>
      <c r="U705" s="225"/>
      <c r="V705" s="202"/>
      <c r="W705" s="229"/>
      <c r="X705" s="49"/>
      <c r="Y705" s="45"/>
      <c r="Z705" s="49"/>
      <c r="AA705" s="49"/>
      <c r="AB705" s="49"/>
      <c r="AC705" s="49"/>
      <c r="AD705" s="45"/>
      <c r="AE705" s="45"/>
      <c r="AH705" s="52"/>
      <c r="AI705" s="75"/>
      <c r="AJ705" s="52"/>
      <c r="AK705" s="52"/>
      <c r="AL705" s="52"/>
      <c r="AM705" s="52"/>
      <c r="AN705" s="45"/>
      <c r="AO705" s="45"/>
      <c r="AP705" s="45"/>
      <c r="AQ705" s="45"/>
    </row>
    <row r="706" spans="1:43" ht="15.75" customHeight="1">
      <c r="A706" s="45"/>
      <c r="B706" s="45"/>
      <c r="C706" s="45"/>
      <c r="D706" s="90"/>
      <c r="E706" s="47"/>
      <c r="F706" s="46"/>
      <c r="G706" s="46"/>
      <c r="H706" s="46"/>
      <c r="I706" s="46"/>
      <c r="J706" s="90"/>
      <c r="K706" s="46"/>
      <c r="L706" s="48"/>
      <c r="M706" s="217"/>
      <c r="N706" s="49"/>
      <c r="O706" s="49"/>
      <c r="P706" s="49"/>
      <c r="Q706" s="158"/>
      <c r="R706" s="221"/>
      <c r="S706" s="49"/>
      <c r="T706" s="199"/>
      <c r="U706" s="225"/>
      <c r="V706" s="202"/>
      <c r="W706" s="229"/>
      <c r="X706" s="49"/>
      <c r="Y706" s="45"/>
      <c r="Z706" s="49"/>
      <c r="AA706" s="49"/>
      <c r="AB706" s="49"/>
      <c r="AC706" s="49"/>
      <c r="AD706" s="45"/>
      <c r="AE706" s="45"/>
      <c r="AH706" s="52"/>
      <c r="AI706" s="75"/>
      <c r="AJ706" s="52"/>
      <c r="AK706" s="52"/>
      <c r="AL706" s="52"/>
      <c r="AM706" s="52"/>
      <c r="AN706" s="45"/>
      <c r="AO706" s="45"/>
      <c r="AP706" s="45"/>
      <c r="AQ706" s="45"/>
    </row>
    <row r="707" spans="1:43" ht="15.75" customHeight="1">
      <c r="A707" s="45"/>
      <c r="B707" s="45"/>
      <c r="C707" s="45"/>
      <c r="D707" s="90"/>
      <c r="E707" s="47"/>
      <c r="F707" s="46"/>
      <c r="G707" s="46"/>
      <c r="H707" s="46"/>
      <c r="I707" s="46"/>
      <c r="J707" s="90"/>
      <c r="K707" s="46"/>
      <c r="L707" s="48"/>
      <c r="M707" s="217"/>
      <c r="N707" s="49"/>
      <c r="O707" s="49"/>
      <c r="P707" s="49"/>
      <c r="Q707" s="158"/>
      <c r="R707" s="221"/>
      <c r="S707" s="49"/>
      <c r="T707" s="199"/>
      <c r="U707" s="225"/>
      <c r="V707" s="202"/>
      <c r="W707" s="229"/>
      <c r="X707" s="49"/>
      <c r="Y707" s="45"/>
      <c r="Z707" s="49"/>
      <c r="AA707" s="49"/>
      <c r="AB707" s="49"/>
      <c r="AC707" s="49"/>
      <c r="AD707" s="45"/>
      <c r="AE707" s="45"/>
      <c r="AH707" s="52"/>
      <c r="AI707" s="75"/>
      <c r="AJ707" s="52"/>
      <c r="AK707" s="52"/>
      <c r="AL707" s="52"/>
      <c r="AM707" s="52"/>
      <c r="AN707" s="45"/>
      <c r="AO707" s="45"/>
      <c r="AP707" s="45"/>
      <c r="AQ707" s="45"/>
    </row>
    <row r="708" spans="1:43" ht="15.75" customHeight="1">
      <c r="A708" s="45"/>
      <c r="B708" s="45"/>
      <c r="C708" s="45"/>
      <c r="D708" s="90"/>
      <c r="E708" s="47"/>
      <c r="F708" s="46"/>
      <c r="G708" s="46"/>
      <c r="H708" s="46"/>
      <c r="I708" s="46"/>
      <c r="J708" s="90"/>
      <c r="K708" s="46"/>
      <c r="L708" s="48"/>
      <c r="M708" s="217"/>
      <c r="N708" s="49"/>
      <c r="O708" s="49"/>
      <c r="P708" s="49"/>
      <c r="Q708" s="158"/>
      <c r="R708" s="221"/>
      <c r="S708" s="49"/>
      <c r="T708" s="199"/>
      <c r="U708" s="225"/>
      <c r="V708" s="202"/>
      <c r="W708" s="229"/>
      <c r="X708" s="49"/>
      <c r="Y708" s="45"/>
      <c r="Z708" s="49"/>
      <c r="AA708" s="49"/>
      <c r="AB708" s="49"/>
      <c r="AC708" s="49"/>
      <c r="AD708" s="45"/>
      <c r="AE708" s="45"/>
      <c r="AH708" s="52"/>
      <c r="AI708" s="75"/>
      <c r="AJ708" s="52"/>
      <c r="AK708" s="52"/>
      <c r="AL708" s="52"/>
      <c r="AM708" s="52"/>
      <c r="AN708" s="45"/>
      <c r="AO708" s="45"/>
      <c r="AP708" s="45"/>
      <c r="AQ708" s="45"/>
    </row>
    <row r="709" spans="1:43" ht="15.75" customHeight="1">
      <c r="A709" s="45"/>
      <c r="B709" s="45"/>
      <c r="C709" s="45"/>
      <c r="D709" s="90"/>
      <c r="E709" s="47"/>
      <c r="F709" s="46"/>
      <c r="G709" s="46"/>
      <c r="H709" s="46"/>
      <c r="I709" s="46"/>
      <c r="J709" s="90"/>
      <c r="K709" s="46"/>
      <c r="L709" s="48"/>
      <c r="M709" s="217"/>
      <c r="N709" s="49"/>
      <c r="O709" s="49"/>
      <c r="P709" s="49"/>
      <c r="Q709" s="158"/>
      <c r="R709" s="221"/>
      <c r="S709" s="49"/>
      <c r="T709" s="199"/>
      <c r="U709" s="225"/>
      <c r="V709" s="202"/>
      <c r="W709" s="229"/>
      <c r="X709" s="49"/>
      <c r="Y709" s="45"/>
      <c r="Z709" s="49"/>
      <c r="AA709" s="49"/>
      <c r="AB709" s="49"/>
      <c r="AC709" s="49"/>
      <c r="AD709" s="45"/>
      <c r="AE709" s="45"/>
      <c r="AH709" s="52"/>
      <c r="AI709" s="75"/>
      <c r="AJ709" s="52"/>
      <c r="AK709" s="52"/>
      <c r="AL709" s="52"/>
      <c r="AM709" s="52"/>
      <c r="AN709" s="45"/>
      <c r="AO709" s="45"/>
      <c r="AP709" s="45"/>
      <c r="AQ709" s="45"/>
    </row>
    <row r="710" spans="1:43" ht="15.75" customHeight="1">
      <c r="A710" s="45"/>
      <c r="B710" s="45"/>
      <c r="C710" s="45"/>
      <c r="D710" s="90"/>
      <c r="E710" s="47"/>
      <c r="F710" s="46"/>
      <c r="G710" s="46"/>
      <c r="H710" s="46"/>
      <c r="I710" s="46"/>
      <c r="J710" s="90"/>
      <c r="K710" s="46"/>
      <c r="L710" s="48"/>
      <c r="M710" s="217"/>
      <c r="N710" s="49"/>
      <c r="O710" s="49"/>
      <c r="P710" s="49"/>
      <c r="Q710" s="158"/>
      <c r="R710" s="221"/>
      <c r="S710" s="49"/>
      <c r="T710" s="199"/>
      <c r="U710" s="225"/>
      <c r="V710" s="202"/>
      <c r="W710" s="229"/>
      <c r="X710" s="49"/>
      <c r="Y710" s="45"/>
      <c r="Z710" s="49"/>
      <c r="AA710" s="49"/>
      <c r="AB710" s="49"/>
      <c r="AC710" s="49"/>
      <c r="AD710" s="45"/>
      <c r="AE710" s="45"/>
      <c r="AH710" s="52"/>
      <c r="AI710" s="75"/>
      <c r="AJ710" s="52"/>
      <c r="AK710" s="52"/>
      <c r="AL710" s="52"/>
      <c r="AM710" s="52"/>
      <c r="AN710" s="45"/>
      <c r="AO710" s="45"/>
      <c r="AP710" s="45"/>
      <c r="AQ710" s="45"/>
    </row>
    <row r="711" spans="1:43" ht="15.75" customHeight="1">
      <c r="A711" s="45"/>
      <c r="B711" s="45"/>
      <c r="C711" s="45"/>
      <c r="D711" s="90"/>
      <c r="E711" s="47"/>
      <c r="F711" s="46"/>
      <c r="G711" s="46"/>
      <c r="H711" s="46"/>
      <c r="I711" s="46"/>
      <c r="J711" s="90"/>
      <c r="K711" s="46"/>
      <c r="L711" s="48"/>
      <c r="M711" s="217"/>
      <c r="N711" s="49"/>
      <c r="O711" s="49"/>
      <c r="P711" s="49"/>
      <c r="Q711" s="158"/>
      <c r="R711" s="221"/>
      <c r="S711" s="49"/>
      <c r="T711" s="199"/>
      <c r="U711" s="225"/>
      <c r="V711" s="202"/>
      <c r="W711" s="229"/>
      <c r="X711" s="49"/>
      <c r="Y711" s="45"/>
      <c r="Z711" s="49"/>
      <c r="AA711" s="49"/>
      <c r="AB711" s="49"/>
      <c r="AC711" s="49"/>
      <c r="AD711" s="45"/>
      <c r="AE711" s="45"/>
      <c r="AH711" s="52"/>
      <c r="AI711" s="75"/>
      <c r="AJ711" s="52"/>
      <c r="AK711" s="52"/>
      <c r="AL711" s="52"/>
      <c r="AM711" s="52"/>
      <c r="AN711" s="45"/>
      <c r="AO711" s="45"/>
      <c r="AP711" s="45"/>
      <c r="AQ711" s="45"/>
    </row>
    <row r="712" spans="1:43" ht="15.75" customHeight="1">
      <c r="A712" s="45"/>
      <c r="B712" s="45"/>
      <c r="C712" s="45"/>
      <c r="D712" s="90"/>
      <c r="E712" s="47"/>
      <c r="F712" s="46"/>
      <c r="G712" s="46"/>
      <c r="H712" s="46"/>
      <c r="I712" s="46"/>
      <c r="J712" s="90"/>
      <c r="K712" s="46"/>
      <c r="L712" s="48"/>
      <c r="M712" s="217"/>
      <c r="N712" s="49"/>
      <c r="O712" s="49"/>
      <c r="P712" s="49"/>
      <c r="Q712" s="158"/>
      <c r="R712" s="221"/>
      <c r="S712" s="49"/>
      <c r="T712" s="199"/>
      <c r="U712" s="225"/>
      <c r="V712" s="202"/>
      <c r="W712" s="229"/>
      <c r="X712" s="49"/>
      <c r="Y712" s="45"/>
      <c r="Z712" s="49"/>
      <c r="AA712" s="49"/>
      <c r="AB712" s="49"/>
      <c r="AC712" s="49"/>
      <c r="AD712" s="45"/>
      <c r="AE712" s="45"/>
      <c r="AH712" s="52"/>
      <c r="AI712" s="75"/>
      <c r="AJ712" s="52"/>
      <c r="AK712" s="52"/>
      <c r="AL712" s="52"/>
      <c r="AM712" s="52"/>
      <c r="AN712" s="45"/>
      <c r="AO712" s="45"/>
      <c r="AP712" s="45"/>
      <c r="AQ712" s="45"/>
    </row>
    <row r="713" spans="1:43" ht="15.75" customHeight="1">
      <c r="A713" s="45"/>
      <c r="B713" s="45"/>
      <c r="C713" s="45"/>
      <c r="D713" s="90"/>
      <c r="E713" s="47"/>
      <c r="F713" s="46"/>
      <c r="G713" s="46"/>
      <c r="H713" s="46"/>
      <c r="I713" s="46"/>
      <c r="J713" s="90"/>
      <c r="K713" s="46"/>
      <c r="L713" s="48"/>
      <c r="M713" s="217"/>
      <c r="N713" s="49"/>
      <c r="O713" s="49"/>
      <c r="P713" s="49"/>
      <c r="Q713" s="158"/>
      <c r="R713" s="221"/>
      <c r="S713" s="49"/>
      <c r="T713" s="199"/>
      <c r="U713" s="225"/>
      <c r="V713" s="202"/>
      <c r="W713" s="229"/>
      <c r="X713" s="49"/>
      <c r="Y713" s="45"/>
      <c r="Z713" s="49"/>
      <c r="AA713" s="49"/>
      <c r="AB713" s="49"/>
      <c r="AC713" s="49"/>
      <c r="AD713" s="45"/>
      <c r="AE713" s="45"/>
      <c r="AH713" s="52"/>
      <c r="AI713" s="75"/>
      <c r="AJ713" s="52"/>
      <c r="AK713" s="52"/>
      <c r="AL713" s="52"/>
      <c r="AM713" s="52"/>
      <c r="AN713" s="45"/>
      <c r="AO713" s="45"/>
      <c r="AP713" s="45"/>
      <c r="AQ713" s="45"/>
    </row>
    <row r="714" spans="1:43" ht="15.75" customHeight="1">
      <c r="A714" s="45"/>
      <c r="B714" s="45"/>
      <c r="C714" s="45"/>
      <c r="D714" s="90"/>
      <c r="E714" s="47"/>
      <c r="F714" s="46"/>
      <c r="G714" s="46"/>
      <c r="H714" s="46"/>
      <c r="I714" s="46"/>
      <c r="J714" s="90"/>
      <c r="K714" s="46"/>
      <c r="L714" s="48"/>
      <c r="M714" s="217"/>
      <c r="N714" s="49"/>
      <c r="O714" s="49"/>
      <c r="P714" s="49"/>
      <c r="Q714" s="158"/>
      <c r="R714" s="221"/>
      <c r="S714" s="49"/>
      <c r="T714" s="199"/>
      <c r="U714" s="225"/>
      <c r="V714" s="202"/>
      <c r="W714" s="229"/>
      <c r="X714" s="49"/>
      <c r="Y714" s="45"/>
      <c r="Z714" s="49"/>
      <c r="AA714" s="49"/>
      <c r="AB714" s="49"/>
      <c r="AC714" s="49"/>
      <c r="AD714" s="45"/>
      <c r="AE714" s="45"/>
      <c r="AH714" s="52"/>
      <c r="AI714" s="75"/>
      <c r="AJ714" s="52"/>
      <c r="AK714" s="52"/>
      <c r="AL714" s="52"/>
      <c r="AM714" s="52"/>
      <c r="AN714" s="45"/>
      <c r="AO714" s="45"/>
      <c r="AP714" s="45"/>
      <c r="AQ714" s="45"/>
    </row>
    <row r="715" spans="1:43" ht="15.75" customHeight="1">
      <c r="A715" s="45"/>
      <c r="B715" s="45"/>
      <c r="C715" s="45"/>
      <c r="D715" s="90"/>
      <c r="E715" s="47"/>
      <c r="F715" s="46"/>
      <c r="G715" s="46"/>
      <c r="H715" s="46"/>
      <c r="I715" s="46"/>
      <c r="J715" s="90"/>
      <c r="K715" s="46"/>
      <c r="L715" s="48"/>
      <c r="M715" s="217"/>
      <c r="N715" s="49"/>
      <c r="O715" s="49"/>
      <c r="P715" s="49"/>
      <c r="Q715" s="158"/>
      <c r="R715" s="221"/>
      <c r="S715" s="49"/>
      <c r="T715" s="199"/>
      <c r="U715" s="225"/>
      <c r="V715" s="202"/>
      <c r="W715" s="229"/>
      <c r="X715" s="49"/>
      <c r="Y715" s="45"/>
      <c r="Z715" s="49"/>
      <c r="AA715" s="49"/>
      <c r="AB715" s="49"/>
      <c r="AC715" s="49"/>
      <c r="AD715" s="45"/>
      <c r="AE715" s="45"/>
      <c r="AH715" s="52"/>
      <c r="AI715" s="75"/>
      <c r="AJ715" s="52"/>
      <c r="AK715" s="52"/>
      <c r="AL715" s="52"/>
      <c r="AM715" s="52"/>
      <c r="AN715" s="45"/>
      <c r="AO715" s="45"/>
      <c r="AP715" s="45"/>
      <c r="AQ715" s="45"/>
    </row>
    <row r="716" spans="1:43" ht="15.75" customHeight="1">
      <c r="A716" s="45"/>
      <c r="B716" s="45"/>
      <c r="C716" s="45"/>
      <c r="D716" s="90"/>
      <c r="E716" s="47"/>
      <c r="F716" s="46"/>
      <c r="G716" s="46"/>
      <c r="H716" s="46"/>
      <c r="I716" s="46"/>
      <c r="J716" s="90"/>
      <c r="K716" s="46"/>
      <c r="L716" s="48"/>
      <c r="M716" s="217"/>
      <c r="N716" s="49"/>
      <c r="O716" s="49"/>
      <c r="P716" s="49"/>
      <c r="Q716" s="158"/>
      <c r="R716" s="221"/>
      <c r="S716" s="49"/>
      <c r="T716" s="199"/>
      <c r="U716" s="225"/>
      <c r="V716" s="202"/>
      <c r="W716" s="229"/>
      <c r="X716" s="49"/>
      <c r="Y716" s="45"/>
      <c r="Z716" s="49"/>
      <c r="AA716" s="49"/>
      <c r="AB716" s="49"/>
      <c r="AC716" s="49"/>
      <c r="AD716" s="45"/>
      <c r="AE716" s="45"/>
      <c r="AH716" s="52"/>
      <c r="AI716" s="75"/>
      <c r="AJ716" s="52"/>
      <c r="AK716" s="52"/>
      <c r="AL716" s="52"/>
      <c r="AM716" s="52"/>
      <c r="AN716" s="45"/>
      <c r="AO716" s="45"/>
      <c r="AP716" s="45"/>
      <c r="AQ716" s="45"/>
    </row>
    <row r="717" spans="1:43" ht="15.75" customHeight="1">
      <c r="A717" s="45"/>
      <c r="B717" s="45"/>
      <c r="C717" s="45"/>
      <c r="D717" s="90"/>
      <c r="E717" s="47"/>
      <c r="F717" s="46"/>
      <c r="G717" s="46"/>
      <c r="H717" s="46"/>
      <c r="I717" s="46"/>
      <c r="J717" s="90"/>
      <c r="K717" s="46"/>
      <c r="L717" s="48"/>
      <c r="M717" s="217"/>
      <c r="N717" s="49"/>
      <c r="O717" s="49"/>
      <c r="P717" s="49"/>
      <c r="Q717" s="158"/>
      <c r="R717" s="221"/>
      <c r="S717" s="49"/>
      <c r="T717" s="199"/>
      <c r="U717" s="225"/>
      <c r="V717" s="202"/>
      <c r="W717" s="229"/>
      <c r="X717" s="49"/>
      <c r="Y717" s="45"/>
      <c r="Z717" s="49"/>
      <c r="AA717" s="49"/>
      <c r="AB717" s="49"/>
      <c r="AC717" s="49"/>
      <c r="AD717" s="45"/>
      <c r="AE717" s="45"/>
      <c r="AH717" s="52"/>
      <c r="AI717" s="75"/>
      <c r="AJ717" s="52"/>
      <c r="AK717" s="52"/>
      <c r="AL717" s="52"/>
      <c r="AM717" s="52"/>
      <c r="AN717" s="45"/>
      <c r="AO717" s="45"/>
      <c r="AP717" s="45"/>
      <c r="AQ717" s="45"/>
    </row>
    <row r="718" spans="1:43" ht="15.75" customHeight="1">
      <c r="A718" s="45"/>
      <c r="B718" s="45"/>
      <c r="C718" s="45"/>
      <c r="D718" s="90"/>
      <c r="E718" s="47"/>
      <c r="F718" s="46"/>
      <c r="G718" s="46"/>
      <c r="H718" s="46"/>
      <c r="I718" s="46"/>
      <c r="J718" s="90"/>
      <c r="K718" s="46"/>
      <c r="L718" s="48"/>
      <c r="M718" s="217"/>
      <c r="N718" s="49"/>
      <c r="O718" s="49"/>
      <c r="P718" s="49"/>
      <c r="Q718" s="158"/>
      <c r="R718" s="221"/>
      <c r="S718" s="49"/>
      <c r="T718" s="199"/>
      <c r="U718" s="225"/>
      <c r="V718" s="202"/>
      <c r="W718" s="229"/>
      <c r="X718" s="49"/>
      <c r="Y718" s="45"/>
      <c r="Z718" s="49"/>
      <c r="AA718" s="49"/>
      <c r="AB718" s="49"/>
      <c r="AC718" s="49"/>
      <c r="AD718" s="45"/>
      <c r="AE718" s="45"/>
      <c r="AH718" s="52"/>
      <c r="AI718" s="75"/>
      <c r="AJ718" s="52"/>
      <c r="AK718" s="52"/>
      <c r="AL718" s="52"/>
      <c r="AM718" s="52"/>
      <c r="AN718" s="45"/>
      <c r="AO718" s="45"/>
      <c r="AP718" s="45"/>
      <c r="AQ718" s="45"/>
    </row>
    <row r="719" spans="1:43" ht="15.75" customHeight="1">
      <c r="A719" s="45"/>
      <c r="B719" s="45"/>
      <c r="C719" s="45"/>
      <c r="D719" s="90"/>
      <c r="E719" s="47"/>
      <c r="F719" s="46"/>
      <c r="G719" s="46"/>
      <c r="H719" s="46"/>
      <c r="I719" s="46"/>
      <c r="J719" s="90"/>
      <c r="K719" s="46"/>
      <c r="L719" s="48"/>
      <c r="M719" s="217"/>
      <c r="N719" s="49"/>
      <c r="O719" s="49"/>
      <c r="P719" s="49"/>
      <c r="Q719" s="158"/>
      <c r="R719" s="221"/>
      <c r="S719" s="49"/>
      <c r="T719" s="199"/>
      <c r="U719" s="225"/>
      <c r="V719" s="202"/>
      <c r="W719" s="229"/>
      <c r="X719" s="49"/>
      <c r="Y719" s="45"/>
      <c r="Z719" s="49"/>
      <c r="AA719" s="49"/>
      <c r="AB719" s="49"/>
      <c r="AC719" s="49"/>
      <c r="AD719" s="45"/>
      <c r="AE719" s="45"/>
      <c r="AH719" s="52"/>
      <c r="AI719" s="75"/>
      <c r="AJ719" s="52"/>
      <c r="AK719" s="52"/>
      <c r="AL719" s="52"/>
      <c r="AM719" s="52"/>
      <c r="AN719" s="45"/>
      <c r="AO719" s="45"/>
      <c r="AP719" s="45"/>
      <c r="AQ719" s="45"/>
    </row>
    <row r="720" spans="1:43" ht="15.75" customHeight="1">
      <c r="A720" s="45"/>
      <c r="B720" s="45"/>
      <c r="C720" s="45"/>
      <c r="D720" s="90"/>
      <c r="E720" s="47"/>
      <c r="F720" s="46"/>
      <c r="G720" s="46"/>
      <c r="H720" s="46"/>
      <c r="I720" s="46"/>
      <c r="J720" s="90"/>
      <c r="K720" s="46"/>
      <c r="L720" s="48"/>
      <c r="M720" s="217"/>
      <c r="N720" s="49"/>
      <c r="O720" s="49"/>
      <c r="P720" s="49"/>
      <c r="Q720" s="158"/>
      <c r="R720" s="221"/>
      <c r="S720" s="49"/>
      <c r="T720" s="199"/>
      <c r="U720" s="225"/>
      <c r="V720" s="202"/>
      <c r="W720" s="229"/>
      <c r="X720" s="49"/>
      <c r="Y720" s="45"/>
      <c r="Z720" s="49"/>
      <c r="AA720" s="49"/>
      <c r="AB720" s="49"/>
      <c r="AC720" s="49"/>
      <c r="AD720" s="45"/>
      <c r="AE720" s="45"/>
      <c r="AH720" s="52"/>
      <c r="AI720" s="75"/>
      <c r="AJ720" s="52"/>
      <c r="AK720" s="52"/>
      <c r="AL720" s="52"/>
      <c r="AM720" s="52"/>
      <c r="AN720" s="45"/>
      <c r="AO720" s="45"/>
      <c r="AP720" s="45"/>
      <c r="AQ720" s="45"/>
    </row>
    <row r="721" spans="1:43" ht="15.75" customHeight="1">
      <c r="A721" s="45"/>
      <c r="B721" s="45"/>
      <c r="C721" s="45"/>
      <c r="D721" s="90"/>
      <c r="E721" s="47"/>
      <c r="F721" s="46"/>
      <c r="G721" s="46"/>
      <c r="H721" s="46"/>
      <c r="I721" s="46"/>
      <c r="J721" s="90"/>
      <c r="K721" s="46"/>
      <c r="L721" s="48"/>
      <c r="M721" s="217"/>
      <c r="N721" s="49"/>
      <c r="O721" s="49"/>
      <c r="P721" s="49"/>
      <c r="Q721" s="158"/>
      <c r="R721" s="221"/>
      <c r="S721" s="49"/>
      <c r="T721" s="199"/>
      <c r="U721" s="225"/>
      <c r="V721" s="202"/>
      <c r="W721" s="229"/>
      <c r="X721" s="49"/>
      <c r="Y721" s="45"/>
      <c r="Z721" s="49"/>
      <c r="AA721" s="49"/>
      <c r="AB721" s="49"/>
      <c r="AC721" s="49"/>
      <c r="AD721" s="45"/>
      <c r="AE721" s="45"/>
      <c r="AH721" s="52"/>
      <c r="AI721" s="75"/>
      <c r="AJ721" s="52"/>
      <c r="AK721" s="52"/>
      <c r="AL721" s="52"/>
      <c r="AM721" s="52"/>
      <c r="AN721" s="45"/>
      <c r="AO721" s="45"/>
      <c r="AP721" s="45"/>
      <c r="AQ721" s="45"/>
    </row>
    <row r="722" spans="1:43" ht="15.75" customHeight="1">
      <c r="A722" s="45"/>
      <c r="B722" s="45"/>
      <c r="C722" s="45"/>
      <c r="D722" s="90"/>
      <c r="E722" s="47"/>
      <c r="F722" s="46"/>
      <c r="G722" s="46"/>
      <c r="H722" s="46"/>
      <c r="I722" s="46"/>
      <c r="J722" s="90"/>
      <c r="K722" s="46"/>
      <c r="L722" s="48"/>
      <c r="M722" s="217"/>
      <c r="N722" s="49"/>
      <c r="O722" s="49"/>
      <c r="P722" s="49"/>
      <c r="Q722" s="158"/>
      <c r="R722" s="221"/>
      <c r="S722" s="49"/>
      <c r="T722" s="199"/>
      <c r="U722" s="225"/>
      <c r="V722" s="202"/>
      <c r="W722" s="229"/>
      <c r="X722" s="49"/>
      <c r="Y722" s="45"/>
      <c r="Z722" s="49"/>
      <c r="AA722" s="49"/>
      <c r="AB722" s="49"/>
      <c r="AC722" s="49"/>
      <c r="AD722" s="45"/>
      <c r="AE722" s="45"/>
      <c r="AH722" s="52"/>
      <c r="AI722" s="75"/>
      <c r="AJ722" s="52"/>
      <c r="AK722" s="52"/>
      <c r="AL722" s="52"/>
      <c r="AM722" s="52"/>
      <c r="AN722" s="45"/>
      <c r="AO722" s="45"/>
      <c r="AP722" s="45"/>
      <c r="AQ722" s="45"/>
    </row>
    <row r="723" spans="1:43" ht="15.75" customHeight="1">
      <c r="A723" s="45"/>
      <c r="B723" s="45"/>
      <c r="C723" s="45"/>
      <c r="D723" s="90"/>
      <c r="E723" s="47"/>
      <c r="F723" s="46"/>
      <c r="G723" s="46"/>
      <c r="H723" s="46"/>
      <c r="I723" s="46"/>
      <c r="J723" s="90"/>
      <c r="K723" s="46"/>
      <c r="L723" s="48"/>
      <c r="M723" s="217"/>
      <c r="N723" s="49"/>
      <c r="O723" s="49"/>
      <c r="P723" s="49"/>
      <c r="Q723" s="158"/>
      <c r="R723" s="221"/>
      <c r="S723" s="49"/>
      <c r="T723" s="199"/>
      <c r="U723" s="225"/>
      <c r="V723" s="202"/>
      <c r="W723" s="229"/>
      <c r="X723" s="49"/>
      <c r="Y723" s="45"/>
      <c r="Z723" s="49"/>
      <c r="AA723" s="49"/>
      <c r="AB723" s="49"/>
      <c r="AC723" s="49"/>
      <c r="AD723" s="45"/>
      <c r="AE723" s="45"/>
      <c r="AH723" s="52"/>
      <c r="AI723" s="75"/>
      <c r="AJ723" s="52"/>
      <c r="AK723" s="52"/>
      <c r="AL723" s="52"/>
      <c r="AM723" s="52"/>
      <c r="AN723" s="45"/>
      <c r="AO723" s="45"/>
      <c r="AP723" s="45"/>
      <c r="AQ723" s="45"/>
    </row>
    <row r="724" spans="1:43" ht="15.75" customHeight="1">
      <c r="A724" s="45"/>
      <c r="B724" s="45"/>
      <c r="C724" s="45"/>
      <c r="D724" s="90"/>
      <c r="E724" s="47"/>
      <c r="F724" s="46"/>
      <c r="G724" s="46"/>
      <c r="H724" s="46"/>
      <c r="I724" s="46"/>
      <c r="J724" s="90"/>
      <c r="K724" s="46"/>
      <c r="L724" s="48"/>
      <c r="M724" s="217"/>
      <c r="N724" s="49"/>
      <c r="O724" s="49"/>
      <c r="P724" s="49"/>
      <c r="Q724" s="158"/>
      <c r="R724" s="221"/>
      <c r="S724" s="49"/>
      <c r="T724" s="199"/>
      <c r="U724" s="225"/>
      <c r="V724" s="202"/>
      <c r="W724" s="229"/>
      <c r="X724" s="49"/>
      <c r="Y724" s="45"/>
      <c r="Z724" s="49"/>
      <c r="AA724" s="49"/>
      <c r="AB724" s="49"/>
      <c r="AC724" s="49"/>
      <c r="AD724" s="45"/>
      <c r="AE724" s="45"/>
      <c r="AH724" s="52"/>
      <c r="AI724" s="75"/>
      <c r="AJ724" s="52"/>
      <c r="AK724" s="52"/>
      <c r="AL724" s="52"/>
      <c r="AM724" s="52"/>
      <c r="AN724" s="45"/>
      <c r="AO724" s="45"/>
      <c r="AP724" s="45"/>
      <c r="AQ724" s="45"/>
    </row>
    <row r="725" spans="1:43" ht="15.75" customHeight="1">
      <c r="A725" s="45"/>
      <c r="B725" s="45"/>
      <c r="C725" s="45"/>
      <c r="D725" s="90"/>
      <c r="E725" s="47"/>
      <c r="F725" s="46"/>
      <c r="G725" s="46"/>
      <c r="H725" s="46"/>
      <c r="I725" s="46"/>
      <c r="J725" s="90"/>
      <c r="K725" s="46"/>
      <c r="L725" s="48"/>
      <c r="M725" s="217"/>
      <c r="N725" s="49"/>
      <c r="O725" s="49"/>
      <c r="P725" s="49"/>
      <c r="Q725" s="158"/>
      <c r="R725" s="221"/>
      <c r="S725" s="49"/>
      <c r="T725" s="199"/>
      <c r="U725" s="225"/>
      <c r="V725" s="202"/>
      <c r="W725" s="229"/>
      <c r="X725" s="49"/>
      <c r="Y725" s="45"/>
      <c r="Z725" s="49"/>
      <c r="AA725" s="49"/>
      <c r="AB725" s="49"/>
      <c r="AC725" s="49"/>
      <c r="AD725" s="45"/>
      <c r="AE725" s="45"/>
      <c r="AH725" s="52"/>
      <c r="AI725" s="75"/>
      <c r="AJ725" s="52"/>
      <c r="AK725" s="52"/>
      <c r="AL725" s="52"/>
      <c r="AM725" s="52"/>
      <c r="AN725" s="45"/>
      <c r="AO725" s="45"/>
      <c r="AP725" s="45"/>
      <c r="AQ725" s="45"/>
    </row>
    <row r="726" spans="1:43" ht="15.75" customHeight="1">
      <c r="A726" s="45"/>
      <c r="B726" s="45"/>
      <c r="C726" s="45"/>
      <c r="D726" s="90"/>
      <c r="E726" s="47"/>
      <c r="F726" s="46"/>
      <c r="G726" s="46"/>
      <c r="H726" s="46"/>
      <c r="I726" s="46"/>
      <c r="J726" s="90"/>
      <c r="K726" s="46"/>
      <c r="L726" s="48"/>
      <c r="M726" s="217"/>
      <c r="N726" s="49"/>
      <c r="O726" s="49"/>
      <c r="P726" s="49"/>
      <c r="Q726" s="158"/>
      <c r="R726" s="221"/>
      <c r="S726" s="49"/>
      <c r="T726" s="199"/>
      <c r="U726" s="225"/>
      <c r="V726" s="202"/>
      <c r="W726" s="229"/>
      <c r="X726" s="49"/>
      <c r="Y726" s="45"/>
      <c r="Z726" s="49"/>
      <c r="AA726" s="49"/>
      <c r="AB726" s="49"/>
      <c r="AC726" s="49"/>
      <c r="AD726" s="45"/>
      <c r="AE726" s="45"/>
      <c r="AH726" s="52"/>
      <c r="AI726" s="75"/>
      <c r="AJ726" s="52"/>
      <c r="AK726" s="52"/>
      <c r="AL726" s="52"/>
      <c r="AM726" s="52"/>
      <c r="AN726" s="45"/>
      <c r="AO726" s="45"/>
      <c r="AP726" s="45"/>
      <c r="AQ726" s="45"/>
    </row>
    <row r="727" spans="1:43" ht="15.75" customHeight="1">
      <c r="A727" s="45"/>
      <c r="B727" s="45"/>
      <c r="C727" s="45"/>
      <c r="D727" s="90"/>
      <c r="E727" s="47"/>
      <c r="F727" s="46"/>
      <c r="G727" s="46"/>
      <c r="H727" s="46"/>
      <c r="I727" s="46"/>
      <c r="J727" s="90"/>
      <c r="K727" s="46"/>
      <c r="L727" s="48"/>
      <c r="M727" s="217"/>
      <c r="N727" s="49"/>
      <c r="O727" s="49"/>
      <c r="P727" s="49"/>
      <c r="Q727" s="158"/>
      <c r="R727" s="221"/>
      <c r="S727" s="49"/>
      <c r="T727" s="199"/>
      <c r="U727" s="225"/>
      <c r="V727" s="202"/>
      <c r="W727" s="229"/>
      <c r="X727" s="49"/>
      <c r="Y727" s="45"/>
      <c r="Z727" s="49"/>
      <c r="AA727" s="49"/>
      <c r="AB727" s="49"/>
      <c r="AC727" s="49"/>
      <c r="AD727" s="45"/>
      <c r="AE727" s="45"/>
      <c r="AH727" s="52"/>
      <c r="AI727" s="75"/>
      <c r="AJ727" s="52"/>
      <c r="AK727" s="52"/>
      <c r="AL727" s="52"/>
      <c r="AM727" s="52"/>
      <c r="AN727" s="45"/>
      <c r="AO727" s="45"/>
      <c r="AP727" s="45"/>
      <c r="AQ727" s="45"/>
    </row>
    <row r="728" spans="1:43" ht="15.75" customHeight="1">
      <c r="A728" s="45"/>
      <c r="B728" s="45"/>
      <c r="C728" s="45"/>
      <c r="D728" s="90"/>
      <c r="E728" s="47"/>
      <c r="F728" s="46"/>
      <c r="G728" s="46"/>
      <c r="H728" s="46"/>
      <c r="I728" s="46"/>
      <c r="J728" s="90"/>
      <c r="K728" s="46"/>
      <c r="L728" s="48"/>
      <c r="M728" s="217"/>
      <c r="N728" s="49"/>
      <c r="O728" s="49"/>
      <c r="P728" s="49"/>
      <c r="Q728" s="158"/>
      <c r="R728" s="221"/>
      <c r="S728" s="49"/>
      <c r="T728" s="199"/>
      <c r="U728" s="225"/>
      <c r="V728" s="202"/>
      <c r="W728" s="229"/>
      <c r="X728" s="49"/>
      <c r="Y728" s="45"/>
      <c r="Z728" s="49"/>
      <c r="AA728" s="49"/>
      <c r="AB728" s="49"/>
      <c r="AC728" s="49"/>
      <c r="AD728" s="45"/>
      <c r="AE728" s="45"/>
      <c r="AH728" s="52"/>
      <c r="AI728" s="75"/>
      <c r="AJ728" s="52"/>
      <c r="AK728" s="52"/>
      <c r="AL728" s="52"/>
      <c r="AM728" s="52"/>
      <c r="AN728" s="45"/>
      <c r="AO728" s="45"/>
      <c r="AP728" s="45"/>
      <c r="AQ728" s="45"/>
    </row>
    <row r="729" spans="1:43" ht="15.75" customHeight="1">
      <c r="A729" s="45"/>
      <c r="B729" s="45"/>
      <c r="C729" s="45"/>
      <c r="D729" s="90"/>
      <c r="E729" s="47"/>
      <c r="F729" s="46"/>
      <c r="G729" s="46"/>
      <c r="H729" s="46"/>
      <c r="I729" s="46"/>
      <c r="J729" s="90"/>
      <c r="K729" s="46"/>
      <c r="L729" s="48"/>
      <c r="M729" s="217"/>
      <c r="N729" s="49"/>
      <c r="O729" s="49"/>
      <c r="P729" s="49"/>
      <c r="Q729" s="158"/>
      <c r="R729" s="221"/>
      <c r="S729" s="49"/>
      <c r="T729" s="199"/>
      <c r="U729" s="225"/>
      <c r="V729" s="202"/>
      <c r="W729" s="229"/>
      <c r="X729" s="49"/>
      <c r="Y729" s="45"/>
      <c r="Z729" s="49"/>
      <c r="AA729" s="49"/>
      <c r="AB729" s="49"/>
      <c r="AC729" s="49"/>
      <c r="AD729" s="45"/>
      <c r="AE729" s="45"/>
      <c r="AH729" s="52"/>
      <c r="AI729" s="75"/>
      <c r="AJ729" s="52"/>
      <c r="AK729" s="52"/>
      <c r="AL729" s="52"/>
      <c r="AM729" s="52"/>
      <c r="AN729" s="45"/>
      <c r="AO729" s="45"/>
      <c r="AP729" s="45"/>
      <c r="AQ729" s="45"/>
    </row>
    <row r="730" spans="1:43" ht="15.75" customHeight="1">
      <c r="A730" s="45"/>
      <c r="B730" s="45"/>
      <c r="C730" s="45"/>
      <c r="D730" s="90"/>
      <c r="E730" s="47"/>
      <c r="F730" s="46"/>
      <c r="G730" s="46"/>
      <c r="H730" s="46"/>
      <c r="I730" s="46"/>
      <c r="J730" s="90"/>
      <c r="K730" s="46"/>
      <c r="L730" s="48"/>
      <c r="M730" s="217"/>
      <c r="N730" s="49"/>
      <c r="O730" s="49"/>
      <c r="P730" s="49"/>
      <c r="Q730" s="158"/>
      <c r="R730" s="221"/>
      <c r="S730" s="49"/>
      <c r="T730" s="199"/>
      <c r="U730" s="225"/>
      <c r="V730" s="202"/>
      <c r="W730" s="229"/>
      <c r="X730" s="49"/>
      <c r="Y730" s="45"/>
      <c r="Z730" s="49"/>
      <c r="AA730" s="49"/>
      <c r="AB730" s="49"/>
      <c r="AC730" s="49"/>
      <c r="AD730" s="45"/>
      <c r="AE730" s="45"/>
      <c r="AH730" s="52"/>
      <c r="AI730" s="75"/>
      <c r="AJ730" s="52"/>
      <c r="AK730" s="52"/>
      <c r="AL730" s="52"/>
      <c r="AM730" s="52"/>
      <c r="AN730" s="45"/>
      <c r="AO730" s="45"/>
      <c r="AP730" s="45"/>
      <c r="AQ730" s="45"/>
    </row>
    <row r="731" spans="1:43" ht="15.75" customHeight="1">
      <c r="A731" s="45"/>
      <c r="B731" s="45"/>
      <c r="C731" s="45"/>
      <c r="D731" s="90"/>
      <c r="E731" s="47"/>
      <c r="F731" s="46"/>
      <c r="G731" s="46"/>
      <c r="H731" s="46"/>
      <c r="I731" s="46"/>
      <c r="J731" s="90"/>
      <c r="K731" s="46"/>
      <c r="L731" s="48"/>
      <c r="M731" s="217"/>
      <c r="N731" s="49"/>
      <c r="O731" s="49"/>
      <c r="P731" s="49"/>
      <c r="Q731" s="158"/>
      <c r="R731" s="221"/>
      <c r="S731" s="49"/>
      <c r="T731" s="199"/>
      <c r="U731" s="225"/>
      <c r="V731" s="202"/>
      <c r="W731" s="229"/>
      <c r="X731" s="49"/>
      <c r="Y731" s="45"/>
      <c r="Z731" s="49"/>
      <c r="AA731" s="49"/>
      <c r="AB731" s="49"/>
      <c r="AC731" s="49"/>
      <c r="AD731" s="45"/>
      <c r="AE731" s="45"/>
      <c r="AH731" s="52"/>
      <c r="AI731" s="75"/>
      <c r="AJ731" s="52"/>
      <c r="AK731" s="52"/>
      <c r="AL731" s="52"/>
      <c r="AM731" s="52"/>
      <c r="AN731" s="45"/>
      <c r="AO731" s="45"/>
      <c r="AP731" s="45"/>
      <c r="AQ731" s="45"/>
    </row>
    <row r="732" spans="1:43" ht="15.75" customHeight="1">
      <c r="A732" s="45"/>
      <c r="B732" s="45"/>
      <c r="C732" s="45"/>
      <c r="D732" s="90"/>
      <c r="E732" s="47"/>
      <c r="F732" s="46"/>
      <c r="G732" s="46"/>
      <c r="H732" s="46"/>
      <c r="I732" s="46"/>
      <c r="J732" s="90"/>
      <c r="K732" s="46"/>
      <c r="L732" s="48"/>
      <c r="M732" s="217"/>
      <c r="N732" s="49"/>
      <c r="O732" s="49"/>
      <c r="P732" s="49"/>
      <c r="Q732" s="158"/>
      <c r="R732" s="221"/>
      <c r="S732" s="49"/>
      <c r="T732" s="199"/>
      <c r="U732" s="225"/>
      <c r="V732" s="202"/>
      <c r="W732" s="229"/>
      <c r="X732" s="49"/>
      <c r="Y732" s="45"/>
      <c r="Z732" s="49"/>
      <c r="AA732" s="49"/>
      <c r="AB732" s="49"/>
      <c r="AC732" s="49"/>
      <c r="AD732" s="45"/>
      <c r="AE732" s="45"/>
      <c r="AH732" s="52"/>
      <c r="AI732" s="75"/>
      <c r="AJ732" s="52"/>
      <c r="AK732" s="52"/>
      <c r="AL732" s="52"/>
      <c r="AM732" s="52"/>
      <c r="AN732" s="45"/>
      <c r="AO732" s="45"/>
      <c r="AP732" s="45"/>
      <c r="AQ732" s="45"/>
    </row>
    <row r="733" spans="1:43" ht="15.75" customHeight="1">
      <c r="A733" s="45"/>
      <c r="B733" s="45"/>
      <c r="C733" s="45"/>
      <c r="D733" s="90"/>
      <c r="E733" s="47"/>
      <c r="F733" s="46"/>
      <c r="G733" s="46"/>
      <c r="H733" s="46"/>
      <c r="I733" s="46"/>
      <c r="J733" s="90"/>
      <c r="K733" s="46"/>
      <c r="L733" s="48"/>
      <c r="M733" s="217"/>
      <c r="N733" s="49"/>
      <c r="O733" s="49"/>
      <c r="P733" s="49"/>
      <c r="Q733" s="158"/>
      <c r="R733" s="221"/>
      <c r="S733" s="49"/>
      <c r="T733" s="199"/>
      <c r="U733" s="225"/>
      <c r="V733" s="202"/>
      <c r="W733" s="229"/>
      <c r="X733" s="49"/>
      <c r="Y733" s="45"/>
      <c r="Z733" s="49"/>
      <c r="AA733" s="49"/>
      <c r="AB733" s="49"/>
      <c r="AC733" s="49"/>
      <c r="AD733" s="45"/>
      <c r="AE733" s="45"/>
      <c r="AH733" s="52"/>
      <c r="AI733" s="75"/>
      <c r="AJ733" s="52"/>
      <c r="AK733" s="52"/>
      <c r="AL733" s="52"/>
      <c r="AM733" s="52"/>
      <c r="AN733" s="45"/>
      <c r="AO733" s="45"/>
      <c r="AP733" s="45"/>
      <c r="AQ733" s="45"/>
    </row>
    <row r="734" spans="1:43" ht="15.75" customHeight="1">
      <c r="A734" s="45"/>
      <c r="B734" s="45"/>
      <c r="C734" s="45"/>
      <c r="D734" s="90"/>
      <c r="E734" s="47"/>
      <c r="F734" s="46"/>
      <c r="G734" s="46"/>
      <c r="H734" s="46"/>
      <c r="I734" s="46"/>
      <c r="J734" s="90"/>
      <c r="K734" s="46"/>
      <c r="L734" s="48"/>
      <c r="M734" s="217"/>
      <c r="N734" s="49"/>
      <c r="O734" s="49"/>
      <c r="P734" s="49"/>
      <c r="Q734" s="158"/>
      <c r="R734" s="221"/>
      <c r="S734" s="49"/>
      <c r="T734" s="199"/>
      <c r="U734" s="225"/>
      <c r="V734" s="202"/>
      <c r="W734" s="229"/>
      <c r="X734" s="49"/>
      <c r="Y734" s="45"/>
      <c r="Z734" s="49"/>
      <c r="AA734" s="49"/>
      <c r="AB734" s="49"/>
      <c r="AC734" s="49"/>
      <c r="AD734" s="45"/>
      <c r="AE734" s="45"/>
      <c r="AH734" s="52"/>
      <c r="AI734" s="75"/>
      <c r="AJ734" s="52"/>
      <c r="AK734" s="52"/>
      <c r="AL734" s="52"/>
      <c r="AM734" s="52"/>
      <c r="AN734" s="45"/>
      <c r="AO734" s="45"/>
      <c r="AP734" s="45"/>
      <c r="AQ734" s="45"/>
    </row>
    <row r="735" spans="1:43" ht="15.75" customHeight="1">
      <c r="A735" s="45"/>
      <c r="B735" s="45"/>
      <c r="C735" s="45"/>
      <c r="D735" s="90"/>
      <c r="E735" s="47"/>
      <c r="F735" s="46"/>
      <c r="G735" s="46"/>
      <c r="H735" s="46"/>
      <c r="I735" s="46"/>
      <c r="J735" s="90"/>
      <c r="K735" s="46"/>
      <c r="L735" s="48"/>
      <c r="M735" s="217"/>
      <c r="N735" s="49"/>
      <c r="O735" s="49"/>
      <c r="P735" s="49"/>
      <c r="Q735" s="158"/>
      <c r="R735" s="221"/>
      <c r="S735" s="49"/>
      <c r="T735" s="199"/>
      <c r="U735" s="225"/>
      <c r="V735" s="202"/>
      <c r="W735" s="229"/>
      <c r="X735" s="49"/>
      <c r="Y735" s="45"/>
      <c r="Z735" s="49"/>
      <c r="AA735" s="49"/>
      <c r="AB735" s="49"/>
      <c r="AC735" s="49"/>
      <c r="AD735" s="45"/>
      <c r="AE735" s="45"/>
      <c r="AH735" s="52"/>
      <c r="AI735" s="75"/>
      <c r="AJ735" s="52"/>
      <c r="AK735" s="52"/>
      <c r="AL735" s="52"/>
      <c r="AM735" s="52"/>
      <c r="AN735" s="45"/>
      <c r="AO735" s="45"/>
      <c r="AP735" s="45"/>
      <c r="AQ735" s="45"/>
    </row>
    <row r="736" spans="1:43" ht="15.75" customHeight="1">
      <c r="A736" s="45"/>
      <c r="B736" s="45"/>
      <c r="C736" s="45"/>
      <c r="D736" s="90"/>
      <c r="E736" s="47"/>
      <c r="F736" s="46"/>
      <c r="G736" s="46"/>
      <c r="H736" s="46"/>
      <c r="I736" s="46"/>
      <c r="J736" s="90"/>
      <c r="K736" s="46"/>
      <c r="L736" s="48"/>
      <c r="M736" s="217"/>
      <c r="N736" s="49"/>
      <c r="O736" s="49"/>
      <c r="P736" s="49"/>
      <c r="Q736" s="158"/>
      <c r="R736" s="221"/>
      <c r="S736" s="49"/>
      <c r="T736" s="199"/>
      <c r="U736" s="225"/>
      <c r="V736" s="202"/>
      <c r="W736" s="229"/>
      <c r="X736" s="49"/>
      <c r="Y736" s="45"/>
      <c r="Z736" s="49"/>
      <c r="AA736" s="49"/>
      <c r="AB736" s="49"/>
      <c r="AC736" s="49"/>
      <c r="AD736" s="45"/>
      <c r="AE736" s="45"/>
      <c r="AH736" s="52"/>
      <c r="AI736" s="75"/>
      <c r="AJ736" s="52"/>
      <c r="AK736" s="52"/>
      <c r="AL736" s="52"/>
      <c r="AM736" s="52"/>
      <c r="AN736" s="45"/>
      <c r="AO736" s="45"/>
      <c r="AP736" s="45"/>
      <c r="AQ736" s="45"/>
    </row>
    <row r="737" spans="1:43" ht="15.75" customHeight="1">
      <c r="A737" s="45"/>
      <c r="B737" s="45"/>
      <c r="C737" s="45"/>
      <c r="D737" s="90"/>
      <c r="E737" s="47"/>
      <c r="F737" s="46"/>
      <c r="G737" s="46"/>
      <c r="H737" s="46"/>
      <c r="I737" s="46"/>
      <c r="J737" s="90"/>
      <c r="K737" s="46"/>
      <c r="L737" s="48"/>
      <c r="M737" s="217"/>
      <c r="N737" s="49"/>
      <c r="O737" s="49"/>
      <c r="P737" s="49"/>
      <c r="Q737" s="158"/>
      <c r="R737" s="221"/>
      <c r="S737" s="49"/>
      <c r="T737" s="199"/>
      <c r="U737" s="225"/>
      <c r="V737" s="202"/>
      <c r="W737" s="229"/>
      <c r="X737" s="49"/>
      <c r="Y737" s="45"/>
      <c r="Z737" s="49"/>
      <c r="AA737" s="49"/>
      <c r="AB737" s="49"/>
      <c r="AC737" s="49"/>
      <c r="AD737" s="45"/>
      <c r="AE737" s="45"/>
      <c r="AH737" s="52"/>
      <c r="AI737" s="75"/>
      <c r="AJ737" s="52"/>
      <c r="AK737" s="52"/>
      <c r="AL737" s="52"/>
      <c r="AM737" s="52"/>
      <c r="AN737" s="45"/>
      <c r="AO737" s="45"/>
      <c r="AP737" s="45"/>
      <c r="AQ737" s="45"/>
    </row>
    <row r="738" spans="1:43" ht="15.75" customHeight="1">
      <c r="A738" s="45"/>
      <c r="B738" s="45"/>
      <c r="C738" s="45"/>
      <c r="D738" s="90"/>
      <c r="E738" s="47"/>
      <c r="F738" s="46"/>
      <c r="G738" s="46"/>
      <c r="H738" s="46"/>
      <c r="I738" s="46"/>
      <c r="J738" s="90"/>
      <c r="K738" s="46"/>
      <c r="L738" s="48"/>
      <c r="M738" s="217"/>
      <c r="N738" s="49"/>
      <c r="O738" s="49"/>
      <c r="P738" s="49"/>
      <c r="Q738" s="158"/>
      <c r="R738" s="221"/>
      <c r="S738" s="49"/>
      <c r="T738" s="199"/>
      <c r="U738" s="225"/>
      <c r="V738" s="202"/>
      <c r="W738" s="229"/>
      <c r="X738" s="49"/>
      <c r="Y738" s="45"/>
      <c r="Z738" s="49"/>
      <c r="AA738" s="49"/>
      <c r="AB738" s="49"/>
      <c r="AC738" s="49"/>
      <c r="AD738" s="45"/>
      <c r="AE738" s="45"/>
      <c r="AH738" s="52"/>
      <c r="AI738" s="75"/>
      <c r="AJ738" s="52"/>
      <c r="AK738" s="52"/>
      <c r="AL738" s="52"/>
      <c r="AM738" s="52"/>
      <c r="AN738" s="45"/>
      <c r="AO738" s="45"/>
      <c r="AP738" s="45"/>
      <c r="AQ738" s="45"/>
    </row>
    <row r="739" spans="1:43" ht="15.75" customHeight="1">
      <c r="A739" s="45"/>
      <c r="B739" s="45"/>
      <c r="C739" s="45"/>
      <c r="D739" s="90"/>
      <c r="E739" s="47"/>
      <c r="F739" s="46"/>
      <c r="G739" s="46"/>
      <c r="H739" s="46"/>
      <c r="I739" s="46"/>
      <c r="J739" s="90"/>
      <c r="K739" s="46"/>
      <c r="L739" s="48"/>
      <c r="M739" s="217"/>
      <c r="N739" s="49"/>
      <c r="O739" s="49"/>
      <c r="P739" s="49"/>
      <c r="Q739" s="158"/>
      <c r="R739" s="221"/>
      <c r="S739" s="49"/>
      <c r="T739" s="199"/>
      <c r="U739" s="225"/>
      <c r="V739" s="202"/>
      <c r="W739" s="229"/>
      <c r="X739" s="49"/>
      <c r="Y739" s="45"/>
      <c r="Z739" s="49"/>
      <c r="AA739" s="49"/>
      <c r="AB739" s="49"/>
      <c r="AC739" s="49"/>
      <c r="AD739" s="45"/>
      <c r="AE739" s="45"/>
      <c r="AH739" s="52"/>
      <c r="AI739" s="75"/>
      <c r="AJ739" s="52"/>
      <c r="AK739" s="52"/>
      <c r="AL739" s="52"/>
      <c r="AM739" s="52"/>
      <c r="AN739" s="45"/>
      <c r="AO739" s="45"/>
      <c r="AP739" s="45"/>
      <c r="AQ739" s="45"/>
    </row>
    <row r="740" spans="1:43" ht="15.75" customHeight="1">
      <c r="A740" s="45"/>
      <c r="B740" s="45"/>
      <c r="C740" s="45"/>
      <c r="D740" s="90"/>
      <c r="E740" s="47"/>
      <c r="F740" s="46"/>
      <c r="G740" s="46"/>
      <c r="H740" s="46"/>
      <c r="I740" s="46"/>
      <c r="J740" s="90"/>
      <c r="K740" s="46"/>
      <c r="L740" s="48"/>
      <c r="M740" s="217"/>
      <c r="N740" s="49"/>
      <c r="O740" s="49"/>
      <c r="P740" s="49"/>
      <c r="Q740" s="158"/>
      <c r="R740" s="221"/>
      <c r="S740" s="49"/>
      <c r="T740" s="199"/>
      <c r="U740" s="225"/>
      <c r="V740" s="202"/>
      <c r="W740" s="229"/>
      <c r="X740" s="49"/>
      <c r="Y740" s="45"/>
      <c r="Z740" s="49"/>
      <c r="AA740" s="49"/>
      <c r="AB740" s="49"/>
      <c r="AC740" s="49"/>
      <c r="AD740" s="45"/>
      <c r="AE740" s="45"/>
      <c r="AH740" s="52"/>
      <c r="AI740" s="75"/>
      <c r="AJ740" s="52"/>
      <c r="AK740" s="52"/>
      <c r="AL740" s="52"/>
      <c r="AM740" s="52"/>
      <c r="AN740" s="45"/>
      <c r="AO740" s="45"/>
      <c r="AP740" s="45"/>
      <c r="AQ740" s="45"/>
    </row>
    <row r="741" spans="1:43" ht="15.75" customHeight="1">
      <c r="A741" s="45"/>
      <c r="B741" s="45"/>
      <c r="C741" s="45"/>
      <c r="D741" s="90"/>
      <c r="E741" s="47"/>
      <c r="F741" s="46"/>
      <c r="G741" s="46"/>
      <c r="H741" s="46"/>
      <c r="I741" s="46"/>
      <c r="J741" s="90"/>
      <c r="K741" s="46"/>
      <c r="L741" s="48"/>
      <c r="M741" s="217"/>
      <c r="N741" s="49"/>
      <c r="O741" s="49"/>
      <c r="P741" s="49"/>
      <c r="Q741" s="158"/>
      <c r="R741" s="221"/>
      <c r="S741" s="49"/>
      <c r="T741" s="199"/>
      <c r="U741" s="225"/>
      <c r="V741" s="202"/>
      <c r="W741" s="229"/>
      <c r="X741" s="49"/>
      <c r="Y741" s="45"/>
      <c r="Z741" s="49"/>
      <c r="AA741" s="49"/>
      <c r="AB741" s="49"/>
      <c r="AC741" s="49"/>
      <c r="AD741" s="45"/>
      <c r="AE741" s="45"/>
      <c r="AH741" s="52"/>
      <c r="AI741" s="75"/>
      <c r="AJ741" s="52"/>
      <c r="AK741" s="52"/>
      <c r="AL741" s="52"/>
      <c r="AM741" s="52"/>
      <c r="AN741" s="45"/>
      <c r="AO741" s="45"/>
      <c r="AP741" s="45"/>
      <c r="AQ741" s="45"/>
    </row>
    <row r="742" spans="1:43" ht="15.75" customHeight="1">
      <c r="A742" s="45"/>
      <c r="B742" s="45"/>
      <c r="C742" s="45"/>
      <c r="D742" s="90"/>
      <c r="E742" s="47"/>
      <c r="F742" s="46"/>
      <c r="G742" s="46"/>
      <c r="H742" s="46"/>
      <c r="I742" s="46"/>
      <c r="J742" s="90"/>
      <c r="K742" s="46"/>
      <c r="L742" s="48"/>
      <c r="M742" s="217"/>
      <c r="N742" s="49"/>
      <c r="O742" s="49"/>
      <c r="P742" s="49"/>
      <c r="Q742" s="158"/>
      <c r="R742" s="221"/>
      <c r="S742" s="49"/>
      <c r="T742" s="199"/>
      <c r="U742" s="225"/>
      <c r="V742" s="202"/>
      <c r="W742" s="229"/>
      <c r="X742" s="49"/>
      <c r="Y742" s="45"/>
      <c r="Z742" s="49"/>
      <c r="AA742" s="49"/>
      <c r="AB742" s="49"/>
      <c r="AC742" s="49"/>
      <c r="AD742" s="45"/>
      <c r="AE742" s="45"/>
      <c r="AH742" s="52"/>
      <c r="AI742" s="75"/>
      <c r="AJ742" s="52"/>
      <c r="AK742" s="52"/>
      <c r="AL742" s="52"/>
      <c r="AM742" s="52"/>
      <c r="AN742" s="45"/>
      <c r="AO742" s="45"/>
      <c r="AP742" s="45"/>
      <c r="AQ742" s="45"/>
    </row>
    <row r="743" spans="1:43" ht="15.75" customHeight="1">
      <c r="A743" s="45"/>
      <c r="B743" s="45"/>
      <c r="C743" s="45"/>
      <c r="D743" s="90"/>
      <c r="E743" s="47"/>
      <c r="F743" s="46"/>
      <c r="G743" s="46"/>
      <c r="H743" s="46"/>
      <c r="I743" s="46"/>
      <c r="J743" s="90"/>
      <c r="K743" s="46"/>
      <c r="L743" s="48"/>
      <c r="M743" s="217"/>
      <c r="N743" s="49"/>
      <c r="O743" s="49"/>
      <c r="P743" s="49"/>
      <c r="Q743" s="158"/>
      <c r="R743" s="221"/>
      <c r="S743" s="49"/>
      <c r="T743" s="199"/>
      <c r="U743" s="225"/>
      <c r="V743" s="202"/>
      <c r="W743" s="229"/>
      <c r="X743" s="49"/>
      <c r="Y743" s="45"/>
      <c r="Z743" s="49"/>
      <c r="AA743" s="49"/>
      <c r="AB743" s="49"/>
      <c r="AC743" s="49"/>
      <c r="AD743" s="45"/>
      <c r="AE743" s="45"/>
      <c r="AH743" s="52"/>
      <c r="AI743" s="75"/>
      <c r="AJ743" s="52"/>
      <c r="AK743" s="52"/>
      <c r="AL743" s="52"/>
      <c r="AM743" s="52"/>
      <c r="AN743" s="45"/>
      <c r="AO743" s="45"/>
      <c r="AP743" s="45"/>
      <c r="AQ743" s="45"/>
    </row>
    <row r="744" spans="1:43" ht="15.75" customHeight="1">
      <c r="A744" s="45"/>
      <c r="B744" s="45"/>
      <c r="C744" s="45"/>
      <c r="D744" s="90"/>
      <c r="E744" s="47"/>
      <c r="F744" s="46"/>
      <c r="G744" s="46"/>
      <c r="H744" s="46"/>
      <c r="I744" s="46"/>
      <c r="J744" s="90"/>
      <c r="K744" s="46"/>
      <c r="L744" s="48"/>
      <c r="M744" s="217"/>
      <c r="N744" s="49"/>
      <c r="O744" s="49"/>
      <c r="P744" s="49"/>
      <c r="Q744" s="158"/>
      <c r="R744" s="221"/>
      <c r="S744" s="49"/>
      <c r="T744" s="199"/>
      <c r="U744" s="225"/>
      <c r="V744" s="202"/>
      <c r="W744" s="229"/>
      <c r="X744" s="49"/>
      <c r="Y744" s="45"/>
      <c r="Z744" s="49"/>
      <c r="AA744" s="49"/>
      <c r="AB744" s="49"/>
      <c r="AC744" s="49"/>
      <c r="AD744" s="45"/>
      <c r="AE744" s="45"/>
      <c r="AH744" s="52"/>
      <c r="AI744" s="75"/>
      <c r="AJ744" s="52"/>
      <c r="AK744" s="52"/>
      <c r="AL744" s="52"/>
      <c r="AM744" s="52"/>
      <c r="AN744" s="45"/>
      <c r="AO744" s="45"/>
      <c r="AP744" s="45"/>
      <c r="AQ744" s="45"/>
    </row>
    <row r="745" spans="1:43" ht="15.75" customHeight="1">
      <c r="A745" s="45"/>
      <c r="B745" s="45"/>
      <c r="C745" s="45"/>
      <c r="D745" s="90"/>
      <c r="E745" s="47"/>
      <c r="F745" s="46"/>
      <c r="G745" s="46"/>
      <c r="H745" s="46"/>
      <c r="I745" s="46"/>
      <c r="J745" s="90"/>
      <c r="K745" s="46"/>
      <c r="L745" s="48"/>
      <c r="M745" s="217"/>
      <c r="N745" s="49"/>
      <c r="O745" s="49"/>
      <c r="P745" s="49"/>
      <c r="Q745" s="158"/>
      <c r="R745" s="221"/>
      <c r="S745" s="49"/>
      <c r="T745" s="199"/>
      <c r="U745" s="225"/>
      <c r="V745" s="202"/>
      <c r="W745" s="229"/>
      <c r="X745" s="49"/>
      <c r="Y745" s="45"/>
      <c r="Z745" s="49"/>
      <c r="AA745" s="49"/>
      <c r="AB745" s="49"/>
      <c r="AC745" s="49"/>
      <c r="AD745" s="45"/>
      <c r="AE745" s="45"/>
      <c r="AH745" s="52"/>
      <c r="AI745" s="75"/>
      <c r="AJ745" s="52"/>
      <c r="AK745" s="52"/>
      <c r="AL745" s="52"/>
      <c r="AM745" s="52"/>
      <c r="AN745" s="45"/>
      <c r="AO745" s="45"/>
      <c r="AP745" s="45"/>
      <c r="AQ745" s="45"/>
    </row>
    <row r="746" spans="1:43" ht="15.75" customHeight="1">
      <c r="A746" s="45"/>
      <c r="B746" s="45"/>
      <c r="C746" s="45"/>
      <c r="D746" s="90"/>
      <c r="E746" s="47"/>
      <c r="F746" s="46"/>
      <c r="G746" s="46"/>
      <c r="H746" s="46"/>
      <c r="I746" s="46"/>
      <c r="J746" s="90"/>
      <c r="K746" s="46"/>
      <c r="L746" s="48"/>
      <c r="M746" s="217"/>
      <c r="N746" s="49"/>
      <c r="O746" s="49"/>
      <c r="P746" s="49"/>
      <c r="Q746" s="158"/>
      <c r="R746" s="221"/>
      <c r="S746" s="49"/>
      <c r="T746" s="199"/>
      <c r="U746" s="225"/>
      <c r="V746" s="202"/>
      <c r="W746" s="229"/>
      <c r="X746" s="49"/>
      <c r="Y746" s="45"/>
      <c r="Z746" s="49"/>
      <c r="AA746" s="49"/>
      <c r="AB746" s="49"/>
      <c r="AC746" s="49"/>
      <c r="AD746" s="45"/>
      <c r="AE746" s="45"/>
      <c r="AH746" s="52"/>
      <c r="AI746" s="75"/>
      <c r="AJ746" s="52"/>
      <c r="AK746" s="52"/>
      <c r="AL746" s="52"/>
      <c r="AM746" s="52"/>
      <c r="AN746" s="45"/>
      <c r="AO746" s="45"/>
      <c r="AP746" s="45"/>
      <c r="AQ746" s="45"/>
    </row>
    <row r="747" spans="1:43" ht="15.75" customHeight="1">
      <c r="A747" s="45"/>
      <c r="B747" s="45"/>
      <c r="C747" s="45"/>
      <c r="D747" s="90"/>
      <c r="E747" s="47"/>
      <c r="F747" s="46"/>
      <c r="G747" s="46"/>
      <c r="H747" s="46"/>
      <c r="I747" s="46"/>
      <c r="J747" s="90"/>
      <c r="K747" s="46"/>
      <c r="L747" s="48"/>
      <c r="M747" s="217"/>
      <c r="N747" s="49"/>
      <c r="O747" s="49"/>
      <c r="P747" s="49"/>
      <c r="Q747" s="158"/>
      <c r="R747" s="221"/>
      <c r="S747" s="49"/>
      <c r="T747" s="199"/>
      <c r="U747" s="225"/>
      <c r="V747" s="202"/>
      <c r="W747" s="229"/>
      <c r="X747" s="49"/>
      <c r="Y747" s="45"/>
      <c r="Z747" s="49"/>
      <c r="AA747" s="49"/>
      <c r="AB747" s="49"/>
      <c r="AC747" s="49"/>
      <c r="AD747" s="45"/>
      <c r="AE747" s="45"/>
      <c r="AH747" s="52"/>
      <c r="AI747" s="75"/>
      <c r="AJ747" s="52"/>
      <c r="AK747" s="52"/>
      <c r="AL747" s="52"/>
      <c r="AM747" s="52"/>
      <c r="AN747" s="45"/>
      <c r="AO747" s="45"/>
      <c r="AP747" s="45"/>
      <c r="AQ747" s="45"/>
    </row>
    <row r="748" spans="1:43" ht="15.75" customHeight="1">
      <c r="A748" s="45"/>
      <c r="B748" s="45"/>
      <c r="C748" s="45"/>
      <c r="D748" s="90"/>
      <c r="E748" s="47"/>
      <c r="F748" s="46"/>
      <c r="G748" s="46"/>
      <c r="H748" s="46"/>
      <c r="I748" s="46"/>
      <c r="J748" s="90"/>
      <c r="K748" s="46"/>
      <c r="L748" s="48"/>
      <c r="M748" s="217"/>
      <c r="N748" s="49"/>
      <c r="O748" s="49"/>
      <c r="P748" s="49"/>
      <c r="Q748" s="158"/>
      <c r="R748" s="221"/>
      <c r="S748" s="49"/>
      <c r="T748" s="199"/>
      <c r="U748" s="225"/>
      <c r="V748" s="202"/>
      <c r="W748" s="229"/>
      <c r="X748" s="49"/>
      <c r="Y748" s="45"/>
      <c r="Z748" s="49"/>
      <c r="AA748" s="49"/>
      <c r="AB748" s="49"/>
      <c r="AC748" s="49"/>
      <c r="AD748" s="45"/>
      <c r="AE748" s="45"/>
      <c r="AH748" s="52"/>
      <c r="AI748" s="75"/>
      <c r="AJ748" s="52"/>
      <c r="AK748" s="52"/>
      <c r="AL748" s="52"/>
      <c r="AM748" s="52"/>
      <c r="AN748" s="45"/>
      <c r="AO748" s="45"/>
      <c r="AP748" s="45"/>
      <c r="AQ748" s="45"/>
    </row>
    <row r="749" spans="1:43" ht="15.75" customHeight="1">
      <c r="A749" s="45"/>
      <c r="B749" s="45"/>
      <c r="C749" s="45"/>
      <c r="D749" s="90"/>
      <c r="E749" s="47"/>
      <c r="F749" s="46"/>
      <c r="G749" s="46"/>
      <c r="H749" s="46"/>
      <c r="I749" s="46"/>
      <c r="J749" s="90"/>
      <c r="K749" s="46"/>
      <c r="L749" s="48"/>
      <c r="M749" s="217"/>
      <c r="N749" s="49"/>
      <c r="O749" s="49"/>
      <c r="P749" s="49"/>
      <c r="Q749" s="158"/>
      <c r="R749" s="221"/>
      <c r="S749" s="49"/>
      <c r="T749" s="199"/>
      <c r="U749" s="225"/>
      <c r="V749" s="202"/>
      <c r="W749" s="229"/>
      <c r="X749" s="49"/>
      <c r="Y749" s="45"/>
      <c r="Z749" s="49"/>
      <c r="AA749" s="49"/>
      <c r="AB749" s="49"/>
      <c r="AC749" s="49"/>
      <c r="AD749" s="45"/>
      <c r="AE749" s="45"/>
      <c r="AH749" s="52"/>
      <c r="AI749" s="75"/>
      <c r="AJ749" s="52"/>
      <c r="AK749" s="52"/>
      <c r="AL749" s="52"/>
      <c r="AM749" s="52"/>
      <c r="AN749" s="45"/>
      <c r="AO749" s="45"/>
      <c r="AP749" s="45"/>
      <c r="AQ749" s="45"/>
    </row>
    <row r="750" spans="1:43" ht="15.75" customHeight="1">
      <c r="A750" s="45"/>
      <c r="B750" s="45"/>
      <c r="C750" s="45"/>
      <c r="D750" s="90"/>
      <c r="E750" s="47"/>
      <c r="F750" s="46"/>
      <c r="G750" s="46"/>
      <c r="H750" s="46"/>
      <c r="I750" s="46"/>
      <c r="J750" s="90"/>
      <c r="K750" s="46"/>
      <c r="L750" s="48"/>
      <c r="M750" s="217"/>
      <c r="N750" s="49"/>
      <c r="O750" s="49"/>
      <c r="P750" s="49"/>
      <c r="Q750" s="158"/>
      <c r="R750" s="221"/>
      <c r="S750" s="49"/>
      <c r="T750" s="199"/>
      <c r="U750" s="225"/>
      <c r="V750" s="202"/>
      <c r="W750" s="229"/>
      <c r="X750" s="49"/>
      <c r="Y750" s="45"/>
      <c r="Z750" s="49"/>
      <c r="AA750" s="49"/>
      <c r="AB750" s="49"/>
      <c r="AC750" s="49"/>
      <c r="AD750" s="45"/>
      <c r="AE750" s="45"/>
      <c r="AH750" s="52"/>
      <c r="AI750" s="75"/>
      <c r="AJ750" s="52"/>
      <c r="AK750" s="52"/>
      <c r="AL750" s="52"/>
      <c r="AM750" s="52"/>
      <c r="AN750" s="45"/>
      <c r="AO750" s="45"/>
      <c r="AP750" s="45"/>
      <c r="AQ750" s="45"/>
    </row>
    <row r="751" spans="1:43" ht="15.75" customHeight="1">
      <c r="A751" s="45"/>
      <c r="B751" s="45"/>
      <c r="C751" s="45"/>
      <c r="D751" s="90"/>
      <c r="E751" s="47"/>
      <c r="F751" s="46"/>
      <c r="G751" s="46"/>
      <c r="H751" s="46"/>
      <c r="I751" s="46"/>
      <c r="J751" s="90"/>
      <c r="K751" s="46"/>
      <c r="L751" s="48"/>
      <c r="M751" s="217"/>
      <c r="N751" s="49"/>
      <c r="O751" s="49"/>
      <c r="P751" s="49"/>
      <c r="Q751" s="158"/>
      <c r="R751" s="221"/>
      <c r="S751" s="49"/>
      <c r="T751" s="199"/>
      <c r="U751" s="225"/>
      <c r="V751" s="202"/>
      <c r="W751" s="229"/>
      <c r="X751" s="49"/>
      <c r="Y751" s="45"/>
      <c r="Z751" s="49"/>
      <c r="AA751" s="49"/>
      <c r="AB751" s="49"/>
      <c r="AC751" s="49"/>
      <c r="AD751" s="45"/>
      <c r="AE751" s="45"/>
      <c r="AH751" s="52"/>
      <c r="AI751" s="75"/>
      <c r="AJ751" s="52"/>
      <c r="AK751" s="52"/>
      <c r="AL751" s="52"/>
      <c r="AM751" s="52"/>
      <c r="AN751" s="45"/>
      <c r="AO751" s="45"/>
      <c r="AP751" s="45"/>
      <c r="AQ751" s="45"/>
    </row>
    <row r="752" spans="1:43" ht="15.75" customHeight="1">
      <c r="A752" s="45"/>
      <c r="B752" s="45"/>
      <c r="C752" s="45"/>
      <c r="D752" s="90"/>
      <c r="E752" s="47"/>
      <c r="F752" s="46"/>
      <c r="G752" s="46"/>
      <c r="H752" s="46"/>
      <c r="I752" s="46"/>
      <c r="J752" s="90"/>
      <c r="K752" s="46"/>
      <c r="L752" s="48"/>
      <c r="M752" s="217"/>
      <c r="N752" s="49"/>
      <c r="O752" s="49"/>
      <c r="P752" s="49"/>
      <c r="Q752" s="158"/>
      <c r="R752" s="221"/>
      <c r="S752" s="49"/>
      <c r="T752" s="199"/>
      <c r="U752" s="225"/>
      <c r="V752" s="202"/>
      <c r="W752" s="229"/>
      <c r="X752" s="49"/>
      <c r="Y752" s="45"/>
      <c r="Z752" s="49"/>
      <c r="AA752" s="49"/>
      <c r="AB752" s="49"/>
      <c r="AC752" s="49"/>
      <c r="AD752" s="45"/>
      <c r="AE752" s="45"/>
      <c r="AH752" s="52"/>
      <c r="AI752" s="75"/>
      <c r="AJ752" s="52"/>
      <c r="AK752" s="52"/>
      <c r="AL752" s="52"/>
      <c r="AM752" s="52"/>
      <c r="AN752" s="45"/>
      <c r="AO752" s="45"/>
      <c r="AP752" s="45"/>
      <c r="AQ752" s="45"/>
    </row>
    <row r="753" spans="1:43" ht="15.75" customHeight="1">
      <c r="A753" s="45"/>
      <c r="B753" s="45"/>
      <c r="C753" s="45"/>
      <c r="D753" s="90"/>
      <c r="E753" s="47"/>
      <c r="F753" s="46"/>
      <c r="G753" s="46"/>
      <c r="H753" s="46"/>
      <c r="I753" s="46"/>
      <c r="J753" s="90"/>
      <c r="K753" s="46"/>
      <c r="L753" s="48"/>
      <c r="M753" s="217"/>
      <c r="N753" s="49"/>
      <c r="O753" s="49"/>
      <c r="P753" s="49"/>
      <c r="Q753" s="158"/>
      <c r="R753" s="221"/>
      <c r="S753" s="49"/>
      <c r="T753" s="199"/>
      <c r="U753" s="225"/>
      <c r="V753" s="202"/>
      <c r="W753" s="229"/>
      <c r="X753" s="49"/>
      <c r="Y753" s="45"/>
      <c r="Z753" s="49"/>
      <c r="AA753" s="49"/>
      <c r="AB753" s="49"/>
      <c r="AC753" s="49"/>
      <c r="AD753" s="45"/>
      <c r="AE753" s="45"/>
      <c r="AH753" s="52"/>
      <c r="AI753" s="75"/>
      <c r="AJ753" s="52"/>
      <c r="AK753" s="52"/>
      <c r="AL753" s="52"/>
      <c r="AM753" s="52"/>
      <c r="AN753" s="45"/>
      <c r="AO753" s="45"/>
      <c r="AP753" s="45"/>
      <c r="AQ753" s="45"/>
    </row>
    <row r="754" spans="1:43" ht="15.75" customHeight="1">
      <c r="A754" s="45"/>
      <c r="B754" s="45"/>
      <c r="C754" s="45"/>
      <c r="D754" s="90"/>
      <c r="E754" s="47"/>
      <c r="F754" s="46"/>
      <c r="G754" s="46"/>
      <c r="H754" s="46"/>
      <c r="I754" s="46"/>
      <c r="J754" s="90"/>
      <c r="K754" s="46"/>
      <c r="L754" s="48"/>
      <c r="M754" s="217"/>
      <c r="N754" s="49"/>
      <c r="O754" s="49"/>
      <c r="P754" s="49"/>
      <c r="Q754" s="158"/>
      <c r="R754" s="221"/>
      <c r="S754" s="49"/>
      <c r="T754" s="199"/>
      <c r="U754" s="225"/>
      <c r="V754" s="202"/>
      <c r="W754" s="229"/>
      <c r="X754" s="49"/>
      <c r="Y754" s="45"/>
      <c r="Z754" s="49"/>
      <c r="AA754" s="49"/>
      <c r="AB754" s="49"/>
      <c r="AC754" s="49"/>
      <c r="AD754" s="45"/>
      <c r="AE754" s="45"/>
      <c r="AH754" s="52"/>
      <c r="AI754" s="75"/>
      <c r="AJ754" s="52"/>
      <c r="AK754" s="52"/>
      <c r="AL754" s="52"/>
      <c r="AM754" s="52"/>
      <c r="AN754" s="45"/>
      <c r="AO754" s="45"/>
      <c r="AP754" s="45"/>
      <c r="AQ754" s="45"/>
    </row>
    <row r="755" spans="1:43" ht="15.75" customHeight="1">
      <c r="A755" s="45"/>
      <c r="B755" s="45"/>
      <c r="C755" s="45"/>
      <c r="D755" s="90"/>
      <c r="E755" s="47"/>
      <c r="F755" s="46"/>
      <c r="G755" s="46"/>
      <c r="H755" s="46"/>
      <c r="I755" s="46"/>
      <c r="J755" s="90"/>
      <c r="K755" s="46"/>
      <c r="L755" s="48"/>
      <c r="M755" s="217"/>
      <c r="N755" s="49"/>
      <c r="O755" s="49"/>
      <c r="P755" s="49"/>
      <c r="Q755" s="158"/>
      <c r="R755" s="221"/>
      <c r="S755" s="49"/>
      <c r="T755" s="199"/>
      <c r="U755" s="225"/>
      <c r="V755" s="202"/>
      <c r="W755" s="229"/>
      <c r="X755" s="49"/>
      <c r="Y755" s="45"/>
      <c r="Z755" s="49"/>
      <c r="AA755" s="49"/>
      <c r="AB755" s="49"/>
      <c r="AC755" s="49"/>
      <c r="AD755" s="45"/>
      <c r="AE755" s="45"/>
      <c r="AH755" s="52"/>
      <c r="AI755" s="75"/>
      <c r="AJ755" s="52"/>
      <c r="AK755" s="52"/>
      <c r="AL755" s="52"/>
      <c r="AM755" s="52"/>
      <c r="AN755" s="45"/>
      <c r="AO755" s="45"/>
      <c r="AP755" s="45"/>
      <c r="AQ755" s="45"/>
    </row>
    <row r="756" spans="1:43" ht="15.75" customHeight="1">
      <c r="A756" s="45"/>
      <c r="B756" s="45"/>
      <c r="C756" s="45"/>
      <c r="D756" s="90"/>
      <c r="E756" s="47"/>
      <c r="F756" s="46"/>
      <c r="G756" s="46"/>
      <c r="H756" s="46"/>
      <c r="I756" s="46"/>
      <c r="J756" s="90"/>
      <c r="K756" s="46"/>
      <c r="L756" s="48"/>
      <c r="M756" s="217"/>
      <c r="N756" s="49"/>
      <c r="O756" s="49"/>
      <c r="P756" s="49"/>
      <c r="Q756" s="158"/>
      <c r="R756" s="221"/>
      <c r="S756" s="49"/>
      <c r="T756" s="199"/>
      <c r="U756" s="225"/>
      <c r="V756" s="202"/>
      <c r="W756" s="229"/>
      <c r="X756" s="49"/>
      <c r="Y756" s="45"/>
      <c r="Z756" s="49"/>
      <c r="AA756" s="49"/>
      <c r="AB756" s="49"/>
      <c r="AC756" s="49"/>
      <c r="AD756" s="45"/>
      <c r="AE756" s="45"/>
      <c r="AH756" s="52"/>
      <c r="AI756" s="75"/>
      <c r="AJ756" s="52"/>
      <c r="AK756" s="52"/>
      <c r="AL756" s="52"/>
      <c r="AM756" s="52"/>
      <c r="AN756" s="45"/>
      <c r="AO756" s="45"/>
      <c r="AP756" s="45"/>
      <c r="AQ756" s="45"/>
    </row>
    <row r="757" spans="1:43" ht="15.75" customHeight="1">
      <c r="A757" s="45"/>
      <c r="B757" s="45"/>
      <c r="C757" s="45"/>
      <c r="D757" s="90"/>
      <c r="E757" s="47"/>
      <c r="F757" s="46"/>
      <c r="G757" s="46"/>
      <c r="H757" s="46"/>
      <c r="I757" s="46"/>
      <c r="J757" s="90"/>
      <c r="K757" s="46"/>
      <c r="L757" s="48"/>
      <c r="M757" s="217"/>
      <c r="N757" s="49"/>
      <c r="O757" s="49"/>
      <c r="P757" s="49"/>
      <c r="Q757" s="158"/>
      <c r="R757" s="221"/>
      <c r="S757" s="49"/>
      <c r="T757" s="199"/>
      <c r="U757" s="225"/>
      <c r="V757" s="202"/>
      <c r="W757" s="229"/>
      <c r="X757" s="49"/>
      <c r="Y757" s="45"/>
      <c r="Z757" s="49"/>
      <c r="AA757" s="49"/>
      <c r="AB757" s="49"/>
      <c r="AC757" s="49"/>
      <c r="AD757" s="45"/>
      <c r="AE757" s="45"/>
      <c r="AH757" s="52"/>
      <c r="AI757" s="75"/>
      <c r="AJ757" s="52"/>
      <c r="AK757" s="52"/>
      <c r="AL757" s="52"/>
      <c r="AM757" s="52"/>
      <c r="AN757" s="45"/>
      <c r="AO757" s="45"/>
      <c r="AP757" s="45"/>
      <c r="AQ757" s="45"/>
    </row>
    <row r="758" spans="1:43" ht="15.75" customHeight="1">
      <c r="A758" s="45"/>
      <c r="B758" s="45"/>
      <c r="C758" s="45"/>
      <c r="D758" s="90"/>
      <c r="E758" s="47"/>
      <c r="F758" s="46"/>
      <c r="G758" s="46"/>
      <c r="H758" s="46"/>
      <c r="I758" s="46"/>
      <c r="J758" s="90"/>
      <c r="K758" s="46"/>
      <c r="L758" s="48"/>
      <c r="M758" s="217"/>
      <c r="N758" s="49"/>
      <c r="O758" s="49"/>
      <c r="P758" s="49"/>
      <c r="Q758" s="158"/>
      <c r="R758" s="221"/>
      <c r="S758" s="49"/>
      <c r="T758" s="199"/>
      <c r="U758" s="225"/>
      <c r="V758" s="202"/>
      <c r="W758" s="229"/>
      <c r="X758" s="49"/>
      <c r="Y758" s="45"/>
      <c r="Z758" s="49"/>
      <c r="AA758" s="49"/>
      <c r="AB758" s="49"/>
      <c r="AC758" s="49"/>
      <c r="AD758" s="45"/>
      <c r="AE758" s="45"/>
      <c r="AH758" s="52"/>
      <c r="AI758" s="75"/>
      <c r="AJ758" s="52"/>
      <c r="AK758" s="52"/>
      <c r="AL758" s="52"/>
      <c r="AM758" s="52"/>
      <c r="AN758" s="45"/>
      <c r="AO758" s="45"/>
      <c r="AP758" s="45"/>
      <c r="AQ758" s="45"/>
    </row>
    <row r="759" spans="1:43" ht="15.75" customHeight="1">
      <c r="A759" s="45"/>
      <c r="B759" s="45"/>
      <c r="C759" s="45"/>
      <c r="D759" s="90"/>
      <c r="E759" s="47"/>
      <c r="F759" s="46"/>
      <c r="G759" s="46"/>
      <c r="H759" s="46"/>
      <c r="I759" s="46"/>
      <c r="J759" s="90"/>
      <c r="K759" s="46"/>
      <c r="L759" s="48"/>
      <c r="M759" s="217"/>
      <c r="N759" s="49"/>
      <c r="O759" s="49"/>
      <c r="P759" s="49"/>
      <c r="Q759" s="158"/>
      <c r="R759" s="221"/>
      <c r="S759" s="49"/>
      <c r="T759" s="199"/>
      <c r="U759" s="225"/>
      <c r="V759" s="202"/>
      <c r="W759" s="229"/>
      <c r="X759" s="49"/>
      <c r="Y759" s="45"/>
      <c r="Z759" s="49"/>
      <c r="AA759" s="49"/>
      <c r="AB759" s="49"/>
      <c r="AC759" s="49"/>
      <c r="AD759" s="45"/>
      <c r="AE759" s="45"/>
      <c r="AH759" s="52"/>
      <c r="AI759" s="75"/>
      <c r="AJ759" s="52"/>
      <c r="AK759" s="52"/>
      <c r="AL759" s="52"/>
      <c r="AM759" s="52"/>
      <c r="AN759" s="45"/>
      <c r="AO759" s="45"/>
      <c r="AP759" s="45"/>
      <c r="AQ759" s="45"/>
    </row>
    <row r="760" spans="1:43" ht="15.75" customHeight="1">
      <c r="A760" s="45"/>
      <c r="B760" s="45"/>
      <c r="C760" s="45"/>
      <c r="D760" s="90"/>
      <c r="E760" s="47"/>
      <c r="F760" s="46"/>
      <c r="G760" s="46"/>
      <c r="H760" s="46"/>
      <c r="I760" s="46"/>
      <c r="J760" s="90"/>
      <c r="K760" s="46"/>
      <c r="L760" s="48"/>
      <c r="M760" s="217"/>
      <c r="N760" s="49"/>
      <c r="O760" s="49"/>
      <c r="P760" s="49"/>
      <c r="Q760" s="158"/>
      <c r="R760" s="221"/>
      <c r="S760" s="49"/>
      <c r="T760" s="199"/>
      <c r="U760" s="225"/>
      <c r="V760" s="202"/>
      <c r="W760" s="229"/>
      <c r="X760" s="49"/>
      <c r="Y760" s="45"/>
      <c r="Z760" s="49"/>
      <c r="AA760" s="49"/>
      <c r="AB760" s="49"/>
      <c r="AC760" s="49"/>
      <c r="AD760" s="45"/>
      <c r="AE760" s="45"/>
      <c r="AH760" s="52"/>
      <c r="AI760" s="75"/>
      <c r="AJ760" s="52"/>
      <c r="AK760" s="52"/>
      <c r="AL760" s="52"/>
      <c r="AM760" s="52"/>
      <c r="AN760" s="45"/>
      <c r="AO760" s="45"/>
      <c r="AP760" s="45"/>
      <c r="AQ760" s="45"/>
    </row>
    <row r="761" spans="1:43" ht="15.75" customHeight="1">
      <c r="A761" s="45"/>
      <c r="B761" s="45"/>
      <c r="C761" s="45"/>
      <c r="D761" s="90"/>
      <c r="E761" s="47"/>
      <c r="F761" s="46"/>
      <c r="G761" s="46"/>
      <c r="H761" s="46"/>
      <c r="I761" s="46"/>
      <c r="J761" s="90"/>
      <c r="K761" s="46"/>
      <c r="L761" s="48"/>
      <c r="M761" s="217"/>
      <c r="N761" s="49"/>
      <c r="O761" s="49"/>
      <c r="P761" s="49"/>
      <c r="Q761" s="158"/>
      <c r="R761" s="221"/>
      <c r="S761" s="49"/>
      <c r="T761" s="199"/>
      <c r="U761" s="225"/>
      <c r="V761" s="202"/>
      <c r="W761" s="229"/>
      <c r="X761" s="49"/>
      <c r="Y761" s="45"/>
      <c r="Z761" s="49"/>
      <c r="AA761" s="49"/>
      <c r="AB761" s="49"/>
      <c r="AC761" s="49"/>
      <c r="AD761" s="45"/>
      <c r="AE761" s="45"/>
      <c r="AH761" s="52"/>
      <c r="AI761" s="75"/>
      <c r="AJ761" s="52"/>
      <c r="AK761" s="52"/>
      <c r="AL761" s="52"/>
      <c r="AM761" s="52"/>
      <c r="AN761" s="45"/>
      <c r="AO761" s="45"/>
      <c r="AP761" s="45"/>
      <c r="AQ761" s="45"/>
    </row>
    <row r="762" spans="1:43" ht="15.75" customHeight="1">
      <c r="A762" s="45"/>
      <c r="B762" s="45"/>
      <c r="C762" s="45"/>
      <c r="D762" s="90"/>
      <c r="E762" s="47"/>
      <c r="F762" s="46"/>
      <c r="G762" s="46"/>
      <c r="H762" s="46"/>
      <c r="I762" s="46"/>
      <c r="J762" s="90"/>
      <c r="K762" s="46"/>
      <c r="L762" s="48"/>
      <c r="M762" s="217"/>
      <c r="N762" s="49"/>
      <c r="O762" s="49"/>
      <c r="P762" s="49"/>
      <c r="Q762" s="158"/>
      <c r="R762" s="221"/>
      <c r="S762" s="49"/>
      <c r="T762" s="199"/>
      <c r="U762" s="225"/>
      <c r="V762" s="202"/>
      <c r="W762" s="229"/>
      <c r="X762" s="49"/>
      <c r="Y762" s="45"/>
      <c r="Z762" s="49"/>
      <c r="AA762" s="49"/>
      <c r="AB762" s="49"/>
      <c r="AC762" s="49"/>
      <c r="AD762" s="45"/>
      <c r="AE762" s="45"/>
      <c r="AH762" s="52"/>
      <c r="AI762" s="75"/>
      <c r="AJ762" s="52"/>
      <c r="AK762" s="52"/>
      <c r="AL762" s="52"/>
      <c r="AM762" s="52"/>
      <c r="AN762" s="45"/>
      <c r="AO762" s="45"/>
      <c r="AP762" s="45"/>
      <c r="AQ762" s="45"/>
    </row>
    <row r="763" spans="1:43" ht="15.75" customHeight="1">
      <c r="A763" s="45"/>
      <c r="B763" s="45"/>
      <c r="C763" s="45"/>
      <c r="D763" s="90"/>
      <c r="E763" s="47"/>
      <c r="F763" s="46"/>
      <c r="G763" s="46"/>
      <c r="H763" s="46"/>
      <c r="I763" s="46"/>
      <c r="J763" s="90"/>
      <c r="K763" s="46"/>
      <c r="L763" s="48"/>
      <c r="M763" s="217"/>
      <c r="N763" s="49"/>
      <c r="O763" s="49"/>
      <c r="P763" s="49"/>
      <c r="Q763" s="158"/>
      <c r="R763" s="221"/>
      <c r="S763" s="49"/>
      <c r="T763" s="199"/>
      <c r="U763" s="225"/>
      <c r="V763" s="202"/>
      <c r="W763" s="229"/>
      <c r="X763" s="49"/>
      <c r="Y763" s="45"/>
      <c r="Z763" s="49"/>
      <c r="AA763" s="49"/>
      <c r="AB763" s="49"/>
      <c r="AC763" s="49"/>
      <c r="AD763" s="45"/>
      <c r="AE763" s="45"/>
      <c r="AH763" s="52"/>
      <c r="AI763" s="75"/>
      <c r="AJ763" s="52"/>
      <c r="AK763" s="52"/>
      <c r="AL763" s="52"/>
      <c r="AM763" s="52"/>
      <c r="AN763" s="45"/>
      <c r="AO763" s="45"/>
      <c r="AP763" s="45"/>
      <c r="AQ763" s="45"/>
    </row>
    <row r="764" spans="1:43" ht="15.75" customHeight="1">
      <c r="A764" s="45"/>
      <c r="B764" s="45"/>
      <c r="C764" s="45"/>
      <c r="D764" s="90"/>
      <c r="E764" s="47"/>
      <c r="F764" s="46"/>
      <c r="G764" s="46"/>
      <c r="H764" s="46"/>
      <c r="I764" s="46"/>
      <c r="J764" s="90"/>
      <c r="K764" s="46"/>
      <c r="L764" s="48"/>
      <c r="M764" s="217"/>
      <c r="N764" s="49"/>
      <c r="O764" s="49"/>
      <c r="P764" s="49"/>
      <c r="Q764" s="158"/>
      <c r="R764" s="221"/>
      <c r="S764" s="49"/>
      <c r="T764" s="199"/>
      <c r="U764" s="225"/>
      <c r="V764" s="202"/>
      <c r="W764" s="229"/>
      <c r="X764" s="49"/>
      <c r="Y764" s="45"/>
      <c r="Z764" s="49"/>
      <c r="AA764" s="49"/>
      <c r="AB764" s="49"/>
      <c r="AC764" s="49"/>
      <c r="AD764" s="45"/>
      <c r="AE764" s="45"/>
      <c r="AH764" s="52"/>
      <c r="AI764" s="75"/>
      <c r="AJ764" s="52"/>
      <c r="AK764" s="52"/>
      <c r="AL764" s="52"/>
      <c r="AM764" s="52"/>
      <c r="AN764" s="45"/>
      <c r="AO764" s="45"/>
      <c r="AP764" s="45"/>
      <c r="AQ764" s="45"/>
    </row>
    <row r="765" spans="1:43" ht="15.75" customHeight="1">
      <c r="A765" s="45"/>
      <c r="B765" s="45"/>
      <c r="C765" s="45"/>
      <c r="D765" s="90"/>
      <c r="E765" s="47"/>
      <c r="F765" s="46"/>
      <c r="G765" s="46"/>
      <c r="H765" s="46"/>
      <c r="I765" s="46"/>
      <c r="J765" s="90"/>
      <c r="K765" s="46"/>
      <c r="L765" s="48"/>
      <c r="M765" s="217"/>
      <c r="N765" s="49"/>
      <c r="O765" s="49"/>
      <c r="P765" s="49"/>
      <c r="Q765" s="158"/>
      <c r="R765" s="221"/>
      <c r="S765" s="49"/>
      <c r="T765" s="199"/>
      <c r="U765" s="225"/>
      <c r="V765" s="202"/>
      <c r="W765" s="229"/>
      <c r="X765" s="49"/>
      <c r="Y765" s="45"/>
      <c r="Z765" s="49"/>
      <c r="AA765" s="49"/>
      <c r="AB765" s="49"/>
      <c r="AC765" s="49"/>
      <c r="AD765" s="45"/>
      <c r="AE765" s="45"/>
      <c r="AH765" s="52"/>
      <c r="AI765" s="75"/>
      <c r="AJ765" s="52"/>
      <c r="AK765" s="52"/>
      <c r="AL765" s="52"/>
      <c r="AM765" s="52"/>
      <c r="AN765" s="45"/>
      <c r="AO765" s="45"/>
      <c r="AP765" s="45"/>
      <c r="AQ765" s="45"/>
    </row>
    <row r="766" spans="1:43" ht="15.75" customHeight="1">
      <c r="A766" s="45"/>
      <c r="B766" s="45"/>
      <c r="C766" s="45"/>
      <c r="D766" s="90"/>
      <c r="E766" s="47"/>
      <c r="F766" s="46"/>
      <c r="G766" s="46"/>
      <c r="H766" s="46"/>
      <c r="I766" s="46"/>
      <c r="J766" s="90"/>
      <c r="K766" s="46"/>
      <c r="L766" s="48"/>
      <c r="M766" s="217"/>
      <c r="N766" s="49"/>
      <c r="O766" s="49"/>
      <c r="P766" s="49"/>
      <c r="Q766" s="158"/>
      <c r="R766" s="221"/>
      <c r="S766" s="49"/>
      <c r="T766" s="199"/>
      <c r="U766" s="225"/>
      <c r="V766" s="202"/>
      <c r="W766" s="229"/>
      <c r="X766" s="49"/>
      <c r="Y766" s="45"/>
      <c r="Z766" s="49"/>
      <c r="AA766" s="49"/>
      <c r="AB766" s="49"/>
      <c r="AC766" s="49"/>
      <c r="AD766" s="45"/>
      <c r="AE766" s="45"/>
      <c r="AH766" s="52"/>
      <c r="AI766" s="75"/>
      <c r="AJ766" s="52"/>
      <c r="AK766" s="52"/>
      <c r="AL766" s="52"/>
      <c r="AM766" s="52"/>
      <c r="AN766" s="45"/>
      <c r="AO766" s="45"/>
      <c r="AP766" s="45"/>
      <c r="AQ766" s="45"/>
    </row>
    <row r="767" spans="1:43" ht="15.75" customHeight="1">
      <c r="A767" s="45"/>
      <c r="B767" s="45"/>
      <c r="C767" s="45"/>
      <c r="D767" s="90"/>
      <c r="E767" s="47"/>
      <c r="F767" s="46"/>
      <c r="G767" s="46"/>
      <c r="H767" s="46"/>
      <c r="I767" s="46"/>
      <c r="J767" s="90"/>
      <c r="K767" s="46"/>
      <c r="L767" s="48"/>
      <c r="M767" s="217"/>
      <c r="N767" s="49"/>
      <c r="O767" s="49"/>
      <c r="P767" s="49"/>
      <c r="Q767" s="158"/>
      <c r="R767" s="221"/>
      <c r="S767" s="49"/>
      <c r="T767" s="199"/>
      <c r="U767" s="225"/>
      <c r="V767" s="202"/>
      <c r="W767" s="229"/>
      <c r="X767" s="49"/>
      <c r="Y767" s="45"/>
      <c r="Z767" s="49"/>
      <c r="AA767" s="49"/>
      <c r="AB767" s="49"/>
      <c r="AC767" s="49"/>
      <c r="AD767" s="45"/>
      <c r="AE767" s="45"/>
      <c r="AH767" s="52"/>
      <c r="AI767" s="75"/>
      <c r="AJ767" s="52"/>
      <c r="AK767" s="52"/>
      <c r="AL767" s="52"/>
      <c r="AM767" s="52"/>
      <c r="AN767" s="45"/>
      <c r="AO767" s="45"/>
      <c r="AP767" s="45"/>
      <c r="AQ767" s="45"/>
    </row>
    <row r="768" spans="1:43" ht="15.75" customHeight="1">
      <c r="A768" s="45"/>
      <c r="B768" s="45"/>
      <c r="C768" s="45"/>
      <c r="D768" s="90"/>
      <c r="E768" s="47"/>
      <c r="F768" s="46"/>
      <c r="G768" s="46"/>
      <c r="H768" s="46"/>
      <c r="I768" s="46"/>
      <c r="J768" s="90"/>
      <c r="K768" s="46"/>
      <c r="L768" s="48"/>
      <c r="M768" s="217"/>
      <c r="N768" s="49"/>
      <c r="O768" s="49"/>
      <c r="P768" s="49"/>
      <c r="Q768" s="158"/>
      <c r="R768" s="221"/>
      <c r="S768" s="49"/>
      <c r="T768" s="199"/>
      <c r="U768" s="225"/>
      <c r="V768" s="202"/>
      <c r="W768" s="229"/>
      <c r="X768" s="49"/>
      <c r="Y768" s="45"/>
      <c r="Z768" s="49"/>
      <c r="AA768" s="49"/>
      <c r="AB768" s="49"/>
      <c r="AC768" s="49"/>
      <c r="AD768" s="45"/>
      <c r="AE768" s="45"/>
      <c r="AH768" s="52"/>
      <c r="AI768" s="75"/>
      <c r="AJ768" s="52"/>
      <c r="AK768" s="52"/>
      <c r="AL768" s="52"/>
      <c r="AM768" s="52"/>
      <c r="AN768" s="45"/>
      <c r="AO768" s="45"/>
      <c r="AP768" s="45"/>
      <c r="AQ768" s="45"/>
    </row>
    <row r="769" spans="1:43" ht="15.75" customHeight="1">
      <c r="A769" s="45"/>
      <c r="B769" s="45"/>
      <c r="C769" s="45"/>
      <c r="D769" s="90"/>
      <c r="E769" s="47"/>
      <c r="F769" s="46"/>
      <c r="G769" s="46"/>
      <c r="H769" s="46"/>
      <c r="I769" s="46"/>
      <c r="J769" s="90"/>
      <c r="K769" s="46"/>
      <c r="L769" s="48"/>
      <c r="M769" s="217"/>
      <c r="N769" s="49"/>
      <c r="O769" s="49"/>
      <c r="P769" s="49"/>
      <c r="Q769" s="158"/>
      <c r="R769" s="221"/>
      <c r="S769" s="49"/>
      <c r="T769" s="199"/>
      <c r="U769" s="225"/>
      <c r="V769" s="202"/>
      <c r="W769" s="229"/>
      <c r="X769" s="49"/>
      <c r="Y769" s="45"/>
      <c r="Z769" s="49"/>
      <c r="AA769" s="49"/>
      <c r="AB769" s="49"/>
      <c r="AC769" s="49"/>
      <c r="AD769" s="45"/>
      <c r="AE769" s="45"/>
      <c r="AH769" s="52"/>
      <c r="AI769" s="75"/>
      <c r="AJ769" s="52"/>
      <c r="AK769" s="52"/>
      <c r="AL769" s="52"/>
      <c r="AM769" s="52"/>
      <c r="AN769" s="45"/>
      <c r="AO769" s="45"/>
      <c r="AP769" s="45"/>
      <c r="AQ769" s="45"/>
    </row>
    <row r="770" spans="1:43" ht="15.75" customHeight="1">
      <c r="A770" s="45"/>
      <c r="B770" s="45"/>
      <c r="C770" s="45"/>
      <c r="D770" s="90"/>
      <c r="E770" s="47"/>
      <c r="F770" s="46"/>
      <c r="G770" s="46"/>
      <c r="H770" s="46"/>
      <c r="I770" s="46"/>
      <c r="J770" s="90"/>
      <c r="K770" s="46"/>
      <c r="L770" s="48"/>
      <c r="M770" s="217"/>
      <c r="N770" s="49"/>
      <c r="O770" s="49"/>
      <c r="P770" s="49"/>
      <c r="Q770" s="158"/>
      <c r="R770" s="221"/>
      <c r="S770" s="49"/>
      <c r="T770" s="199"/>
      <c r="U770" s="225"/>
      <c r="V770" s="202"/>
      <c r="W770" s="229"/>
      <c r="X770" s="49"/>
      <c r="Y770" s="45"/>
      <c r="Z770" s="49"/>
      <c r="AA770" s="49"/>
      <c r="AB770" s="49"/>
      <c r="AC770" s="49"/>
      <c r="AD770" s="45"/>
      <c r="AE770" s="45"/>
      <c r="AH770" s="52"/>
      <c r="AI770" s="75"/>
      <c r="AJ770" s="52"/>
      <c r="AK770" s="52"/>
      <c r="AL770" s="52"/>
      <c r="AM770" s="52"/>
      <c r="AN770" s="45"/>
      <c r="AO770" s="45"/>
      <c r="AP770" s="45"/>
      <c r="AQ770" s="45"/>
    </row>
    <row r="771" spans="1:43" ht="15.75" customHeight="1">
      <c r="A771" s="45"/>
      <c r="B771" s="45"/>
      <c r="C771" s="45"/>
      <c r="D771" s="90"/>
      <c r="E771" s="47"/>
      <c r="F771" s="46"/>
      <c r="G771" s="46"/>
      <c r="H771" s="46"/>
      <c r="I771" s="46"/>
      <c r="J771" s="90"/>
      <c r="K771" s="46"/>
      <c r="L771" s="48"/>
      <c r="M771" s="217"/>
      <c r="N771" s="49"/>
      <c r="O771" s="49"/>
      <c r="P771" s="49"/>
      <c r="Q771" s="158"/>
      <c r="R771" s="221"/>
      <c r="S771" s="49"/>
      <c r="T771" s="199"/>
      <c r="U771" s="225"/>
      <c r="V771" s="202"/>
      <c r="W771" s="229"/>
      <c r="X771" s="49"/>
      <c r="Y771" s="45"/>
      <c r="Z771" s="49"/>
      <c r="AA771" s="49"/>
      <c r="AB771" s="49"/>
      <c r="AC771" s="49"/>
      <c r="AD771" s="45"/>
      <c r="AE771" s="45"/>
      <c r="AH771" s="52"/>
      <c r="AI771" s="75"/>
      <c r="AJ771" s="52"/>
      <c r="AK771" s="52"/>
      <c r="AL771" s="52"/>
      <c r="AM771" s="52"/>
      <c r="AN771" s="45"/>
      <c r="AO771" s="45"/>
      <c r="AP771" s="45"/>
      <c r="AQ771" s="45"/>
    </row>
    <row r="772" spans="1:43" ht="15.75" customHeight="1">
      <c r="A772" s="45"/>
      <c r="B772" s="45"/>
      <c r="C772" s="45"/>
      <c r="D772" s="90"/>
      <c r="E772" s="47"/>
      <c r="F772" s="46"/>
      <c r="G772" s="46"/>
      <c r="H772" s="46"/>
      <c r="I772" s="46"/>
      <c r="J772" s="90"/>
      <c r="K772" s="46"/>
      <c r="L772" s="48"/>
      <c r="M772" s="217"/>
      <c r="N772" s="49"/>
      <c r="O772" s="49"/>
      <c r="P772" s="49"/>
      <c r="Q772" s="158"/>
      <c r="R772" s="221"/>
      <c r="S772" s="49"/>
      <c r="T772" s="199"/>
      <c r="U772" s="225"/>
      <c r="V772" s="202"/>
      <c r="W772" s="229"/>
      <c r="X772" s="49"/>
      <c r="Y772" s="45"/>
      <c r="Z772" s="49"/>
      <c r="AA772" s="49"/>
      <c r="AB772" s="49"/>
      <c r="AC772" s="49"/>
      <c r="AD772" s="45"/>
      <c r="AE772" s="45"/>
      <c r="AH772" s="52"/>
      <c r="AI772" s="75"/>
      <c r="AJ772" s="52"/>
      <c r="AK772" s="52"/>
      <c r="AL772" s="52"/>
      <c r="AM772" s="52"/>
      <c r="AN772" s="45"/>
      <c r="AO772" s="45"/>
      <c r="AP772" s="45"/>
      <c r="AQ772" s="45"/>
    </row>
    <row r="773" spans="1:43" ht="15.75" customHeight="1">
      <c r="A773" s="45"/>
      <c r="B773" s="45"/>
      <c r="C773" s="45"/>
      <c r="D773" s="90"/>
      <c r="E773" s="47"/>
      <c r="F773" s="46"/>
      <c r="G773" s="46"/>
      <c r="H773" s="46"/>
      <c r="I773" s="46"/>
      <c r="J773" s="90"/>
      <c r="K773" s="46"/>
      <c r="L773" s="48"/>
      <c r="M773" s="217"/>
      <c r="N773" s="49"/>
      <c r="O773" s="49"/>
      <c r="P773" s="49"/>
      <c r="Q773" s="158"/>
      <c r="R773" s="221"/>
      <c r="S773" s="49"/>
      <c r="T773" s="199"/>
      <c r="U773" s="225"/>
      <c r="V773" s="202"/>
      <c r="W773" s="229"/>
      <c r="X773" s="49"/>
      <c r="Y773" s="45"/>
      <c r="Z773" s="49"/>
      <c r="AA773" s="49"/>
      <c r="AB773" s="49"/>
      <c r="AC773" s="49"/>
      <c r="AD773" s="45"/>
      <c r="AE773" s="45"/>
      <c r="AH773" s="52"/>
      <c r="AI773" s="75"/>
      <c r="AJ773" s="52"/>
      <c r="AK773" s="52"/>
      <c r="AL773" s="52"/>
      <c r="AM773" s="52"/>
      <c r="AN773" s="45"/>
      <c r="AO773" s="45"/>
      <c r="AP773" s="45"/>
      <c r="AQ773" s="45"/>
    </row>
    <row r="774" spans="1:43" ht="15.75" customHeight="1">
      <c r="A774" s="45"/>
      <c r="B774" s="45"/>
      <c r="C774" s="45"/>
      <c r="D774" s="90"/>
      <c r="E774" s="47"/>
      <c r="F774" s="46"/>
      <c r="G774" s="46"/>
      <c r="H774" s="46"/>
      <c r="I774" s="46"/>
      <c r="J774" s="90"/>
      <c r="K774" s="46"/>
      <c r="L774" s="48"/>
      <c r="M774" s="217"/>
      <c r="N774" s="49"/>
      <c r="O774" s="49"/>
      <c r="P774" s="49"/>
      <c r="Q774" s="158"/>
      <c r="R774" s="221"/>
      <c r="S774" s="49"/>
      <c r="T774" s="199"/>
      <c r="U774" s="225"/>
      <c r="V774" s="202"/>
      <c r="W774" s="229"/>
      <c r="X774" s="49"/>
      <c r="Y774" s="45"/>
      <c r="Z774" s="49"/>
      <c r="AA774" s="49"/>
      <c r="AB774" s="49"/>
      <c r="AC774" s="49"/>
      <c r="AD774" s="45"/>
      <c r="AE774" s="45"/>
      <c r="AH774" s="52"/>
      <c r="AI774" s="75"/>
      <c r="AJ774" s="52"/>
      <c r="AK774" s="52"/>
      <c r="AL774" s="52"/>
      <c r="AM774" s="52"/>
      <c r="AN774" s="45"/>
      <c r="AO774" s="45"/>
      <c r="AP774" s="45"/>
      <c r="AQ774" s="45"/>
    </row>
    <row r="775" spans="1:43" ht="15.75" customHeight="1">
      <c r="A775" s="45"/>
      <c r="B775" s="45"/>
      <c r="C775" s="45"/>
      <c r="D775" s="90"/>
      <c r="E775" s="47"/>
      <c r="F775" s="46"/>
      <c r="G775" s="46"/>
      <c r="H775" s="46"/>
      <c r="I775" s="46"/>
      <c r="J775" s="90"/>
      <c r="K775" s="46"/>
      <c r="L775" s="48"/>
      <c r="M775" s="217"/>
      <c r="N775" s="49"/>
      <c r="O775" s="49"/>
      <c r="P775" s="49"/>
      <c r="Q775" s="158"/>
      <c r="R775" s="221"/>
      <c r="S775" s="49"/>
      <c r="T775" s="199"/>
      <c r="U775" s="225"/>
      <c r="V775" s="202"/>
      <c r="W775" s="229"/>
      <c r="X775" s="49"/>
      <c r="Y775" s="45"/>
      <c r="Z775" s="49"/>
      <c r="AA775" s="49"/>
      <c r="AB775" s="49"/>
      <c r="AC775" s="49"/>
      <c r="AD775" s="45"/>
      <c r="AE775" s="45"/>
      <c r="AH775" s="52"/>
      <c r="AI775" s="75"/>
      <c r="AJ775" s="52"/>
      <c r="AK775" s="52"/>
      <c r="AL775" s="52"/>
      <c r="AM775" s="52"/>
      <c r="AN775" s="45"/>
      <c r="AO775" s="45"/>
      <c r="AP775" s="45"/>
      <c r="AQ775" s="45"/>
    </row>
    <row r="776" spans="1:43" ht="15.75" customHeight="1">
      <c r="A776" s="45"/>
      <c r="B776" s="45"/>
      <c r="C776" s="45"/>
      <c r="D776" s="90"/>
      <c r="E776" s="47"/>
      <c r="F776" s="46"/>
      <c r="G776" s="46"/>
      <c r="H776" s="46"/>
      <c r="I776" s="46"/>
      <c r="J776" s="90"/>
      <c r="K776" s="46"/>
      <c r="L776" s="48"/>
      <c r="M776" s="217"/>
      <c r="N776" s="49"/>
      <c r="O776" s="49"/>
      <c r="P776" s="49"/>
      <c r="Q776" s="158"/>
      <c r="R776" s="221"/>
      <c r="S776" s="49"/>
      <c r="T776" s="199"/>
      <c r="U776" s="225"/>
      <c r="V776" s="202"/>
      <c r="W776" s="229"/>
      <c r="X776" s="49"/>
      <c r="Y776" s="45"/>
      <c r="Z776" s="49"/>
      <c r="AA776" s="49"/>
      <c r="AB776" s="49"/>
      <c r="AC776" s="49"/>
      <c r="AD776" s="45"/>
      <c r="AE776" s="45"/>
      <c r="AH776" s="52"/>
      <c r="AI776" s="75"/>
      <c r="AJ776" s="52"/>
      <c r="AK776" s="52"/>
      <c r="AL776" s="52"/>
      <c r="AM776" s="52"/>
      <c r="AN776" s="45"/>
      <c r="AO776" s="45"/>
      <c r="AP776" s="45"/>
      <c r="AQ776" s="45"/>
    </row>
    <row r="777" spans="1:43" ht="15.75" customHeight="1">
      <c r="A777" s="45"/>
      <c r="B777" s="45"/>
      <c r="C777" s="45"/>
      <c r="D777" s="90"/>
      <c r="E777" s="47"/>
      <c r="F777" s="46"/>
      <c r="G777" s="46"/>
      <c r="H777" s="46"/>
      <c r="I777" s="46"/>
      <c r="J777" s="90"/>
      <c r="K777" s="46"/>
      <c r="L777" s="48"/>
      <c r="M777" s="217"/>
      <c r="N777" s="49"/>
      <c r="O777" s="49"/>
      <c r="P777" s="49"/>
      <c r="Q777" s="158"/>
      <c r="R777" s="221"/>
      <c r="S777" s="49"/>
      <c r="T777" s="199"/>
      <c r="U777" s="225"/>
      <c r="V777" s="202"/>
      <c r="W777" s="229"/>
      <c r="X777" s="49"/>
      <c r="Y777" s="45"/>
      <c r="Z777" s="49"/>
      <c r="AA777" s="49"/>
      <c r="AB777" s="49"/>
      <c r="AC777" s="49"/>
      <c r="AD777" s="45"/>
      <c r="AE777" s="45"/>
      <c r="AH777" s="52"/>
      <c r="AI777" s="75"/>
      <c r="AJ777" s="52"/>
      <c r="AK777" s="52"/>
      <c r="AL777" s="52"/>
      <c r="AM777" s="52"/>
      <c r="AN777" s="45"/>
      <c r="AO777" s="45"/>
      <c r="AP777" s="45"/>
      <c r="AQ777" s="45"/>
    </row>
    <row r="778" spans="1:43" ht="15.75" customHeight="1">
      <c r="A778" s="45"/>
      <c r="B778" s="45"/>
      <c r="C778" s="45"/>
      <c r="D778" s="90"/>
      <c r="E778" s="47"/>
      <c r="F778" s="46"/>
      <c r="G778" s="46"/>
      <c r="H778" s="46"/>
      <c r="I778" s="46"/>
      <c r="J778" s="90"/>
      <c r="K778" s="46"/>
      <c r="L778" s="48"/>
      <c r="M778" s="217"/>
      <c r="N778" s="49"/>
      <c r="O778" s="49"/>
      <c r="P778" s="49"/>
      <c r="Q778" s="158"/>
      <c r="R778" s="221"/>
      <c r="S778" s="49"/>
      <c r="T778" s="199"/>
      <c r="U778" s="225"/>
      <c r="V778" s="202"/>
      <c r="W778" s="229"/>
      <c r="X778" s="49"/>
      <c r="Y778" s="45"/>
      <c r="Z778" s="49"/>
      <c r="AA778" s="49"/>
      <c r="AB778" s="49"/>
      <c r="AC778" s="49"/>
      <c r="AD778" s="45"/>
      <c r="AE778" s="45"/>
      <c r="AH778" s="52"/>
      <c r="AI778" s="75"/>
      <c r="AJ778" s="52"/>
      <c r="AK778" s="52"/>
      <c r="AL778" s="52"/>
      <c r="AM778" s="52"/>
      <c r="AN778" s="45"/>
      <c r="AO778" s="45"/>
      <c r="AP778" s="45"/>
      <c r="AQ778" s="45"/>
    </row>
    <row r="779" spans="1:43" ht="15.75" customHeight="1">
      <c r="A779" s="45"/>
      <c r="B779" s="45"/>
      <c r="C779" s="45"/>
      <c r="D779" s="90"/>
      <c r="E779" s="47"/>
      <c r="F779" s="46"/>
      <c r="G779" s="46"/>
      <c r="H779" s="46"/>
      <c r="I779" s="46"/>
      <c r="J779" s="90"/>
      <c r="K779" s="46"/>
      <c r="L779" s="48"/>
      <c r="M779" s="217"/>
      <c r="N779" s="49"/>
      <c r="O779" s="49"/>
      <c r="P779" s="49"/>
      <c r="Q779" s="158"/>
      <c r="R779" s="221"/>
      <c r="S779" s="49"/>
      <c r="T779" s="199"/>
      <c r="U779" s="225"/>
      <c r="V779" s="202"/>
      <c r="W779" s="229"/>
      <c r="X779" s="49"/>
      <c r="Y779" s="45"/>
      <c r="Z779" s="49"/>
      <c r="AA779" s="49"/>
      <c r="AB779" s="49"/>
      <c r="AC779" s="49"/>
      <c r="AD779" s="45"/>
      <c r="AE779" s="45"/>
      <c r="AH779" s="52"/>
      <c r="AI779" s="75"/>
      <c r="AJ779" s="52"/>
      <c r="AK779" s="52"/>
      <c r="AL779" s="52"/>
      <c r="AM779" s="52"/>
      <c r="AN779" s="45"/>
      <c r="AO779" s="45"/>
      <c r="AP779" s="45"/>
      <c r="AQ779" s="45"/>
    </row>
    <row r="780" spans="1:43" ht="15.75" customHeight="1">
      <c r="A780" s="45"/>
      <c r="B780" s="45"/>
      <c r="C780" s="45"/>
      <c r="D780" s="90"/>
      <c r="E780" s="47"/>
      <c r="F780" s="46"/>
      <c r="G780" s="46"/>
      <c r="H780" s="46"/>
      <c r="I780" s="46"/>
      <c r="J780" s="90"/>
      <c r="K780" s="46"/>
      <c r="L780" s="48"/>
      <c r="M780" s="217"/>
      <c r="N780" s="49"/>
      <c r="O780" s="49"/>
      <c r="P780" s="49"/>
      <c r="Q780" s="158"/>
      <c r="R780" s="221"/>
      <c r="S780" s="49"/>
      <c r="T780" s="199"/>
      <c r="U780" s="225"/>
      <c r="V780" s="202"/>
      <c r="W780" s="229"/>
      <c r="X780" s="49"/>
      <c r="Y780" s="45"/>
      <c r="Z780" s="49"/>
      <c r="AA780" s="49"/>
      <c r="AB780" s="49"/>
      <c r="AC780" s="49"/>
      <c r="AD780" s="45"/>
      <c r="AE780" s="45"/>
      <c r="AH780" s="52"/>
      <c r="AI780" s="75"/>
      <c r="AJ780" s="52"/>
      <c r="AK780" s="52"/>
      <c r="AL780" s="52"/>
      <c r="AM780" s="52"/>
      <c r="AN780" s="45"/>
      <c r="AO780" s="45"/>
      <c r="AP780" s="45"/>
      <c r="AQ780" s="45"/>
    </row>
    <row r="781" spans="1:43" ht="15.75" customHeight="1">
      <c r="A781" s="45"/>
      <c r="B781" s="45"/>
      <c r="C781" s="45"/>
      <c r="D781" s="90"/>
      <c r="E781" s="47"/>
      <c r="F781" s="46"/>
      <c r="G781" s="46"/>
      <c r="H781" s="46"/>
      <c r="I781" s="46"/>
      <c r="J781" s="90"/>
      <c r="K781" s="46"/>
      <c r="L781" s="48"/>
      <c r="M781" s="217"/>
      <c r="N781" s="49"/>
      <c r="O781" s="49"/>
      <c r="P781" s="49"/>
      <c r="Q781" s="158"/>
      <c r="R781" s="221"/>
      <c r="S781" s="49"/>
      <c r="T781" s="199"/>
      <c r="U781" s="225"/>
      <c r="V781" s="202"/>
      <c r="W781" s="229"/>
      <c r="X781" s="49"/>
      <c r="Y781" s="45"/>
      <c r="Z781" s="49"/>
      <c r="AA781" s="49"/>
      <c r="AB781" s="49"/>
      <c r="AC781" s="49"/>
      <c r="AD781" s="45"/>
      <c r="AE781" s="45"/>
      <c r="AH781" s="52"/>
      <c r="AI781" s="75"/>
      <c r="AJ781" s="52"/>
      <c r="AK781" s="52"/>
      <c r="AL781" s="52"/>
      <c r="AM781" s="52"/>
      <c r="AN781" s="45"/>
      <c r="AO781" s="45"/>
      <c r="AP781" s="45"/>
      <c r="AQ781" s="45"/>
    </row>
    <row r="782" spans="1:43" ht="15.75" customHeight="1">
      <c r="A782" s="45"/>
      <c r="B782" s="45"/>
      <c r="C782" s="45"/>
      <c r="D782" s="90"/>
      <c r="E782" s="47"/>
      <c r="F782" s="46"/>
      <c r="G782" s="46"/>
      <c r="H782" s="46"/>
      <c r="I782" s="46"/>
      <c r="J782" s="90"/>
      <c r="K782" s="46"/>
      <c r="L782" s="48"/>
      <c r="M782" s="217"/>
      <c r="N782" s="49"/>
      <c r="O782" s="49"/>
      <c r="P782" s="49"/>
      <c r="Q782" s="158"/>
      <c r="R782" s="221"/>
      <c r="S782" s="49"/>
      <c r="T782" s="199"/>
      <c r="U782" s="225"/>
      <c r="V782" s="202"/>
      <c r="W782" s="229"/>
      <c r="X782" s="49"/>
      <c r="Y782" s="45"/>
      <c r="Z782" s="49"/>
      <c r="AA782" s="49"/>
      <c r="AB782" s="49"/>
      <c r="AC782" s="49"/>
      <c r="AD782" s="45"/>
      <c r="AE782" s="45"/>
      <c r="AH782" s="52"/>
      <c r="AI782" s="75"/>
      <c r="AJ782" s="52"/>
      <c r="AK782" s="52"/>
      <c r="AL782" s="52"/>
      <c r="AM782" s="52"/>
      <c r="AN782" s="45"/>
      <c r="AO782" s="45"/>
      <c r="AP782" s="45"/>
      <c r="AQ782" s="45"/>
    </row>
    <row r="783" spans="1:43" ht="15.75" customHeight="1">
      <c r="A783" s="45"/>
      <c r="B783" s="45"/>
      <c r="C783" s="45"/>
      <c r="D783" s="90"/>
      <c r="E783" s="47"/>
      <c r="F783" s="46"/>
      <c r="G783" s="46"/>
      <c r="H783" s="46"/>
      <c r="I783" s="46"/>
      <c r="J783" s="90"/>
      <c r="K783" s="46"/>
      <c r="L783" s="48"/>
      <c r="M783" s="217"/>
      <c r="N783" s="49"/>
      <c r="O783" s="49"/>
      <c r="P783" s="49"/>
      <c r="Q783" s="158"/>
      <c r="R783" s="221"/>
      <c r="S783" s="49"/>
      <c r="T783" s="199"/>
      <c r="U783" s="225"/>
      <c r="V783" s="202"/>
      <c r="W783" s="229"/>
      <c r="X783" s="49"/>
      <c r="Y783" s="45"/>
      <c r="Z783" s="49"/>
      <c r="AA783" s="49"/>
      <c r="AB783" s="49"/>
      <c r="AC783" s="49"/>
      <c r="AD783" s="45"/>
      <c r="AE783" s="45"/>
      <c r="AH783" s="52"/>
      <c r="AI783" s="75"/>
      <c r="AJ783" s="52"/>
      <c r="AK783" s="52"/>
      <c r="AL783" s="52"/>
      <c r="AM783" s="52"/>
      <c r="AN783" s="45"/>
      <c r="AO783" s="45"/>
      <c r="AP783" s="45"/>
      <c r="AQ783" s="45"/>
    </row>
    <row r="784" spans="1:43" ht="15.75" customHeight="1">
      <c r="A784" s="45"/>
      <c r="B784" s="45"/>
      <c r="C784" s="45"/>
      <c r="D784" s="90"/>
      <c r="E784" s="47"/>
      <c r="F784" s="46"/>
      <c r="G784" s="46"/>
      <c r="H784" s="46"/>
      <c r="I784" s="46"/>
      <c r="J784" s="90"/>
      <c r="K784" s="46"/>
      <c r="L784" s="48"/>
      <c r="M784" s="217"/>
      <c r="N784" s="49"/>
      <c r="O784" s="49"/>
      <c r="P784" s="49"/>
      <c r="Q784" s="158"/>
      <c r="R784" s="221"/>
      <c r="S784" s="49"/>
      <c r="T784" s="199"/>
      <c r="U784" s="225"/>
      <c r="V784" s="202"/>
      <c r="W784" s="229"/>
      <c r="X784" s="49"/>
      <c r="Y784" s="45"/>
      <c r="Z784" s="49"/>
      <c r="AA784" s="49"/>
      <c r="AB784" s="49"/>
      <c r="AC784" s="49"/>
      <c r="AD784" s="45"/>
      <c r="AE784" s="45"/>
      <c r="AH784" s="52"/>
      <c r="AI784" s="75"/>
      <c r="AJ784" s="52"/>
      <c r="AK784" s="52"/>
      <c r="AL784" s="52"/>
      <c r="AM784" s="52"/>
      <c r="AN784" s="45"/>
      <c r="AO784" s="45"/>
      <c r="AP784" s="45"/>
      <c r="AQ784" s="45"/>
    </row>
    <row r="785" spans="1:43" ht="15.75" customHeight="1">
      <c r="A785" s="45"/>
      <c r="B785" s="45"/>
      <c r="C785" s="45"/>
      <c r="D785" s="90"/>
      <c r="E785" s="47"/>
      <c r="F785" s="46"/>
      <c r="G785" s="46"/>
      <c r="H785" s="46"/>
      <c r="I785" s="46"/>
      <c r="J785" s="90"/>
      <c r="K785" s="46"/>
      <c r="L785" s="48"/>
      <c r="M785" s="217"/>
      <c r="N785" s="49"/>
      <c r="O785" s="49"/>
      <c r="P785" s="49"/>
      <c r="Q785" s="158"/>
      <c r="R785" s="221"/>
      <c r="S785" s="49"/>
      <c r="T785" s="199"/>
      <c r="U785" s="225"/>
      <c r="V785" s="202"/>
      <c r="W785" s="229"/>
      <c r="X785" s="49"/>
      <c r="Y785" s="45"/>
      <c r="Z785" s="49"/>
      <c r="AA785" s="49"/>
      <c r="AB785" s="49"/>
      <c r="AC785" s="49"/>
      <c r="AD785" s="45"/>
      <c r="AE785" s="45"/>
      <c r="AH785" s="52"/>
      <c r="AI785" s="75"/>
      <c r="AJ785" s="52"/>
      <c r="AK785" s="52"/>
      <c r="AL785" s="52"/>
      <c r="AM785" s="52"/>
      <c r="AN785" s="45"/>
      <c r="AO785" s="45"/>
      <c r="AP785" s="45"/>
      <c r="AQ785" s="45"/>
    </row>
    <row r="786" spans="1:43" ht="15.75" customHeight="1">
      <c r="A786" s="45"/>
      <c r="B786" s="45"/>
      <c r="C786" s="45"/>
      <c r="D786" s="90"/>
      <c r="E786" s="47"/>
      <c r="F786" s="46"/>
      <c r="G786" s="46"/>
      <c r="H786" s="46"/>
      <c r="I786" s="46"/>
      <c r="J786" s="90"/>
      <c r="K786" s="46"/>
      <c r="L786" s="48"/>
      <c r="M786" s="217"/>
      <c r="N786" s="49"/>
      <c r="O786" s="49"/>
      <c r="P786" s="49"/>
      <c r="Q786" s="158"/>
      <c r="R786" s="221"/>
      <c r="S786" s="49"/>
      <c r="T786" s="199"/>
      <c r="U786" s="225"/>
      <c r="V786" s="202"/>
      <c r="W786" s="229"/>
      <c r="X786" s="49"/>
      <c r="Y786" s="45"/>
      <c r="Z786" s="49"/>
      <c r="AA786" s="49"/>
      <c r="AB786" s="49"/>
      <c r="AC786" s="49"/>
      <c r="AD786" s="45"/>
      <c r="AE786" s="45"/>
      <c r="AH786" s="52"/>
      <c r="AI786" s="75"/>
      <c r="AJ786" s="52"/>
      <c r="AK786" s="52"/>
      <c r="AL786" s="52"/>
      <c r="AM786" s="52"/>
      <c r="AN786" s="45"/>
      <c r="AO786" s="45"/>
      <c r="AP786" s="45"/>
      <c r="AQ786" s="45"/>
    </row>
    <row r="787" spans="1:43" ht="15.75" customHeight="1">
      <c r="A787" s="45"/>
      <c r="B787" s="45"/>
      <c r="C787" s="45"/>
      <c r="D787" s="90"/>
      <c r="E787" s="47"/>
      <c r="F787" s="46"/>
      <c r="G787" s="46"/>
      <c r="H787" s="46"/>
      <c r="I787" s="46"/>
      <c r="J787" s="90"/>
      <c r="K787" s="46"/>
      <c r="L787" s="48"/>
      <c r="M787" s="217"/>
      <c r="N787" s="49"/>
      <c r="O787" s="49"/>
      <c r="P787" s="49"/>
      <c r="Q787" s="158"/>
      <c r="R787" s="221"/>
      <c r="S787" s="49"/>
      <c r="T787" s="199"/>
      <c r="U787" s="225"/>
      <c r="V787" s="202"/>
      <c r="W787" s="229"/>
      <c r="X787" s="49"/>
      <c r="Y787" s="45"/>
      <c r="Z787" s="49"/>
      <c r="AA787" s="49"/>
      <c r="AB787" s="49"/>
      <c r="AC787" s="49"/>
      <c r="AD787" s="45"/>
      <c r="AE787" s="45"/>
      <c r="AH787" s="52"/>
      <c r="AI787" s="75"/>
      <c r="AJ787" s="52"/>
      <c r="AK787" s="52"/>
      <c r="AL787" s="52"/>
      <c r="AM787" s="52"/>
      <c r="AN787" s="45"/>
      <c r="AO787" s="45"/>
      <c r="AP787" s="45"/>
      <c r="AQ787" s="45"/>
    </row>
    <row r="788" spans="1:43" ht="15.75" customHeight="1">
      <c r="A788" s="45"/>
      <c r="B788" s="45"/>
      <c r="C788" s="45"/>
      <c r="D788" s="90"/>
      <c r="E788" s="47"/>
      <c r="F788" s="46"/>
      <c r="G788" s="46"/>
      <c r="H788" s="46"/>
      <c r="I788" s="46"/>
      <c r="J788" s="90"/>
      <c r="K788" s="46"/>
      <c r="L788" s="48"/>
      <c r="M788" s="217"/>
      <c r="N788" s="49"/>
      <c r="O788" s="49"/>
      <c r="P788" s="49"/>
      <c r="Q788" s="158"/>
      <c r="R788" s="221"/>
      <c r="S788" s="49"/>
      <c r="T788" s="199"/>
      <c r="U788" s="225"/>
      <c r="V788" s="202"/>
      <c r="W788" s="229"/>
      <c r="X788" s="49"/>
      <c r="Y788" s="45"/>
      <c r="Z788" s="49"/>
      <c r="AA788" s="49"/>
      <c r="AB788" s="49"/>
      <c r="AC788" s="49"/>
      <c r="AD788" s="45"/>
      <c r="AE788" s="45"/>
      <c r="AH788" s="52"/>
      <c r="AI788" s="75"/>
      <c r="AJ788" s="52"/>
      <c r="AK788" s="52"/>
      <c r="AL788" s="52"/>
      <c r="AM788" s="52"/>
      <c r="AN788" s="45"/>
      <c r="AO788" s="45"/>
      <c r="AP788" s="45"/>
      <c r="AQ788" s="45"/>
    </row>
    <row r="789" spans="1:43" ht="15.75" customHeight="1">
      <c r="A789" s="45"/>
      <c r="B789" s="45"/>
      <c r="C789" s="45"/>
      <c r="D789" s="90"/>
      <c r="E789" s="47"/>
      <c r="F789" s="46"/>
      <c r="G789" s="46"/>
      <c r="H789" s="46"/>
      <c r="I789" s="46"/>
      <c r="J789" s="90"/>
      <c r="K789" s="46"/>
      <c r="L789" s="48"/>
      <c r="M789" s="217"/>
      <c r="N789" s="49"/>
      <c r="O789" s="49"/>
      <c r="P789" s="49"/>
      <c r="Q789" s="158"/>
      <c r="R789" s="221"/>
      <c r="S789" s="49"/>
      <c r="T789" s="199"/>
      <c r="U789" s="225"/>
      <c r="V789" s="202"/>
      <c r="W789" s="229"/>
      <c r="X789" s="49"/>
      <c r="Y789" s="45"/>
      <c r="Z789" s="49"/>
      <c r="AA789" s="49"/>
      <c r="AB789" s="49"/>
      <c r="AC789" s="49"/>
      <c r="AD789" s="45"/>
      <c r="AE789" s="45"/>
      <c r="AH789" s="52"/>
      <c r="AI789" s="75"/>
      <c r="AJ789" s="52"/>
      <c r="AK789" s="52"/>
      <c r="AL789" s="52"/>
      <c r="AM789" s="52"/>
      <c r="AN789" s="45"/>
      <c r="AO789" s="45"/>
      <c r="AP789" s="45"/>
      <c r="AQ789" s="45"/>
    </row>
    <row r="790" spans="1:43" ht="15.75" customHeight="1">
      <c r="A790" s="45"/>
      <c r="B790" s="45"/>
      <c r="C790" s="45"/>
      <c r="D790" s="90"/>
      <c r="E790" s="47"/>
      <c r="F790" s="46"/>
      <c r="G790" s="46"/>
      <c r="H790" s="46"/>
      <c r="I790" s="46"/>
      <c r="J790" s="90"/>
      <c r="K790" s="46"/>
      <c r="L790" s="48"/>
      <c r="M790" s="217"/>
      <c r="N790" s="49"/>
      <c r="O790" s="49"/>
      <c r="P790" s="49"/>
      <c r="Q790" s="158"/>
      <c r="R790" s="221"/>
      <c r="S790" s="49"/>
      <c r="T790" s="199"/>
      <c r="U790" s="225"/>
      <c r="V790" s="202"/>
      <c r="W790" s="229"/>
      <c r="X790" s="49"/>
      <c r="Y790" s="45"/>
      <c r="Z790" s="49"/>
      <c r="AA790" s="49"/>
      <c r="AB790" s="49"/>
      <c r="AC790" s="49"/>
      <c r="AD790" s="45"/>
      <c r="AE790" s="45"/>
      <c r="AH790" s="52"/>
      <c r="AI790" s="75"/>
      <c r="AJ790" s="52"/>
      <c r="AK790" s="52"/>
      <c r="AL790" s="52"/>
      <c r="AM790" s="52"/>
      <c r="AN790" s="45"/>
      <c r="AO790" s="45"/>
      <c r="AP790" s="45"/>
      <c r="AQ790" s="45"/>
    </row>
    <row r="791" spans="1:43" ht="15.75" customHeight="1">
      <c r="A791" s="45"/>
      <c r="B791" s="45"/>
      <c r="C791" s="45"/>
      <c r="D791" s="90"/>
      <c r="E791" s="47"/>
      <c r="F791" s="46"/>
      <c r="G791" s="46"/>
      <c r="H791" s="46"/>
      <c r="I791" s="46"/>
      <c r="J791" s="90"/>
      <c r="K791" s="46"/>
      <c r="L791" s="48"/>
      <c r="M791" s="217"/>
      <c r="N791" s="49"/>
      <c r="O791" s="49"/>
      <c r="P791" s="49"/>
      <c r="Q791" s="158"/>
      <c r="R791" s="221"/>
      <c r="S791" s="49"/>
      <c r="T791" s="199"/>
      <c r="U791" s="225"/>
      <c r="V791" s="202"/>
      <c r="W791" s="229"/>
      <c r="X791" s="49"/>
      <c r="Y791" s="45"/>
      <c r="Z791" s="49"/>
      <c r="AA791" s="49"/>
      <c r="AB791" s="49"/>
      <c r="AC791" s="49"/>
      <c r="AD791" s="45"/>
      <c r="AE791" s="45"/>
      <c r="AH791" s="52"/>
      <c r="AI791" s="75"/>
      <c r="AJ791" s="52"/>
      <c r="AK791" s="52"/>
      <c r="AL791" s="52"/>
      <c r="AM791" s="52"/>
      <c r="AN791" s="45"/>
      <c r="AO791" s="45"/>
      <c r="AP791" s="45"/>
      <c r="AQ791" s="45"/>
    </row>
    <row r="792" spans="1:43" ht="15.75" customHeight="1">
      <c r="A792" s="45"/>
      <c r="B792" s="45"/>
      <c r="C792" s="45"/>
      <c r="D792" s="90"/>
      <c r="E792" s="47"/>
      <c r="F792" s="46"/>
      <c r="G792" s="46"/>
      <c r="H792" s="46"/>
      <c r="I792" s="46"/>
      <c r="J792" s="90"/>
      <c r="K792" s="46"/>
      <c r="L792" s="48"/>
      <c r="M792" s="217"/>
      <c r="N792" s="49"/>
      <c r="O792" s="49"/>
      <c r="P792" s="49"/>
      <c r="Q792" s="158"/>
      <c r="R792" s="221"/>
      <c r="S792" s="49"/>
      <c r="T792" s="199"/>
      <c r="U792" s="225"/>
      <c r="V792" s="202"/>
      <c r="W792" s="229"/>
      <c r="X792" s="49"/>
      <c r="Y792" s="45"/>
      <c r="Z792" s="49"/>
      <c r="AA792" s="49"/>
      <c r="AB792" s="49"/>
      <c r="AC792" s="49"/>
      <c r="AD792" s="45"/>
      <c r="AE792" s="45"/>
      <c r="AH792" s="52"/>
      <c r="AI792" s="75"/>
      <c r="AJ792" s="52"/>
      <c r="AK792" s="52"/>
      <c r="AL792" s="52"/>
      <c r="AM792" s="52"/>
      <c r="AN792" s="45"/>
      <c r="AO792" s="45"/>
      <c r="AP792" s="45"/>
      <c r="AQ792" s="45"/>
    </row>
    <row r="793" spans="1:43" ht="15.75" customHeight="1">
      <c r="A793" s="45"/>
      <c r="B793" s="45"/>
      <c r="C793" s="45"/>
      <c r="D793" s="90"/>
      <c r="E793" s="47"/>
      <c r="F793" s="46"/>
      <c r="G793" s="46"/>
      <c r="H793" s="46"/>
      <c r="I793" s="46"/>
      <c r="J793" s="90"/>
      <c r="K793" s="46"/>
      <c r="L793" s="48"/>
      <c r="M793" s="217"/>
      <c r="N793" s="49"/>
      <c r="O793" s="49"/>
      <c r="P793" s="49"/>
      <c r="Q793" s="158"/>
      <c r="R793" s="221"/>
      <c r="S793" s="49"/>
      <c r="T793" s="199"/>
      <c r="U793" s="225"/>
      <c r="V793" s="202"/>
      <c r="W793" s="229"/>
      <c r="X793" s="49"/>
      <c r="Y793" s="45"/>
      <c r="Z793" s="49"/>
      <c r="AA793" s="49"/>
      <c r="AB793" s="49"/>
      <c r="AC793" s="49"/>
      <c r="AD793" s="45"/>
      <c r="AE793" s="45"/>
      <c r="AH793" s="52"/>
      <c r="AI793" s="75"/>
      <c r="AJ793" s="52"/>
      <c r="AK793" s="52"/>
      <c r="AL793" s="52"/>
      <c r="AM793" s="52"/>
      <c r="AN793" s="45"/>
      <c r="AO793" s="45"/>
      <c r="AP793" s="45"/>
      <c r="AQ793" s="45"/>
    </row>
    <row r="794" spans="1:43" ht="15.75" customHeight="1">
      <c r="A794" s="45"/>
      <c r="B794" s="45"/>
      <c r="C794" s="45"/>
      <c r="D794" s="90"/>
      <c r="E794" s="47"/>
      <c r="F794" s="46"/>
      <c r="G794" s="46"/>
      <c r="H794" s="46"/>
      <c r="I794" s="46"/>
      <c r="J794" s="90"/>
      <c r="K794" s="46"/>
      <c r="L794" s="48"/>
      <c r="M794" s="217"/>
      <c r="N794" s="49"/>
      <c r="O794" s="49"/>
      <c r="P794" s="49"/>
      <c r="Q794" s="158"/>
      <c r="R794" s="221"/>
      <c r="S794" s="49"/>
      <c r="T794" s="199"/>
      <c r="U794" s="225"/>
      <c r="V794" s="202"/>
      <c r="W794" s="229"/>
      <c r="X794" s="49"/>
      <c r="Y794" s="45"/>
      <c r="Z794" s="49"/>
      <c r="AA794" s="49"/>
      <c r="AB794" s="49"/>
      <c r="AC794" s="49"/>
      <c r="AD794" s="45"/>
      <c r="AE794" s="45"/>
      <c r="AH794" s="52"/>
      <c r="AI794" s="75"/>
      <c r="AJ794" s="52"/>
      <c r="AK794" s="52"/>
      <c r="AL794" s="52"/>
      <c r="AM794" s="52"/>
      <c r="AN794" s="45"/>
      <c r="AO794" s="45"/>
      <c r="AP794" s="45"/>
      <c r="AQ794" s="45"/>
    </row>
    <row r="795" spans="1:43" ht="15.75" customHeight="1">
      <c r="A795" s="45"/>
      <c r="B795" s="45"/>
      <c r="C795" s="45"/>
      <c r="D795" s="90"/>
      <c r="E795" s="47"/>
      <c r="F795" s="46"/>
      <c r="G795" s="46"/>
      <c r="H795" s="46"/>
      <c r="I795" s="46"/>
      <c r="J795" s="90"/>
      <c r="K795" s="46"/>
      <c r="L795" s="48"/>
      <c r="M795" s="217"/>
      <c r="N795" s="49"/>
      <c r="O795" s="49"/>
      <c r="P795" s="49"/>
      <c r="Q795" s="158"/>
      <c r="R795" s="221"/>
      <c r="S795" s="49"/>
      <c r="T795" s="199"/>
      <c r="U795" s="225"/>
      <c r="V795" s="202"/>
      <c r="W795" s="229"/>
      <c r="X795" s="49"/>
      <c r="Y795" s="45"/>
      <c r="Z795" s="49"/>
      <c r="AA795" s="49"/>
      <c r="AB795" s="49"/>
      <c r="AC795" s="49"/>
      <c r="AD795" s="45"/>
      <c r="AE795" s="45"/>
      <c r="AH795" s="52"/>
      <c r="AI795" s="75"/>
      <c r="AJ795" s="52"/>
      <c r="AK795" s="52"/>
      <c r="AL795" s="52"/>
      <c r="AM795" s="52"/>
      <c r="AN795" s="45"/>
      <c r="AO795" s="45"/>
      <c r="AP795" s="45"/>
      <c r="AQ795" s="45"/>
    </row>
    <row r="796" spans="1:43" ht="15.75" customHeight="1">
      <c r="A796" s="45"/>
      <c r="B796" s="45"/>
      <c r="C796" s="45"/>
      <c r="D796" s="90"/>
      <c r="E796" s="47"/>
      <c r="F796" s="46"/>
      <c r="G796" s="46"/>
      <c r="H796" s="46"/>
      <c r="I796" s="46"/>
      <c r="J796" s="90"/>
      <c r="K796" s="46"/>
      <c r="L796" s="48"/>
      <c r="M796" s="217"/>
      <c r="N796" s="49"/>
      <c r="O796" s="49"/>
      <c r="P796" s="49"/>
      <c r="Q796" s="158"/>
      <c r="R796" s="221"/>
      <c r="S796" s="49"/>
      <c r="T796" s="199"/>
      <c r="U796" s="225"/>
      <c r="V796" s="202"/>
      <c r="W796" s="229"/>
      <c r="X796" s="49"/>
      <c r="Y796" s="45"/>
      <c r="Z796" s="49"/>
      <c r="AA796" s="49"/>
      <c r="AB796" s="49"/>
      <c r="AC796" s="49"/>
      <c r="AD796" s="45"/>
      <c r="AE796" s="45"/>
      <c r="AH796" s="52"/>
      <c r="AI796" s="75"/>
      <c r="AJ796" s="52"/>
      <c r="AK796" s="52"/>
      <c r="AL796" s="52"/>
      <c r="AM796" s="52"/>
      <c r="AN796" s="45"/>
      <c r="AO796" s="45"/>
      <c r="AP796" s="45"/>
      <c r="AQ796" s="45"/>
    </row>
    <row r="797" spans="1:43" ht="15.75" customHeight="1">
      <c r="A797" s="45"/>
      <c r="B797" s="45"/>
      <c r="C797" s="45"/>
      <c r="D797" s="90"/>
      <c r="E797" s="47"/>
      <c r="F797" s="46"/>
      <c r="G797" s="46"/>
      <c r="H797" s="46"/>
      <c r="I797" s="46"/>
      <c r="J797" s="90"/>
      <c r="K797" s="46"/>
      <c r="L797" s="48"/>
      <c r="M797" s="217"/>
      <c r="N797" s="49"/>
      <c r="O797" s="49"/>
      <c r="P797" s="49"/>
      <c r="Q797" s="158"/>
      <c r="R797" s="221"/>
      <c r="S797" s="49"/>
      <c r="T797" s="199"/>
      <c r="U797" s="225"/>
      <c r="V797" s="202"/>
      <c r="W797" s="229"/>
      <c r="X797" s="49"/>
      <c r="Y797" s="45"/>
      <c r="Z797" s="49"/>
      <c r="AA797" s="49"/>
      <c r="AB797" s="49"/>
      <c r="AC797" s="49"/>
      <c r="AD797" s="45"/>
      <c r="AE797" s="45"/>
      <c r="AH797" s="52"/>
      <c r="AI797" s="75"/>
      <c r="AJ797" s="52"/>
      <c r="AK797" s="52"/>
      <c r="AL797" s="52"/>
      <c r="AM797" s="52"/>
      <c r="AN797" s="45"/>
      <c r="AO797" s="45"/>
      <c r="AP797" s="45"/>
      <c r="AQ797" s="45"/>
    </row>
    <row r="798" spans="1:43" ht="15.75" customHeight="1">
      <c r="A798" s="45"/>
      <c r="B798" s="45"/>
      <c r="C798" s="45"/>
      <c r="D798" s="90"/>
      <c r="E798" s="47"/>
      <c r="F798" s="46"/>
      <c r="G798" s="46"/>
      <c r="H798" s="46"/>
      <c r="I798" s="46"/>
      <c r="J798" s="90"/>
      <c r="K798" s="46"/>
      <c r="L798" s="48"/>
      <c r="M798" s="217"/>
      <c r="N798" s="49"/>
      <c r="O798" s="49"/>
      <c r="P798" s="49"/>
      <c r="Q798" s="158"/>
      <c r="R798" s="221"/>
      <c r="S798" s="49"/>
      <c r="T798" s="199"/>
      <c r="U798" s="225"/>
      <c r="V798" s="202"/>
      <c r="W798" s="229"/>
      <c r="X798" s="49"/>
      <c r="Y798" s="45"/>
      <c r="Z798" s="49"/>
      <c r="AA798" s="49"/>
      <c r="AB798" s="49"/>
      <c r="AC798" s="49"/>
      <c r="AD798" s="45"/>
      <c r="AE798" s="45"/>
      <c r="AH798" s="52"/>
      <c r="AI798" s="75"/>
      <c r="AJ798" s="52"/>
      <c r="AK798" s="52"/>
      <c r="AL798" s="52"/>
      <c r="AM798" s="52"/>
      <c r="AN798" s="45"/>
      <c r="AO798" s="45"/>
      <c r="AP798" s="45"/>
      <c r="AQ798" s="45"/>
    </row>
    <row r="799" spans="1:43" ht="15.75" customHeight="1">
      <c r="A799" s="45"/>
      <c r="B799" s="45"/>
      <c r="C799" s="45"/>
      <c r="D799" s="90"/>
      <c r="E799" s="47"/>
      <c r="F799" s="46"/>
      <c r="G799" s="46"/>
      <c r="H799" s="46"/>
      <c r="I799" s="46"/>
      <c r="J799" s="90"/>
      <c r="K799" s="46"/>
      <c r="L799" s="48"/>
      <c r="M799" s="217"/>
      <c r="N799" s="49"/>
      <c r="O799" s="49"/>
      <c r="P799" s="49"/>
      <c r="Q799" s="158"/>
      <c r="R799" s="221"/>
      <c r="S799" s="49"/>
      <c r="T799" s="199"/>
      <c r="U799" s="225"/>
      <c r="V799" s="202"/>
      <c r="W799" s="229"/>
      <c r="X799" s="49"/>
      <c r="Y799" s="45"/>
      <c r="Z799" s="49"/>
      <c r="AA799" s="49"/>
      <c r="AB799" s="49"/>
      <c r="AC799" s="49"/>
      <c r="AD799" s="45"/>
      <c r="AE799" s="45"/>
      <c r="AH799" s="52"/>
      <c r="AI799" s="75"/>
      <c r="AJ799" s="52"/>
      <c r="AK799" s="52"/>
      <c r="AL799" s="52"/>
      <c r="AM799" s="52"/>
      <c r="AN799" s="45"/>
      <c r="AO799" s="45"/>
      <c r="AP799" s="45"/>
      <c r="AQ799" s="45"/>
    </row>
    <row r="800" spans="1:43" ht="15.75" customHeight="1">
      <c r="A800" s="45"/>
      <c r="B800" s="45"/>
      <c r="C800" s="45"/>
      <c r="D800" s="90"/>
      <c r="E800" s="47"/>
      <c r="F800" s="46"/>
      <c r="G800" s="46"/>
      <c r="H800" s="46"/>
      <c r="I800" s="46"/>
      <c r="J800" s="90"/>
      <c r="K800" s="46"/>
      <c r="L800" s="48"/>
      <c r="M800" s="217"/>
      <c r="N800" s="49"/>
      <c r="O800" s="49"/>
      <c r="P800" s="49"/>
      <c r="Q800" s="158"/>
      <c r="R800" s="221"/>
      <c r="S800" s="49"/>
      <c r="T800" s="199"/>
      <c r="U800" s="225"/>
      <c r="V800" s="202"/>
      <c r="W800" s="229"/>
      <c r="X800" s="49"/>
      <c r="Y800" s="45"/>
      <c r="Z800" s="49"/>
      <c r="AA800" s="49"/>
      <c r="AB800" s="49"/>
      <c r="AC800" s="49"/>
      <c r="AD800" s="45"/>
      <c r="AE800" s="45"/>
      <c r="AH800" s="52"/>
      <c r="AI800" s="75"/>
      <c r="AJ800" s="52"/>
      <c r="AK800" s="52"/>
      <c r="AL800" s="52"/>
      <c r="AM800" s="52"/>
      <c r="AN800" s="45"/>
      <c r="AO800" s="45"/>
      <c r="AP800" s="45"/>
      <c r="AQ800" s="45"/>
    </row>
    <row r="801" spans="1:43" ht="15.75" customHeight="1">
      <c r="A801" s="45"/>
      <c r="B801" s="45"/>
      <c r="C801" s="45"/>
      <c r="D801" s="90"/>
      <c r="E801" s="47"/>
      <c r="F801" s="46"/>
      <c r="G801" s="46"/>
      <c r="H801" s="46"/>
      <c r="I801" s="46"/>
      <c r="J801" s="90"/>
      <c r="K801" s="46"/>
      <c r="L801" s="48"/>
      <c r="M801" s="217"/>
      <c r="N801" s="49"/>
      <c r="O801" s="49"/>
      <c r="P801" s="49"/>
      <c r="Q801" s="158"/>
      <c r="R801" s="221"/>
      <c r="S801" s="49"/>
      <c r="T801" s="199"/>
      <c r="U801" s="225"/>
      <c r="V801" s="202"/>
      <c r="W801" s="229"/>
      <c r="X801" s="49"/>
      <c r="Y801" s="45"/>
      <c r="Z801" s="49"/>
      <c r="AA801" s="49"/>
      <c r="AB801" s="49"/>
      <c r="AC801" s="49"/>
      <c r="AD801" s="45"/>
      <c r="AE801" s="45"/>
      <c r="AH801" s="52"/>
      <c r="AI801" s="75"/>
      <c r="AJ801" s="52"/>
      <c r="AK801" s="52"/>
      <c r="AL801" s="52"/>
      <c r="AM801" s="52"/>
      <c r="AN801" s="45"/>
      <c r="AO801" s="45"/>
      <c r="AP801" s="45"/>
      <c r="AQ801" s="45"/>
    </row>
    <row r="802" spans="1:43" ht="15.75" customHeight="1">
      <c r="A802" s="45"/>
      <c r="B802" s="45"/>
      <c r="C802" s="45"/>
      <c r="D802" s="90"/>
      <c r="E802" s="47"/>
      <c r="F802" s="46"/>
      <c r="G802" s="46"/>
      <c r="H802" s="46"/>
      <c r="I802" s="46"/>
      <c r="J802" s="90"/>
      <c r="K802" s="46"/>
      <c r="L802" s="48"/>
      <c r="M802" s="217"/>
      <c r="N802" s="49"/>
      <c r="O802" s="49"/>
      <c r="P802" s="49"/>
      <c r="Q802" s="158"/>
      <c r="R802" s="221"/>
      <c r="S802" s="49"/>
      <c r="T802" s="199"/>
      <c r="U802" s="225"/>
      <c r="V802" s="202"/>
      <c r="W802" s="229"/>
      <c r="X802" s="49"/>
      <c r="Y802" s="45"/>
      <c r="Z802" s="49"/>
      <c r="AA802" s="49"/>
      <c r="AB802" s="49"/>
      <c r="AC802" s="49"/>
      <c r="AD802" s="45"/>
      <c r="AE802" s="45"/>
      <c r="AH802" s="52"/>
      <c r="AI802" s="75"/>
      <c r="AJ802" s="52"/>
      <c r="AK802" s="52"/>
      <c r="AL802" s="52"/>
      <c r="AM802" s="52"/>
      <c r="AN802" s="45"/>
      <c r="AO802" s="45"/>
      <c r="AP802" s="45"/>
      <c r="AQ802" s="45"/>
    </row>
    <row r="803" spans="1:43" ht="15.75" customHeight="1">
      <c r="A803" s="45"/>
      <c r="B803" s="45"/>
      <c r="C803" s="45"/>
      <c r="D803" s="90"/>
      <c r="E803" s="47"/>
      <c r="F803" s="46"/>
      <c r="G803" s="46"/>
      <c r="H803" s="46"/>
      <c r="I803" s="46"/>
      <c r="J803" s="90"/>
      <c r="K803" s="46"/>
      <c r="L803" s="48"/>
      <c r="M803" s="217"/>
      <c r="N803" s="49"/>
      <c r="O803" s="49"/>
      <c r="P803" s="49"/>
      <c r="Q803" s="158"/>
      <c r="R803" s="221"/>
      <c r="S803" s="49"/>
      <c r="T803" s="199"/>
      <c r="U803" s="225"/>
      <c r="V803" s="202"/>
      <c r="W803" s="229"/>
      <c r="X803" s="49"/>
      <c r="Y803" s="45"/>
      <c r="Z803" s="49"/>
      <c r="AA803" s="49"/>
      <c r="AB803" s="49"/>
      <c r="AC803" s="49"/>
      <c r="AD803" s="45"/>
      <c r="AE803" s="45"/>
      <c r="AH803" s="52"/>
      <c r="AI803" s="75"/>
      <c r="AJ803" s="52"/>
      <c r="AK803" s="52"/>
      <c r="AL803" s="52"/>
      <c r="AM803" s="52"/>
      <c r="AN803" s="45"/>
      <c r="AO803" s="45"/>
      <c r="AP803" s="45"/>
      <c r="AQ803" s="45"/>
    </row>
    <row r="804" spans="1:43" ht="15.75" customHeight="1">
      <c r="A804" s="45"/>
      <c r="B804" s="45"/>
      <c r="C804" s="45"/>
      <c r="D804" s="90"/>
      <c r="E804" s="47"/>
      <c r="F804" s="46"/>
      <c r="G804" s="46"/>
      <c r="H804" s="46"/>
      <c r="I804" s="46"/>
      <c r="J804" s="90"/>
      <c r="K804" s="46"/>
      <c r="L804" s="48"/>
      <c r="M804" s="217"/>
      <c r="N804" s="49"/>
      <c r="O804" s="49"/>
      <c r="P804" s="49"/>
      <c r="Q804" s="158"/>
      <c r="R804" s="221"/>
      <c r="S804" s="49"/>
      <c r="T804" s="199"/>
      <c r="U804" s="225"/>
      <c r="V804" s="202"/>
      <c r="W804" s="229"/>
      <c r="X804" s="49"/>
      <c r="Y804" s="45"/>
      <c r="Z804" s="49"/>
      <c r="AA804" s="49"/>
      <c r="AB804" s="49"/>
      <c r="AC804" s="49"/>
      <c r="AD804" s="45"/>
      <c r="AE804" s="45"/>
      <c r="AH804" s="52"/>
      <c r="AI804" s="75"/>
      <c r="AJ804" s="52"/>
      <c r="AK804" s="52"/>
      <c r="AL804" s="52"/>
      <c r="AM804" s="52"/>
      <c r="AN804" s="45"/>
      <c r="AO804" s="45"/>
      <c r="AP804" s="45"/>
      <c r="AQ804" s="45"/>
    </row>
    <row r="805" spans="1:43" ht="15.75" customHeight="1">
      <c r="A805" s="45"/>
      <c r="B805" s="45"/>
      <c r="C805" s="45"/>
      <c r="D805" s="90"/>
      <c r="E805" s="47"/>
      <c r="F805" s="46"/>
      <c r="G805" s="46"/>
      <c r="H805" s="46"/>
      <c r="I805" s="46"/>
      <c r="J805" s="90"/>
      <c r="K805" s="46"/>
      <c r="L805" s="48"/>
      <c r="M805" s="217"/>
      <c r="N805" s="49"/>
      <c r="O805" s="49"/>
      <c r="P805" s="49"/>
      <c r="Q805" s="158"/>
      <c r="R805" s="221"/>
      <c r="S805" s="49"/>
      <c r="T805" s="199"/>
      <c r="U805" s="225"/>
      <c r="V805" s="202"/>
      <c r="W805" s="229"/>
      <c r="X805" s="49"/>
      <c r="Y805" s="45"/>
      <c r="Z805" s="49"/>
      <c r="AA805" s="49"/>
      <c r="AB805" s="49"/>
      <c r="AC805" s="49"/>
      <c r="AD805" s="45"/>
      <c r="AE805" s="45"/>
      <c r="AH805" s="52"/>
      <c r="AI805" s="75"/>
      <c r="AJ805" s="52"/>
      <c r="AK805" s="52"/>
      <c r="AL805" s="52"/>
      <c r="AM805" s="52"/>
      <c r="AN805" s="45"/>
      <c r="AO805" s="45"/>
      <c r="AP805" s="45"/>
      <c r="AQ805" s="45"/>
    </row>
    <row r="806" spans="1:43" ht="15.75" customHeight="1">
      <c r="A806" s="45"/>
      <c r="B806" s="45"/>
      <c r="C806" s="45"/>
      <c r="D806" s="90"/>
      <c r="E806" s="47"/>
      <c r="F806" s="46"/>
      <c r="G806" s="46"/>
      <c r="H806" s="46"/>
      <c r="I806" s="46"/>
      <c r="J806" s="90"/>
      <c r="K806" s="46"/>
      <c r="L806" s="48"/>
      <c r="M806" s="217"/>
      <c r="N806" s="49"/>
      <c r="O806" s="49"/>
      <c r="P806" s="49"/>
      <c r="Q806" s="158"/>
      <c r="R806" s="221"/>
      <c r="S806" s="49"/>
      <c r="T806" s="199"/>
      <c r="U806" s="225"/>
      <c r="V806" s="202"/>
      <c r="W806" s="229"/>
      <c r="X806" s="49"/>
      <c r="Y806" s="45"/>
      <c r="Z806" s="49"/>
      <c r="AA806" s="49"/>
      <c r="AB806" s="49"/>
      <c r="AC806" s="49"/>
      <c r="AD806" s="45"/>
      <c r="AE806" s="45"/>
      <c r="AH806" s="52"/>
      <c r="AI806" s="75"/>
      <c r="AJ806" s="52"/>
      <c r="AK806" s="52"/>
      <c r="AL806" s="52"/>
      <c r="AM806" s="52"/>
      <c r="AN806" s="45"/>
      <c r="AO806" s="45"/>
      <c r="AP806" s="45"/>
      <c r="AQ806" s="45"/>
    </row>
    <row r="807" spans="1:43" ht="15.75" customHeight="1">
      <c r="A807" s="45"/>
      <c r="B807" s="45"/>
      <c r="C807" s="45"/>
      <c r="D807" s="90"/>
      <c r="E807" s="47"/>
      <c r="F807" s="46"/>
      <c r="G807" s="46"/>
      <c r="H807" s="46"/>
      <c r="I807" s="46"/>
      <c r="J807" s="90"/>
      <c r="K807" s="46"/>
      <c r="L807" s="48"/>
      <c r="M807" s="217"/>
      <c r="N807" s="49"/>
      <c r="O807" s="49"/>
      <c r="P807" s="49"/>
      <c r="Q807" s="158"/>
      <c r="R807" s="221"/>
      <c r="S807" s="49"/>
      <c r="T807" s="199"/>
      <c r="U807" s="225"/>
      <c r="V807" s="202"/>
      <c r="W807" s="229"/>
      <c r="X807" s="49"/>
      <c r="Y807" s="45"/>
      <c r="Z807" s="49"/>
      <c r="AA807" s="49"/>
      <c r="AB807" s="49"/>
      <c r="AC807" s="49"/>
      <c r="AD807" s="45"/>
      <c r="AE807" s="45"/>
      <c r="AH807" s="52"/>
      <c r="AI807" s="75"/>
      <c r="AJ807" s="52"/>
      <c r="AK807" s="52"/>
      <c r="AL807" s="52"/>
      <c r="AM807" s="52"/>
      <c r="AN807" s="45"/>
      <c r="AO807" s="45"/>
      <c r="AP807" s="45"/>
      <c r="AQ807" s="45"/>
    </row>
    <row r="808" spans="1:43" ht="15.75" customHeight="1">
      <c r="A808" s="45"/>
      <c r="B808" s="45"/>
      <c r="C808" s="45"/>
      <c r="D808" s="90"/>
      <c r="E808" s="47"/>
      <c r="F808" s="46"/>
      <c r="G808" s="46"/>
      <c r="H808" s="46"/>
      <c r="I808" s="46"/>
      <c r="J808" s="90"/>
      <c r="K808" s="46"/>
      <c r="L808" s="48"/>
      <c r="M808" s="217"/>
      <c r="N808" s="49"/>
      <c r="O808" s="49"/>
      <c r="P808" s="49"/>
      <c r="Q808" s="158"/>
      <c r="R808" s="221"/>
      <c r="S808" s="49"/>
      <c r="T808" s="199"/>
      <c r="U808" s="225"/>
      <c r="V808" s="202"/>
      <c r="W808" s="229"/>
      <c r="X808" s="49"/>
      <c r="Y808" s="45"/>
      <c r="Z808" s="49"/>
      <c r="AA808" s="49"/>
      <c r="AB808" s="49"/>
      <c r="AC808" s="49"/>
      <c r="AD808" s="45"/>
      <c r="AE808" s="45"/>
      <c r="AH808" s="52"/>
      <c r="AI808" s="75"/>
      <c r="AJ808" s="52"/>
      <c r="AK808" s="52"/>
      <c r="AL808" s="52"/>
      <c r="AM808" s="52"/>
      <c r="AN808" s="45"/>
      <c r="AO808" s="45"/>
      <c r="AP808" s="45"/>
      <c r="AQ808" s="45"/>
    </row>
    <row r="809" spans="1:43" ht="15.75" customHeight="1">
      <c r="A809" s="45"/>
      <c r="B809" s="45"/>
      <c r="C809" s="45"/>
      <c r="D809" s="90"/>
      <c r="E809" s="47"/>
      <c r="F809" s="46"/>
      <c r="G809" s="46"/>
      <c r="H809" s="46"/>
      <c r="I809" s="46"/>
      <c r="J809" s="90"/>
      <c r="K809" s="46"/>
      <c r="L809" s="48"/>
      <c r="M809" s="217"/>
      <c r="N809" s="49"/>
      <c r="O809" s="49"/>
      <c r="P809" s="49"/>
      <c r="Q809" s="158"/>
      <c r="R809" s="221"/>
      <c r="S809" s="49"/>
      <c r="T809" s="199"/>
      <c r="U809" s="225"/>
      <c r="V809" s="202"/>
      <c r="W809" s="229"/>
      <c r="X809" s="49"/>
      <c r="Y809" s="45"/>
      <c r="Z809" s="49"/>
      <c r="AA809" s="49"/>
      <c r="AB809" s="49"/>
      <c r="AC809" s="49"/>
      <c r="AD809" s="45"/>
      <c r="AE809" s="45"/>
      <c r="AH809" s="52"/>
      <c r="AI809" s="75"/>
      <c r="AJ809" s="52"/>
      <c r="AK809" s="52"/>
      <c r="AL809" s="52"/>
      <c r="AM809" s="52"/>
      <c r="AN809" s="45"/>
      <c r="AO809" s="45"/>
      <c r="AP809" s="45"/>
      <c r="AQ809" s="45"/>
    </row>
    <row r="810" spans="1:43" ht="15.75" customHeight="1">
      <c r="A810" s="45"/>
      <c r="B810" s="45"/>
      <c r="C810" s="45"/>
      <c r="D810" s="90"/>
      <c r="E810" s="47"/>
      <c r="F810" s="46"/>
      <c r="G810" s="46"/>
      <c r="H810" s="46"/>
      <c r="I810" s="46"/>
      <c r="J810" s="90"/>
      <c r="K810" s="46"/>
      <c r="L810" s="48"/>
      <c r="M810" s="217"/>
      <c r="N810" s="49"/>
      <c r="O810" s="49"/>
      <c r="P810" s="49"/>
      <c r="Q810" s="158"/>
      <c r="R810" s="221"/>
      <c r="S810" s="49"/>
      <c r="T810" s="199"/>
      <c r="U810" s="225"/>
      <c r="V810" s="202"/>
      <c r="W810" s="229"/>
      <c r="X810" s="49"/>
      <c r="Y810" s="45"/>
      <c r="Z810" s="49"/>
      <c r="AA810" s="49"/>
      <c r="AB810" s="49"/>
      <c r="AC810" s="49"/>
      <c r="AD810" s="45"/>
      <c r="AE810" s="45"/>
      <c r="AH810" s="52"/>
      <c r="AI810" s="75"/>
      <c r="AJ810" s="52"/>
      <c r="AK810" s="52"/>
      <c r="AL810" s="52"/>
      <c r="AM810" s="52"/>
      <c r="AN810" s="45"/>
      <c r="AO810" s="45"/>
      <c r="AP810" s="45"/>
      <c r="AQ810" s="45"/>
    </row>
    <row r="811" spans="1:43" ht="15.75" customHeight="1">
      <c r="A811" s="45"/>
      <c r="B811" s="45"/>
      <c r="C811" s="45"/>
      <c r="D811" s="90"/>
      <c r="E811" s="47"/>
      <c r="F811" s="46"/>
      <c r="G811" s="46"/>
      <c r="H811" s="46"/>
      <c r="I811" s="46"/>
      <c r="J811" s="90"/>
      <c r="K811" s="46"/>
      <c r="L811" s="48"/>
      <c r="M811" s="217"/>
      <c r="N811" s="49"/>
      <c r="O811" s="49"/>
      <c r="P811" s="49"/>
      <c r="Q811" s="158"/>
      <c r="R811" s="221"/>
      <c r="S811" s="49"/>
      <c r="T811" s="199"/>
      <c r="U811" s="225"/>
      <c r="V811" s="202"/>
      <c r="W811" s="229"/>
      <c r="X811" s="49"/>
      <c r="Y811" s="45"/>
      <c r="Z811" s="49"/>
      <c r="AA811" s="49"/>
      <c r="AB811" s="49"/>
      <c r="AC811" s="49"/>
      <c r="AD811" s="45"/>
      <c r="AE811" s="45"/>
      <c r="AH811" s="52"/>
      <c r="AI811" s="75"/>
      <c r="AJ811" s="52"/>
      <c r="AK811" s="52"/>
      <c r="AL811" s="52"/>
      <c r="AM811" s="52"/>
      <c r="AN811" s="45"/>
      <c r="AO811" s="45"/>
      <c r="AP811" s="45"/>
      <c r="AQ811" s="45"/>
    </row>
    <row r="812" spans="1:43" ht="15.75" customHeight="1">
      <c r="A812" s="45"/>
      <c r="B812" s="45"/>
      <c r="C812" s="45"/>
      <c r="D812" s="90"/>
      <c r="E812" s="47"/>
      <c r="F812" s="46"/>
      <c r="G812" s="46"/>
      <c r="H812" s="46"/>
      <c r="I812" s="46"/>
      <c r="J812" s="90"/>
      <c r="K812" s="46"/>
      <c r="L812" s="48"/>
      <c r="M812" s="217"/>
      <c r="N812" s="49"/>
      <c r="O812" s="49"/>
      <c r="P812" s="49"/>
      <c r="Q812" s="158"/>
      <c r="R812" s="221"/>
      <c r="S812" s="49"/>
      <c r="T812" s="199"/>
      <c r="U812" s="225"/>
      <c r="V812" s="202"/>
      <c r="W812" s="229"/>
      <c r="X812" s="49"/>
      <c r="Y812" s="45"/>
      <c r="Z812" s="49"/>
      <c r="AA812" s="49"/>
      <c r="AB812" s="49"/>
      <c r="AC812" s="49"/>
      <c r="AD812" s="45"/>
      <c r="AE812" s="45"/>
      <c r="AH812" s="52"/>
      <c r="AI812" s="75"/>
      <c r="AJ812" s="52"/>
      <c r="AK812" s="52"/>
      <c r="AL812" s="52"/>
      <c r="AM812" s="52"/>
      <c r="AN812" s="45"/>
      <c r="AO812" s="45"/>
      <c r="AP812" s="45"/>
      <c r="AQ812" s="45"/>
    </row>
    <row r="813" spans="1:43" ht="15.75" customHeight="1">
      <c r="A813" s="45"/>
      <c r="B813" s="45"/>
      <c r="C813" s="45"/>
      <c r="D813" s="90"/>
      <c r="E813" s="47"/>
      <c r="F813" s="46"/>
      <c r="G813" s="46"/>
      <c r="H813" s="46"/>
      <c r="I813" s="46"/>
      <c r="J813" s="90"/>
      <c r="K813" s="46"/>
      <c r="L813" s="48"/>
      <c r="M813" s="217"/>
      <c r="N813" s="49"/>
      <c r="O813" s="49"/>
      <c r="P813" s="49"/>
      <c r="Q813" s="158"/>
      <c r="R813" s="221"/>
      <c r="S813" s="49"/>
      <c r="T813" s="199"/>
      <c r="U813" s="225"/>
      <c r="V813" s="202"/>
      <c r="W813" s="229"/>
      <c r="X813" s="49"/>
      <c r="Y813" s="45"/>
      <c r="Z813" s="49"/>
      <c r="AA813" s="49"/>
      <c r="AB813" s="49"/>
      <c r="AC813" s="49"/>
      <c r="AD813" s="45"/>
      <c r="AE813" s="45"/>
      <c r="AH813" s="52"/>
      <c r="AI813" s="75"/>
      <c r="AJ813" s="52"/>
      <c r="AK813" s="52"/>
      <c r="AL813" s="52"/>
      <c r="AM813" s="52"/>
      <c r="AN813" s="45"/>
      <c r="AO813" s="45"/>
      <c r="AP813" s="45"/>
      <c r="AQ813" s="45"/>
    </row>
    <row r="814" spans="1:43" ht="15.75" customHeight="1">
      <c r="A814" s="45"/>
      <c r="B814" s="45"/>
      <c r="C814" s="45"/>
      <c r="D814" s="90"/>
      <c r="E814" s="47"/>
      <c r="F814" s="46"/>
      <c r="G814" s="46"/>
      <c r="H814" s="46"/>
      <c r="I814" s="46"/>
      <c r="J814" s="90"/>
      <c r="K814" s="46"/>
      <c r="L814" s="48"/>
      <c r="M814" s="217"/>
      <c r="N814" s="49"/>
      <c r="O814" s="49"/>
      <c r="P814" s="49"/>
      <c r="Q814" s="158"/>
      <c r="R814" s="221"/>
      <c r="S814" s="49"/>
      <c r="T814" s="199"/>
      <c r="U814" s="225"/>
      <c r="V814" s="202"/>
      <c r="W814" s="229"/>
      <c r="X814" s="49"/>
      <c r="Y814" s="45"/>
      <c r="Z814" s="49"/>
      <c r="AA814" s="49"/>
      <c r="AB814" s="49"/>
      <c r="AC814" s="49"/>
      <c r="AD814" s="45"/>
      <c r="AE814" s="45"/>
      <c r="AH814" s="52"/>
      <c r="AI814" s="75"/>
      <c r="AJ814" s="52"/>
      <c r="AK814" s="52"/>
      <c r="AL814" s="52"/>
      <c r="AM814" s="52"/>
      <c r="AN814" s="45"/>
      <c r="AO814" s="45"/>
      <c r="AP814" s="45"/>
      <c r="AQ814" s="45"/>
    </row>
    <row r="815" spans="1:43" ht="15.75" customHeight="1">
      <c r="A815" s="45"/>
      <c r="B815" s="45"/>
      <c r="C815" s="45"/>
      <c r="D815" s="90"/>
      <c r="E815" s="47"/>
      <c r="F815" s="46"/>
      <c r="G815" s="46"/>
      <c r="H815" s="46"/>
      <c r="I815" s="46"/>
      <c r="J815" s="90"/>
      <c r="K815" s="46"/>
      <c r="L815" s="48"/>
      <c r="M815" s="217"/>
      <c r="N815" s="49"/>
      <c r="O815" s="49"/>
      <c r="P815" s="49"/>
      <c r="Q815" s="158"/>
      <c r="R815" s="221"/>
      <c r="S815" s="49"/>
      <c r="T815" s="199"/>
      <c r="U815" s="225"/>
      <c r="V815" s="202"/>
      <c r="W815" s="229"/>
      <c r="X815" s="49"/>
      <c r="Y815" s="45"/>
      <c r="Z815" s="49"/>
      <c r="AA815" s="49"/>
      <c r="AB815" s="49"/>
      <c r="AC815" s="49"/>
      <c r="AD815" s="45"/>
      <c r="AE815" s="45"/>
      <c r="AH815" s="52"/>
      <c r="AI815" s="75"/>
      <c r="AJ815" s="52"/>
      <c r="AK815" s="52"/>
      <c r="AL815" s="52"/>
      <c r="AM815" s="52"/>
      <c r="AN815" s="45"/>
      <c r="AO815" s="45"/>
      <c r="AP815" s="45"/>
      <c r="AQ815" s="45"/>
    </row>
    <row r="816" spans="1:43" ht="15.75" customHeight="1">
      <c r="A816" s="45"/>
      <c r="B816" s="45"/>
      <c r="C816" s="45"/>
      <c r="D816" s="90"/>
      <c r="E816" s="47"/>
      <c r="F816" s="46"/>
      <c r="G816" s="46"/>
      <c r="H816" s="46"/>
      <c r="I816" s="46"/>
      <c r="J816" s="90"/>
      <c r="K816" s="46"/>
      <c r="L816" s="48"/>
      <c r="M816" s="217"/>
      <c r="N816" s="49"/>
      <c r="O816" s="49"/>
      <c r="P816" s="49"/>
      <c r="Q816" s="158"/>
      <c r="R816" s="221"/>
      <c r="S816" s="49"/>
      <c r="T816" s="199"/>
      <c r="U816" s="225"/>
      <c r="V816" s="202"/>
      <c r="W816" s="229"/>
      <c r="X816" s="49"/>
      <c r="Y816" s="45"/>
      <c r="Z816" s="49"/>
      <c r="AA816" s="49"/>
      <c r="AB816" s="49"/>
      <c r="AC816" s="49"/>
      <c r="AD816" s="45"/>
      <c r="AE816" s="45"/>
      <c r="AH816" s="52"/>
      <c r="AI816" s="75"/>
      <c r="AJ816" s="52"/>
      <c r="AK816" s="52"/>
      <c r="AL816" s="52"/>
      <c r="AM816" s="52"/>
      <c r="AN816" s="45"/>
      <c r="AO816" s="45"/>
      <c r="AP816" s="45"/>
      <c r="AQ816" s="45"/>
    </row>
    <row r="817" spans="1:43" ht="15.75" customHeight="1">
      <c r="A817" s="45"/>
      <c r="B817" s="45"/>
      <c r="C817" s="45"/>
      <c r="D817" s="90"/>
      <c r="E817" s="47"/>
      <c r="F817" s="46"/>
      <c r="G817" s="46"/>
      <c r="H817" s="46"/>
      <c r="I817" s="46"/>
      <c r="J817" s="90"/>
      <c r="K817" s="46"/>
      <c r="L817" s="48"/>
      <c r="M817" s="217"/>
      <c r="N817" s="49"/>
      <c r="O817" s="49"/>
      <c r="P817" s="49"/>
      <c r="Q817" s="158"/>
      <c r="R817" s="221"/>
      <c r="S817" s="49"/>
      <c r="T817" s="199"/>
      <c r="U817" s="225"/>
      <c r="V817" s="202"/>
      <c r="W817" s="229"/>
      <c r="X817" s="49"/>
      <c r="Y817" s="45"/>
      <c r="Z817" s="49"/>
      <c r="AA817" s="49"/>
      <c r="AB817" s="49"/>
      <c r="AC817" s="49"/>
      <c r="AD817" s="45"/>
      <c r="AE817" s="45"/>
      <c r="AH817" s="52"/>
      <c r="AI817" s="75"/>
      <c r="AJ817" s="52"/>
      <c r="AK817" s="52"/>
      <c r="AL817" s="52"/>
      <c r="AM817" s="52"/>
      <c r="AN817" s="45"/>
      <c r="AO817" s="45"/>
      <c r="AP817" s="45"/>
      <c r="AQ817" s="45"/>
    </row>
    <row r="818" spans="1:43" ht="15.75" customHeight="1">
      <c r="A818" s="45"/>
      <c r="B818" s="45"/>
      <c r="C818" s="45"/>
      <c r="D818" s="90"/>
      <c r="E818" s="47"/>
      <c r="F818" s="46"/>
      <c r="G818" s="46"/>
      <c r="H818" s="46"/>
      <c r="I818" s="46"/>
      <c r="J818" s="90"/>
      <c r="K818" s="46"/>
      <c r="L818" s="48"/>
      <c r="M818" s="217"/>
      <c r="N818" s="49"/>
      <c r="O818" s="49"/>
      <c r="P818" s="49"/>
      <c r="Q818" s="158"/>
      <c r="R818" s="221"/>
      <c r="S818" s="49"/>
      <c r="T818" s="199"/>
      <c r="U818" s="225"/>
      <c r="V818" s="202"/>
      <c r="W818" s="229"/>
      <c r="X818" s="49"/>
      <c r="Y818" s="45"/>
      <c r="Z818" s="49"/>
      <c r="AA818" s="49"/>
      <c r="AB818" s="49"/>
      <c r="AC818" s="49"/>
      <c r="AD818" s="45"/>
      <c r="AE818" s="45"/>
      <c r="AH818" s="52"/>
      <c r="AI818" s="75"/>
      <c r="AJ818" s="52"/>
      <c r="AK818" s="52"/>
      <c r="AL818" s="52"/>
      <c r="AM818" s="52"/>
      <c r="AN818" s="45"/>
      <c r="AO818" s="45"/>
      <c r="AP818" s="45"/>
      <c r="AQ818" s="45"/>
    </row>
    <row r="819" spans="1:43" ht="15.75" customHeight="1">
      <c r="A819" s="45"/>
      <c r="B819" s="45"/>
      <c r="C819" s="45"/>
      <c r="D819" s="90"/>
      <c r="E819" s="47"/>
      <c r="F819" s="46"/>
      <c r="G819" s="46"/>
      <c r="H819" s="46"/>
      <c r="I819" s="46"/>
      <c r="J819" s="90"/>
      <c r="K819" s="46"/>
      <c r="L819" s="48"/>
      <c r="M819" s="217"/>
      <c r="N819" s="49"/>
      <c r="O819" s="49"/>
      <c r="P819" s="49"/>
      <c r="Q819" s="158"/>
      <c r="R819" s="221"/>
      <c r="S819" s="49"/>
      <c r="T819" s="199"/>
      <c r="U819" s="225"/>
      <c r="V819" s="202"/>
      <c r="W819" s="229"/>
      <c r="X819" s="49"/>
      <c r="Y819" s="45"/>
      <c r="Z819" s="49"/>
      <c r="AA819" s="49"/>
      <c r="AB819" s="49"/>
      <c r="AC819" s="49"/>
      <c r="AD819" s="45"/>
      <c r="AE819" s="45"/>
      <c r="AH819" s="52"/>
      <c r="AI819" s="75"/>
      <c r="AJ819" s="52"/>
      <c r="AK819" s="52"/>
      <c r="AL819" s="52"/>
      <c r="AM819" s="52"/>
      <c r="AN819" s="45"/>
      <c r="AO819" s="45"/>
      <c r="AP819" s="45"/>
      <c r="AQ819" s="45"/>
    </row>
    <row r="820" spans="1:43" ht="15.75" customHeight="1">
      <c r="A820" s="45"/>
      <c r="B820" s="45"/>
      <c r="C820" s="45"/>
      <c r="D820" s="90"/>
      <c r="E820" s="47"/>
      <c r="F820" s="46"/>
      <c r="G820" s="46"/>
      <c r="H820" s="46"/>
      <c r="I820" s="46"/>
      <c r="J820" s="90"/>
      <c r="K820" s="46"/>
      <c r="L820" s="48"/>
      <c r="M820" s="217"/>
      <c r="N820" s="49"/>
      <c r="O820" s="49"/>
      <c r="P820" s="49"/>
      <c r="Q820" s="158"/>
      <c r="R820" s="221"/>
      <c r="S820" s="49"/>
      <c r="T820" s="199"/>
      <c r="U820" s="225"/>
      <c r="V820" s="202"/>
      <c r="W820" s="229"/>
      <c r="X820" s="49"/>
      <c r="Y820" s="45"/>
      <c r="Z820" s="49"/>
      <c r="AA820" s="49"/>
      <c r="AB820" s="49"/>
      <c r="AC820" s="49"/>
      <c r="AD820" s="45"/>
      <c r="AE820" s="45"/>
      <c r="AH820" s="52"/>
      <c r="AI820" s="75"/>
      <c r="AJ820" s="52"/>
      <c r="AK820" s="52"/>
      <c r="AL820" s="52"/>
      <c r="AM820" s="52"/>
      <c r="AN820" s="45"/>
      <c r="AO820" s="45"/>
      <c r="AP820" s="45"/>
      <c r="AQ820" s="45"/>
    </row>
    <row r="821" spans="1:43" ht="15.75" customHeight="1">
      <c r="A821" s="45"/>
      <c r="B821" s="45"/>
      <c r="C821" s="45"/>
      <c r="D821" s="90"/>
      <c r="E821" s="47"/>
      <c r="F821" s="46"/>
      <c r="G821" s="46"/>
      <c r="H821" s="46"/>
      <c r="I821" s="46"/>
      <c r="J821" s="90"/>
      <c r="K821" s="46"/>
      <c r="L821" s="48"/>
      <c r="M821" s="217"/>
      <c r="N821" s="49"/>
      <c r="O821" s="49"/>
      <c r="P821" s="49"/>
      <c r="Q821" s="158"/>
      <c r="R821" s="221"/>
      <c r="S821" s="49"/>
      <c r="T821" s="199"/>
      <c r="U821" s="225"/>
      <c r="V821" s="202"/>
      <c r="W821" s="229"/>
      <c r="X821" s="49"/>
      <c r="Y821" s="45"/>
      <c r="Z821" s="49"/>
      <c r="AA821" s="49"/>
      <c r="AB821" s="49"/>
      <c r="AC821" s="49"/>
      <c r="AD821" s="45"/>
      <c r="AE821" s="45"/>
      <c r="AH821" s="52"/>
      <c r="AI821" s="75"/>
      <c r="AJ821" s="52"/>
      <c r="AK821" s="52"/>
      <c r="AL821" s="52"/>
      <c r="AM821" s="52"/>
      <c r="AN821" s="45"/>
      <c r="AO821" s="45"/>
      <c r="AP821" s="45"/>
      <c r="AQ821" s="45"/>
    </row>
    <row r="822" spans="1:43" ht="15.75" customHeight="1">
      <c r="A822" s="45"/>
      <c r="B822" s="45"/>
      <c r="C822" s="45"/>
      <c r="D822" s="90"/>
      <c r="E822" s="47"/>
      <c r="F822" s="46"/>
      <c r="G822" s="46"/>
      <c r="H822" s="46"/>
      <c r="I822" s="46"/>
      <c r="J822" s="90"/>
      <c r="K822" s="46"/>
      <c r="L822" s="48"/>
      <c r="M822" s="217"/>
      <c r="N822" s="49"/>
      <c r="O822" s="49"/>
      <c r="P822" s="49"/>
      <c r="Q822" s="158"/>
      <c r="R822" s="221"/>
      <c r="S822" s="49"/>
      <c r="T822" s="199"/>
      <c r="U822" s="225"/>
      <c r="V822" s="202"/>
      <c r="W822" s="229"/>
      <c r="X822" s="49"/>
      <c r="Y822" s="45"/>
      <c r="Z822" s="49"/>
      <c r="AA822" s="49"/>
      <c r="AB822" s="49"/>
      <c r="AC822" s="49"/>
      <c r="AD822" s="45"/>
      <c r="AE822" s="45"/>
      <c r="AH822" s="52"/>
      <c r="AI822" s="75"/>
      <c r="AJ822" s="52"/>
      <c r="AK822" s="52"/>
      <c r="AL822" s="52"/>
      <c r="AM822" s="52"/>
      <c r="AN822" s="45"/>
      <c r="AO822" s="45"/>
      <c r="AP822" s="45"/>
      <c r="AQ822" s="45"/>
    </row>
    <row r="823" spans="1:43" ht="15.75" customHeight="1">
      <c r="A823" s="45"/>
      <c r="B823" s="45"/>
      <c r="C823" s="45"/>
      <c r="D823" s="90"/>
      <c r="E823" s="47"/>
      <c r="F823" s="46"/>
      <c r="G823" s="46"/>
      <c r="H823" s="46"/>
      <c r="I823" s="46"/>
      <c r="J823" s="90"/>
      <c r="K823" s="46"/>
      <c r="L823" s="48"/>
      <c r="M823" s="217"/>
      <c r="N823" s="49"/>
      <c r="O823" s="49"/>
      <c r="P823" s="49"/>
      <c r="Q823" s="158"/>
      <c r="R823" s="221"/>
      <c r="S823" s="49"/>
      <c r="T823" s="199"/>
      <c r="U823" s="225"/>
      <c r="V823" s="202"/>
      <c r="W823" s="229"/>
      <c r="X823" s="49"/>
      <c r="Y823" s="45"/>
      <c r="Z823" s="49"/>
      <c r="AA823" s="49"/>
      <c r="AB823" s="49"/>
      <c r="AC823" s="49"/>
      <c r="AD823" s="45"/>
      <c r="AE823" s="45"/>
      <c r="AH823" s="52"/>
      <c r="AI823" s="75"/>
      <c r="AJ823" s="52"/>
      <c r="AK823" s="52"/>
      <c r="AL823" s="52"/>
      <c r="AM823" s="52"/>
      <c r="AN823" s="45"/>
      <c r="AO823" s="45"/>
      <c r="AP823" s="45"/>
      <c r="AQ823" s="45"/>
    </row>
    <row r="824" spans="1:43" ht="15.75" customHeight="1">
      <c r="A824" s="45"/>
      <c r="B824" s="45"/>
      <c r="C824" s="45"/>
      <c r="D824" s="90"/>
      <c r="E824" s="47"/>
      <c r="F824" s="46"/>
      <c r="G824" s="46"/>
      <c r="H824" s="46"/>
      <c r="I824" s="46"/>
      <c r="J824" s="90"/>
      <c r="K824" s="46"/>
      <c r="L824" s="48"/>
      <c r="M824" s="217"/>
      <c r="N824" s="49"/>
      <c r="O824" s="49"/>
      <c r="P824" s="49"/>
      <c r="Q824" s="158"/>
      <c r="R824" s="221"/>
      <c r="S824" s="49"/>
      <c r="T824" s="199"/>
      <c r="U824" s="225"/>
      <c r="V824" s="202"/>
      <c r="W824" s="229"/>
      <c r="X824" s="49"/>
      <c r="Y824" s="45"/>
      <c r="Z824" s="49"/>
      <c r="AA824" s="49"/>
      <c r="AB824" s="49"/>
      <c r="AC824" s="49"/>
      <c r="AD824" s="45"/>
      <c r="AE824" s="45"/>
      <c r="AH824" s="52"/>
      <c r="AI824" s="75"/>
      <c r="AJ824" s="52"/>
      <c r="AK824" s="52"/>
      <c r="AL824" s="52"/>
      <c r="AM824" s="52"/>
      <c r="AN824" s="45"/>
      <c r="AO824" s="45"/>
      <c r="AP824" s="45"/>
      <c r="AQ824" s="45"/>
    </row>
    <row r="825" spans="1:43" ht="15.75" customHeight="1">
      <c r="A825" s="45"/>
      <c r="B825" s="45"/>
      <c r="C825" s="45"/>
      <c r="D825" s="90"/>
      <c r="E825" s="47"/>
      <c r="F825" s="46"/>
      <c r="G825" s="46"/>
      <c r="H825" s="46"/>
      <c r="I825" s="46"/>
      <c r="J825" s="90"/>
      <c r="K825" s="46"/>
      <c r="L825" s="48"/>
      <c r="M825" s="217"/>
      <c r="N825" s="49"/>
      <c r="O825" s="49"/>
      <c r="P825" s="49"/>
      <c r="Q825" s="158"/>
      <c r="R825" s="221"/>
      <c r="S825" s="49"/>
      <c r="T825" s="199"/>
      <c r="U825" s="225"/>
      <c r="V825" s="202"/>
      <c r="W825" s="229"/>
      <c r="X825" s="49"/>
      <c r="Y825" s="45"/>
      <c r="Z825" s="49"/>
      <c r="AA825" s="49"/>
      <c r="AB825" s="49"/>
      <c r="AC825" s="49"/>
      <c r="AD825" s="45"/>
      <c r="AE825" s="45"/>
      <c r="AH825" s="52"/>
      <c r="AI825" s="75"/>
      <c r="AJ825" s="52"/>
      <c r="AK825" s="52"/>
      <c r="AL825" s="52"/>
      <c r="AM825" s="52"/>
      <c r="AN825" s="45"/>
      <c r="AO825" s="45"/>
      <c r="AP825" s="45"/>
      <c r="AQ825" s="45"/>
    </row>
    <row r="826" spans="1:43" ht="15.75" customHeight="1">
      <c r="A826" s="45"/>
      <c r="B826" s="45"/>
      <c r="C826" s="45"/>
      <c r="D826" s="90"/>
      <c r="E826" s="47"/>
      <c r="F826" s="46"/>
      <c r="G826" s="46"/>
      <c r="H826" s="46"/>
      <c r="I826" s="46"/>
      <c r="J826" s="90"/>
      <c r="K826" s="46"/>
      <c r="L826" s="48"/>
      <c r="M826" s="217"/>
      <c r="N826" s="49"/>
      <c r="O826" s="49"/>
      <c r="P826" s="49"/>
      <c r="Q826" s="158"/>
      <c r="R826" s="221"/>
      <c r="S826" s="49"/>
      <c r="T826" s="199"/>
      <c r="U826" s="225"/>
      <c r="V826" s="202"/>
      <c r="W826" s="229"/>
      <c r="X826" s="49"/>
      <c r="Y826" s="45"/>
      <c r="Z826" s="49"/>
      <c r="AA826" s="49"/>
      <c r="AB826" s="49"/>
      <c r="AC826" s="49"/>
      <c r="AD826" s="45"/>
      <c r="AE826" s="45"/>
      <c r="AH826" s="52"/>
      <c r="AI826" s="75"/>
      <c r="AJ826" s="52"/>
      <c r="AK826" s="52"/>
      <c r="AL826" s="52"/>
      <c r="AM826" s="52"/>
      <c r="AN826" s="45"/>
      <c r="AO826" s="45"/>
      <c r="AP826" s="45"/>
      <c r="AQ826" s="45"/>
    </row>
    <row r="827" spans="1:43" ht="15.75" customHeight="1">
      <c r="A827" s="45"/>
      <c r="B827" s="45"/>
      <c r="C827" s="45"/>
      <c r="D827" s="90"/>
      <c r="E827" s="47"/>
      <c r="F827" s="46"/>
      <c r="G827" s="46"/>
      <c r="H827" s="46"/>
      <c r="I827" s="46"/>
      <c r="J827" s="90"/>
      <c r="K827" s="46"/>
      <c r="L827" s="48"/>
      <c r="M827" s="217"/>
      <c r="N827" s="49"/>
      <c r="O827" s="49"/>
      <c r="P827" s="49"/>
      <c r="Q827" s="158"/>
      <c r="R827" s="221"/>
      <c r="S827" s="49"/>
      <c r="T827" s="199"/>
      <c r="U827" s="225"/>
      <c r="V827" s="202"/>
      <c r="W827" s="229"/>
      <c r="X827" s="49"/>
      <c r="Y827" s="45"/>
      <c r="Z827" s="49"/>
      <c r="AA827" s="49"/>
      <c r="AB827" s="49"/>
      <c r="AC827" s="49"/>
      <c r="AD827" s="45"/>
      <c r="AE827" s="45"/>
      <c r="AH827" s="52"/>
      <c r="AI827" s="75"/>
      <c r="AJ827" s="52"/>
      <c r="AK827" s="52"/>
      <c r="AL827" s="52"/>
      <c r="AM827" s="52"/>
      <c r="AN827" s="45"/>
      <c r="AO827" s="45"/>
      <c r="AP827" s="45"/>
      <c r="AQ827" s="45"/>
    </row>
    <row r="828" spans="1:43" ht="15.75" customHeight="1">
      <c r="A828" s="45"/>
      <c r="B828" s="45"/>
      <c r="C828" s="45"/>
      <c r="D828" s="90"/>
      <c r="E828" s="47"/>
      <c r="F828" s="46"/>
      <c r="G828" s="46"/>
      <c r="H828" s="46"/>
      <c r="I828" s="46"/>
      <c r="J828" s="90"/>
      <c r="K828" s="46"/>
      <c r="L828" s="48"/>
      <c r="M828" s="217"/>
      <c r="N828" s="49"/>
      <c r="O828" s="49"/>
      <c r="P828" s="49"/>
      <c r="Q828" s="158"/>
      <c r="R828" s="221"/>
      <c r="S828" s="49"/>
      <c r="T828" s="199"/>
      <c r="U828" s="225"/>
      <c r="V828" s="202"/>
      <c r="W828" s="229"/>
      <c r="X828" s="49"/>
      <c r="Y828" s="45"/>
      <c r="Z828" s="49"/>
      <c r="AA828" s="49"/>
      <c r="AB828" s="49"/>
      <c r="AC828" s="49"/>
      <c r="AD828" s="45"/>
      <c r="AE828" s="45"/>
      <c r="AH828" s="52"/>
      <c r="AI828" s="75"/>
      <c r="AJ828" s="52"/>
      <c r="AK828" s="52"/>
      <c r="AL828" s="52"/>
      <c r="AM828" s="52"/>
      <c r="AN828" s="45"/>
      <c r="AO828" s="45"/>
      <c r="AP828" s="45"/>
      <c r="AQ828" s="45"/>
    </row>
    <row r="829" spans="1:43" ht="15.75" customHeight="1">
      <c r="A829" s="45"/>
      <c r="B829" s="45"/>
      <c r="C829" s="45"/>
      <c r="D829" s="90"/>
      <c r="E829" s="47"/>
      <c r="F829" s="46"/>
      <c r="G829" s="46"/>
      <c r="H829" s="46"/>
      <c r="I829" s="46"/>
      <c r="J829" s="90"/>
      <c r="K829" s="46"/>
      <c r="L829" s="48"/>
      <c r="M829" s="217"/>
      <c r="N829" s="49"/>
      <c r="O829" s="49"/>
      <c r="P829" s="49"/>
      <c r="Q829" s="158"/>
      <c r="R829" s="221"/>
      <c r="S829" s="49"/>
      <c r="T829" s="199"/>
      <c r="U829" s="225"/>
      <c r="V829" s="202"/>
      <c r="W829" s="229"/>
      <c r="X829" s="49"/>
      <c r="Y829" s="45"/>
      <c r="Z829" s="49"/>
      <c r="AA829" s="49"/>
      <c r="AB829" s="49"/>
      <c r="AC829" s="49"/>
      <c r="AD829" s="45"/>
      <c r="AE829" s="45"/>
      <c r="AH829" s="52"/>
      <c r="AI829" s="75"/>
      <c r="AJ829" s="52"/>
      <c r="AK829" s="52"/>
      <c r="AL829" s="52"/>
      <c r="AM829" s="52"/>
      <c r="AN829" s="45"/>
      <c r="AO829" s="45"/>
      <c r="AP829" s="45"/>
      <c r="AQ829" s="45"/>
    </row>
    <row r="830" spans="1:43" ht="15.75" customHeight="1">
      <c r="A830" s="45"/>
      <c r="B830" s="45"/>
      <c r="C830" s="45"/>
      <c r="D830" s="90"/>
      <c r="E830" s="47"/>
      <c r="F830" s="46"/>
      <c r="G830" s="46"/>
      <c r="H830" s="46"/>
      <c r="I830" s="46"/>
      <c r="J830" s="90"/>
      <c r="K830" s="46"/>
      <c r="L830" s="48"/>
      <c r="M830" s="217"/>
      <c r="N830" s="49"/>
      <c r="O830" s="49"/>
      <c r="P830" s="49"/>
      <c r="Q830" s="158"/>
      <c r="R830" s="221"/>
      <c r="S830" s="49"/>
      <c r="T830" s="199"/>
      <c r="U830" s="225"/>
      <c r="V830" s="202"/>
      <c r="W830" s="229"/>
      <c r="X830" s="49"/>
      <c r="Y830" s="45"/>
      <c r="Z830" s="49"/>
      <c r="AA830" s="49"/>
      <c r="AB830" s="49"/>
      <c r="AC830" s="49"/>
      <c r="AD830" s="45"/>
      <c r="AE830" s="45"/>
      <c r="AH830" s="52"/>
      <c r="AI830" s="75"/>
      <c r="AJ830" s="52"/>
      <c r="AK830" s="52"/>
      <c r="AL830" s="52"/>
      <c r="AM830" s="52"/>
      <c r="AN830" s="45"/>
      <c r="AO830" s="45"/>
      <c r="AP830" s="45"/>
      <c r="AQ830" s="45"/>
    </row>
    <row r="831" spans="1:43" ht="15.75" customHeight="1">
      <c r="A831" s="45"/>
      <c r="B831" s="45"/>
      <c r="C831" s="45"/>
      <c r="D831" s="90"/>
      <c r="E831" s="47"/>
      <c r="F831" s="46"/>
      <c r="G831" s="46"/>
      <c r="H831" s="46"/>
      <c r="I831" s="46"/>
      <c r="J831" s="90"/>
      <c r="K831" s="46"/>
      <c r="L831" s="48"/>
      <c r="M831" s="217"/>
      <c r="N831" s="49"/>
      <c r="O831" s="49"/>
      <c r="P831" s="49"/>
      <c r="Q831" s="158"/>
      <c r="R831" s="221"/>
      <c r="S831" s="49"/>
      <c r="T831" s="199"/>
      <c r="U831" s="225"/>
      <c r="V831" s="202"/>
      <c r="W831" s="229"/>
      <c r="X831" s="49"/>
      <c r="Y831" s="45"/>
      <c r="Z831" s="49"/>
      <c r="AA831" s="49"/>
      <c r="AB831" s="49"/>
      <c r="AC831" s="49"/>
      <c r="AD831" s="45"/>
      <c r="AE831" s="45"/>
      <c r="AH831" s="52"/>
      <c r="AI831" s="75"/>
      <c r="AJ831" s="52"/>
      <c r="AK831" s="52"/>
      <c r="AL831" s="52"/>
      <c r="AM831" s="52"/>
      <c r="AN831" s="45"/>
      <c r="AO831" s="45"/>
      <c r="AP831" s="45"/>
      <c r="AQ831" s="45"/>
    </row>
    <row r="832" spans="1:43" ht="15.75" customHeight="1">
      <c r="A832" s="45"/>
      <c r="B832" s="45"/>
      <c r="C832" s="45"/>
      <c r="D832" s="90"/>
      <c r="E832" s="47"/>
      <c r="F832" s="46"/>
      <c r="G832" s="46"/>
      <c r="H832" s="46"/>
      <c r="I832" s="46"/>
      <c r="J832" s="90"/>
      <c r="K832" s="46"/>
      <c r="L832" s="48"/>
      <c r="M832" s="217"/>
      <c r="N832" s="49"/>
      <c r="O832" s="49"/>
      <c r="P832" s="49"/>
      <c r="Q832" s="158"/>
      <c r="R832" s="221"/>
      <c r="S832" s="49"/>
      <c r="T832" s="199"/>
      <c r="U832" s="225"/>
      <c r="V832" s="202"/>
      <c r="W832" s="229"/>
      <c r="X832" s="49"/>
      <c r="Y832" s="45"/>
      <c r="Z832" s="49"/>
      <c r="AA832" s="49"/>
      <c r="AB832" s="49"/>
      <c r="AC832" s="49"/>
      <c r="AD832" s="45"/>
      <c r="AE832" s="45"/>
      <c r="AH832" s="52"/>
      <c r="AI832" s="75"/>
      <c r="AJ832" s="52"/>
      <c r="AK832" s="52"/>
      <c r="AL832" s="52"/>
      <c r="AM832" s="52"/>
      <c r="AN832" s="45"/>
      <c r="AO832" s="45"/>
      <c r="AP832" s="45"/>
      <c r="AQ832" s="45"/>
    </row>
    <row r="833" spans="1:43" ht="15.75" customHeight="1">
      <c r="A833" s="45"/>
      <c r="B833" s="45"/>
      <c r="C833" s="45"/>
      <c r="D833" s="90"/>
      <c r="E833" s="47"/>
      <c r="F833" s="46"/>
      <c r="G833" s="46"/>
      <c r="H833" s="46"/>
      <c r="I833" s="46"/>
      <c r="J833" s="90"/>
      <c r="K833" s="46"/>
      <c r="L833" s="48"/>
      <c r="M833" s="217"/>
      <c r="N833" s="49"/>
      <c r="O833" s="49"/>
      <c r="P833" s="49"/>
      <c r="Q833" s="158"/>
      <c r="R833" s="221"/>
      <c r="S833" s="49"/>
      <c r="T833" s="199"/>
      <c r="U833" s="225"/>
      <c r="V833" s="202"/>
      <c r="W833" s="229"/>
      <c r="X833" s="49"/>
      <c r="Y833" s="45"/>
      <c r="Z833" s="49"/>
      <c r="AA833" s="49"/>
      <c r="AB833" s="49"/>
      <c r="AC833" s="49"/>
      <c r="AD833" s="45"/>
      <c r="AE833" s="45"/>
      <c r="AH833" s="52"/>
      <c r="AI833" s="75"/>
      <c r="AJ833" s="52"/>
      <c r="AK833" s="52"/>
      <c r="AL833" s="52"/>
      <c r="AM833" s="52"/>
      <c r="AN833" s="45"/>
      <c r="AO833" s="45"/>
      <c r="AP833" s="45"/>
      <c r="AQ833" s="45"/>
    </row>
    <row r="834" spans="1:43" ht="15.75" customHeight="1">
      <c r="A834" s="45"/>
      <c r="B834" s="45"/>
      <c r="C834" s="45"/>
      <c r="D834" s="90"/>
      <c r="E834" s="47"/>
      <c r="F834" s="46"/>
      <c r="G834" s="46"/>
      <c r="H834" s="46"/>
      <c r="I834" s="46"/>
      <c r="J834" s="90"/>
      <c r="K834" s="46"/>
      <c r="L834" s="48"/>
      <c r="M834" s="217"/>
      <c r="N834" s="49"/>
      <c r="O834" s="49"/>
      <c r="P834" s="49"/>
      <c r="Q834" s="158"/>
      <c r="R834" s="221"/>
      <c r="S834" s="49"/>
      <c r="T834" s="199"/>
      <c r="U834" s="225"/>
      <c r="V834" s="202"/>
      <c r="W834" s="229"/>
      <c r="X834" s="49"/>
      <c r="Y834" s="45"/>
      <c r="Z834" s="49"/>
      <c r="AA834" s="49"/>
      <c r="AB834" s="49"/>
      <c r="AC834" s="49"/>
      <c r="AD834" s="45"/>
      <c r="AE834" s="45"/>
      <c r="AH834" s="52"/>
      <c r="AI834" s="75"/>
      <c r="AJ834" s="52"/>
      <c r="AK834" s="52"/>
      <c r="AL834" s="52"/>
      <c r="AM834" s="52"/>
      <c r="AN834" s="45"/>
      <c r="AO834" s="45"/>
      <c r="AP834" s="45"/>
      <c r="AQ834" s="45"/>
    </row>
    <row r="835" spans="1:43" ht="15.75" customHeight="1">
      <c r="A835" s="45"/>
      <c r="B835" s="45"/>
      <c r="C835" s="45"/>
      <c r="D835" s="90"/>
      <c r="E835" s="47"/>
      <c r="F835" s="46"/>
      <c r="G835" s="46"/>
      <c r="H835" s="46"/>
      <c r="I835" s="46"/>
      <c r="J835" s="90"/>
      <c r="K835" s="46"/>
      <c r="L835" s="48"/>
      <c r="M835" s="217"/>
      <c r="N835" s="49"/>
      <c r="O835" s="49"/>
      <c r="P835" s="49"/>
      <c r="Q835" s="158"/>
      <c r="R835" s="221"/>
      <c r="S835" s="49"/>
      <c r="T835" s="199"/>
      <c r="U835" s="225"/>
      <c r="V835" s="202"/>
      <c r="W835" s="229"/>
      <c r="X835" s="49"/>
      <c r="Y835" s="45"/>
      <c r="Z835" s="49"/>
      <c r="AA835" s="49"/>
      <c r="AB835" s="49"/>
      <c r="AC835" s="49"/>
      <c r="AD835" s="45"/>
      <c r="AE835" s="45"/>
      <c r="AH835" s="52"/>
      <c r="AI835" s="75"/>
      <c r="AJ835" s="52"/>
      <c r="AK835" s="52"/>
      <c r="AL835" s="52"/>
      <c r="AM835" s="52"/>
      <c r="AN835" s="45"/>
      <c r="AO835" s="45"/>
      <c r="AP835" s="45"/>
      <c r="AQ835" s="45"/>
    </row>
    <row r="836" spans="1:43" ht="15.75" customHeight="1">
      <c r="A836" s="45"/>
      <c r="B836" s="45"/>
      <c r="C836" s="45"/>
      <c r="D836" s="90"/>
      <c r="E836" s="47"/>
      <c r="F836" s="46"/>
      <c r="G836" s="46"/>
      <c r="H836" s="46"/>
      <c r="I836" s="46"/>
      <c r="J836" s="90"/>
      <c r="K836" s="46"/>
      <c r="L836" s="48"/>
      <c r="M836" s="217"/>
      <c r="N836" s="49"/>
      <c r="O836" s="49"/>
      <c r="P836" s="49"/>
      <c r="Q836" s="158"/>
      <c r="R836" s="221"/>
      <c r="S836" s="49"/>
      <c r="T836" s="199"/>
      <c r="U836" s="225"/>
      <c r="V836" s="202"/>
      <c r="W836" s="229"/>
      <c r="X836" s="49"/>
      <c r="Y836" s="45"/>
      <c r="Z836" s="49"/>
      <c r="AA836" s="49"/>
      <c r="AB836" s="49"/>
      <c r="AC836" s="49"/>
      <c r="AD836" s="45"/>
      <c r="AE836" s="45"/>
      <c r="AH836" s="52"/>
      <c r="AI836" s="75"/>
      <c r="AJ836" s="52"/>
      <c r="AK836" s="52"/>
      <c r="AL836" s="52"/>
      <c r="AM836" s="52"/>
      <c r="AN836" s="45"/>
      <c r="AO836" s="45"/>
      <c r="AP836" s="45"/>
      <c r="AQ836" s="45"/>
    </row>
    <row r="837" spans="1:43" ht="15.75" customHeight="1">
      <c r="A837" s="45"/>
      <c r="B837" s="45"/>
      <c r="C837" s="45"/>
      <c r="D837" s="90"/>
      <c r="E837" s="47"/>
      <c r="F837" s="46"/>
      <c r="G837" s="46"/>
      <c r="H837" s="46"/>
      <c r="I837" s="46"/>
      <c r="J837" s="90"/>
      <c r="K837" s="46"/>
      <c r="L837" s="48"/>
      <c r="M837" s="217"/>
      <c r="N837" s="49"/>
      <c r="O837" s="49"/>
      <c r="P837" s="49"/>
      <c r="Q837" s="158"/>
      <c r="R837" s="221"/>
      <c r="S837" s="49"/>
      <c r="T837" s="199"/>
      <c r="U837" s="225"/>
      <c r="V837" s="202"/>
      <c r="W837" s="229"/>
      <c r="X837" s="49"/>
      <c r="Y837" s="45"/>
      <c r="Z837" s="49"/>
      <c r="AA837" s="49"/>
      <c r="AB837" s="49"/>
      <c r="AC837" s="49"/>
      <c r="AD837" s="45"/>
      <c r="AE837" s="45"/>
      <c r="AH837" s="52"/>
      <c r="AI837" s="75"/>
      <c r="AJ837" s="52"/>
      <c r="AK837" s="52"/>
      <c r="AL837" s="52"/>
      <c r="AM837" s="52"/>
      <c r="AN837" s="45"/>
      <c r="AO837" s="45"/>
      <c r="AP837" s="45"/>
      <c r="AQ837" s="45"/>
    </row>
    <row r="838" spans="1:43" ht="15.75" customHeight="1">
      <c r="A838" s="45"/>
      <c r="B838" s="45"/>
      <c r="C838" s="45"/>
      <c r="D838" s="90"/>
      <c r="E838" s="47"/>
      <c r="F838" s="46"/>
      <c r="G838" s="46"/>
      <c r="H838" s="46"/>
      <c r="I838" s="46"/>
      <c r="J838" s="90"/>
      <c r="K838" s="46"/>
      <c r="L838" s="48"/>
      <c r="M838" s="217"/>
      <c r="N838" s="49"/>
      <c r="O838" s="49"/>
      <c r="P838" s="49"/>
      <c r="Q838" s="158"/>
      <c r="R838" s="221"/>
      <c r="S838" s="49"/>
      <c r="T838" s="199"/>
      <c r="U838" s="225"/>
      <c r="V838" s="202"/>
      <c r="W838" s="229"/>
      <c r="X838" s="49"/>
      <c r="Y838" s="45"/>
      <c r="Z838" s="49"/>
      <c r="AA838" s="49"/>
      <c r="AB838" s="49"/>
      <c r="AC838" s="49"/>
      <c r="AD838" s="45"/>
      <c r="AE838" s="45"/>
      <c r="AH838" s="52"/>
      <c r="AI838" s="75"/>
      <c r="AJ838" s="52"/>
      <c r="AK838" s="52"/>
      <c r="AL838" s="52"/>
      <c r="AM838" s="52"/>
      <c r="AN838" s="45"/>
      <c r="AO838" s="45"/>
      <c r="AP838" s="45"/>
      <c r="AQ838" s="45"/>
    </row>
    <row r="839" spans="1:43" ht="15.75" customHeight="1">
      <c r="A839" s="45"/>
      <c r="B839" s="45"/>
      <c r="C839" s="45"/>
      <c r="D839" s="90"/>
      <c r="E839" s="47"/>
      <c r="F839" s="46"/>
      <c r="G839" s="46"/>
      <c r="H839" s="46"/>
      <c r="I839" s="46"/>
      <c r="J839" s="90"/>
      <c r="K839" s="46"/>
      <c r="L839" s="48"/>
      <c r="M839" s="217"/>
      <c r="N839" s="49"/>
      <c r="O839" s="49"/>
      <c r="P839" s="49"/>
      <c r="Q839" s="158"/>
      <c r="R839" s="221"/>
      <c r="S839" s="49"/>
      <c r="T839" s="199"/>
      <c r="U839" s="225"/>
      <c r="V839" s="202"/>
      <c r="W839" s="229"/>
      <c r="X839" s="49"/>
      <c r="Y839" s="45"/>
      <c r="Z839" s="49"/>
      <c r="AA839" s="49"/>
      <c r="AB839" s="49"/>
      <c r="AC839" s="49"/>
      <c r="AD839" s="45"/>
      <c r="AE839" s="45"/>
      <c r="AH839" s="52"/>
      <c r="AI839" s="75"/>
      <c r="AJ839" s="52"/>
      <c r="AK839" s="52"/>
      <c r="AL839" s="52"/>
      <c r="AM839" s="52"/>
      <c r="AN839" s="45"/>
      <c r="AO839" s="45"/>
      <c r="AP839" s="45"/>
      <c r="AQ839" s="45"/>
    </row>
    <row r="840" spans="1:43" ht="15.75" customHeight="1">
      <c r="A840" s="45"/>
      <c r="B840" s="45"/>
      <c r="C840" s="45"/>
      <c r="D840" s="90"/>
      <c r="E840" s="47"/>
      <c r="F840" s="46"/>
      <c r="G840" s="46"/>
      <c r="H840" s="46"/>
      <c r="I840" s="46"/>
      <c r="J840" s="90"/>
      <c r="K840" s="46"/>
      <c r="L840" s="48"/>
      <c r="M840" s="217"/>
      <c r="N840" s="49"/>
      <c r="O840" s="49"/>
      <c r="P840" s="49"/>
      <c r="Q840" s="158"/>
      <c r="R840" s="221"/>
      <c r="S840" s="49"/>
      <c r="T840" s="199"/>
      <c r="U840" s="225"/>
      <c r="V840" s="202"/>
      <c r="W840" s="229"/>
      <c r="X840" s="49"/>
      <c r="Y840" s="45"/>
      <c r="Z840" s="49"/>
      <c r="AA840" s="49"/>
      <c r="AB840" s="49"/>
      <c r="AC840" s="49"/>
      <c r="AD840" s="45"/>
      <c r="AE840" s="45"/>
      <c r="AH840" s="52"/>
      <c r="AI840" s="75"/>
      <c r="AJ840" s="52"/>
      <c r="AK840" s="52"/>
      <c r="AL840" s="52"/>
      <c r="AM840" s="52"/>
      <c r="AN840" s="45"/>
      <c r="AO840" s="45"/>
      <c r="AP840" s="45"/>
      <c r="AQ840" s="45"/>
    </row>
    <row r="841" spans="1:43" ht="15.75" customHeight="1">
      <c r="A841" s="45"/>
      <c r="B841" s="45"/>
      <c r="C841" s="45"/>
      <c r="D841" s="90"/>
      <c r="E841" s="47"/>
      <c r="F841" s="46"/>
      <c r="G841" s="46"/>
      <c r="H841" s="46"/>
      <c r="I841" s="46"/>
      <c r="J841" s="90"/>
      <c r="K841" s="46"/>
      <c r="L841" s="48"/>
      <c r="M841" s="217"/>
      <c r="N841" s="49"/>
      <c r="O841" s="49"/>
      <c r="P841" s="49"/>
      <c r="Q841" s="158"/>
      <c r="R841" s="221"/>
      <c r="S841" s="49"/>
      <c r="T841" s="199"/>
      <c r="U841" s="225"/>
      <c r="V841" s="202"/>
      <c r="W841" s="229"/>
      <c r="X841" s="49"/>
      <c r="Y841" s="45"/>
      <c r="Z841" s="49"/>
      <c r="AA841" s="49"/>
      <c r="AB841" s="49"/>
      <c r="AC841" s="49"/>
      <c r="AD841" s="45"/>
      <c r="AE841" s="45"/>
      <c r="AH841" s="52"/>
      <c r="AI841" s="75"/>
      <c r="AJ841" s="52"/>
      <c r="AK841" s="52"/>
      <c r="AL841" s="52"/>
      <c r="AM841" s="52"/>
      <c r="AN841" s="45"/>
      <c r="AO841" s="45"/>
      <c r="AP841" s="45"/>
      <c r="AQ841" s="45"/>
    </row>
    <row r="842" spans="1:43" ht="15.75" customHeight="1">
      <c r="A842" s="45"/>
      <c r="B842" s="45"/>
      <c r="C842" s="45"/>
      <c r="D842" s="90"/>
      <c r="E842" s="47"/>
      <c r="F842" s="46"/>
      <c r="G842" s="46"/>
      <c r="H842" s="46"/>
      <c r="I842" s="46"/>
      <c r="J842" s="90"/>
      <c r="K842" s="46"/>
      <c r="L842" s="48"/>
      <c r="M842" s="217"/>
      <c r="N842" s="49"/>
      <c r="O842" s="49"/>
      <c r="P842" s="49"/>
      <c r="Q842" s="158"/>
      <c r="R842" s="221"/>
      <c r="S842" s="49"/>
      <c r="T842" s="199"/>
      <c r="U842" s="225"/>
      <c r="V842" s="202"/>
      <c r="W842" s="229"/>
      <c r="X842" s="49"/>
      <c r="Y842" s="45"/>
      <c r="Z842" s="49"/>
      <c r="AA842" s="49"/>
      <c r="AB842" s="49"/>
      <c r="AC842" s="49"/>
      <c r="AD842" s="45"/>
      <c r="AE842" s="45"/>
      <c r="AH842" s="52"/>
      <c r="AI842" s="75"/>
      <c r="AJ842" s="52"/>
      <c r="AK842" s="52"/>
      <c r="AL842" s="52"/>
      <c r="AM842" s="52"/>
      <c r="AN842" s="45"/>
      <c r="AO842" s="45"/>
      <c r="AP842" s="45"/>
      <c r="AQ842" s="45"/>
    </row>
    <row r="843" spans="1:43" ht="15.75" customHeight="1">
      <c r="A843" s="45"/>
      <c r="B843" s="45"/>
      <c r="C843" s="45"/>
      <c r="D843" s="90"/>
      <c r="E843" s="47"/>
      <c r="F843" s="46"/>
      <c r="G843" s="46"/>
      <c r="H843" s="46"/>
      <c r="I843" s="46"/>
      <c r="J843" s="90"/>
      <c r="K843" s="46"/>
      <c r="L843" s="48"/>
      <c r="M843" s="217"/>
      <c r="N843" s="49"/>
      <c r="O843" s="49"/>
      <c r="P843" s="49"/>
      <c r="Q843" s="158"/>
      <c r="R843" s="221"/>
      <c r="S843" s="49"/>
      <c r="T843" s="199"/>
      <c r="U843" s="225"/>
      <c r="V843" s="202"/>
      <c r="W843" s="229"/>
      <c r="X843" s="49"/>
      <c r="Y843" s="45"/>
      <c r="Z843" s="49"/>
      <c r="AA843" s="49"/>
      <c r="AB843" s="49"/>
      <c r="AC843" s="49"/>
      <c r="AD843" s="45"/>
      <c r="AE843" s="45"/>
      <c r="AH843" s="52"/>
      <c r="AI843" s="75"/>
      <c r="AJ843" s="52"/>
      <c r="AK843" s="52"/>
      <c r="AL843" s="52"/>
      <c r="AM843" s="52"/>
      <c r="AN843" s="45"/>
      <c r="AO843" s="45"/>
      <c r="AP843" s="45"/>
      <c r="AQ843" s="45"/>
    </row>
    <row r="844" spans="1:43" ht="15.75" customHeight="1">
      <c r="A844" s="45"/>
      <c r="B844" s="45"/>
      <c r="C844" s="45"/>
      <c r="D844" s="90"/>
      <c r="E844" s="47"/>
      <c r="F844" s="46"/>
      <c r="G844" s="46"/>
      <c r="H844" s="46"/>
      <c r="I844" s="46"/>
      <c r="J844" s="90"/>
      <c r="K844" s="46"/>
      <c r="L844" s="48"/>
      <c r="M844" s="217"/>
      <c r="N844" s="49"/>
      <c r="O844" s="49"/>
      <c r="P844" s="49"/>
      <c r="Q844" s="158"/>
      <c r="R844" s="221"/>
      <c r="S844" s="49"/>
      <c r="T844" s="199"/>
      <c r="U844" s="225"/>
      <c r="V844" s="202"/>
      <c r="W844" s="229"/>
      <c r="X844" s="49"/>
      <c r="Y844" s="45"/>
      <c r="Z844" s="49"/>
      <c r="AA844" s="49"/>
      <c r="AB844" s="49"/>
      <c r="AC844" s="49"/>
      <c r="AD844" s="45"/>
      <c r="AE844" s="45"/>
      <c r="AH844" s="52"/>
      <c r="AI844" s="75"/>
      <c r="AJ844" s="52"/>
      <c r="AK844" s="52"/>
      <c r="AL844" s="52"/>
      <c r="AM844" s="52"/>
      <c r="AN844" s="45"/>
      <c r="AO844" s="45"/>
      <c r="AP844" s="45"/>
      <c r="AQ844" s="45"/>
    </row>
    <row r="845" spans="1:43" ht="15.75" customHeight="1">
      <c r="A845" s="45"/>
      <c r="B845" s="45"/>
      <c r="C845" s="45"/>
      <c r="D845" s="90"/>
      <c r="E845" s="47"/>
      <c r="F845" s="46"/>
      <c r="G845" s="46"/>
      <c r="H845" s="46"/>
      <c r="I845" s="46"/>
      <c r="J845" s="90"/>
      <c r="K845" s="46"/>
      <c r="L845" s="48"/>
      <c r="M845" s="217"/>
      <c r="N845" s="49"/>
      <c r="O845" s="49"/>
      <c r="P845" s="49"/>
      <c r="Q845" s="158"/>
      <c r="R845" s="221"/>
      <c r="S845" s="49"/>
      <c r="T845" s="199"/>
      <c r="U845" s="225"/>
      <c r="V845" s="202"/>
      <c r="W845" s="229"/>
      <c r="X845" s="49"/>
      <c r="Y845" s="45"/>
      <c r="Z845" s="49"/>
      <c r="AA845" s="49"/>
      <c r="AB845" s="49"/>
      <c r="AC845" s="49"/>
      <c r="AD845" s="45"/>
      <c r="AE845" s="45"/>
      <c r="AH845" s="52"/>
      <c r="AI845" s="75"/>
      <c r="AJ845" s="52"/>
      <c r="AK845" s="52"/>
      <c r="AL845" s="52"/>
      <c r="AM845" s="52"/>
      <c r="AN845" s="45"/>
      <c r="AO845" s="45"/>
      <c r="AP845" s="45"/>
      <c r="AQ845" s="45"/>
    </row>
    <row r="846" spans="1:43" ht="15.75" customHeight="1">
      <c r="A846" s="45"/>
      <c r="B846" s="45"/>
      <c r="C846" s="45"/>
      <c r="D846" s="90"/>
      <c r="E846" s="47"/>
      <c r="F846" s="46"/>
      <c r="G846" s="46"/>
      <c r="H846" s="46"/>
      <c r="I846" s="46"/>
      <c r="J846" s="90"/>
      <c r="K846" s="46"/>
      <c r="L846" s="48"/>
      <c r="M846" s="217"/>
      <c r="N846" s="49"/>
      <c r="O846" s="49"/>
      <c r="P846" s="49"/>
      <c r="Q846" s="158"/>
      <c r="R846" s="221"/>
      <c r="S846" s="49"/>
      <c r="T846" s="199"/>
      <c r="U846" s="225"/>
      <c r="V846" s="202"/>
      <c r="W846" s="229"/>
      <c r="X846" s="49"/>
      <c r="Y846" s="45"/>
      <c r="Z846" s="49"/>
      <c r="AA846" s="49"/>
      <c r="AB846" s="49"/>
      <c r="AC846" s="49"/>
      <c r="AD846" s="45"/>
      <c r="AE846" s="45"/>
      <c r="AH846" s="52"/>
      <c r="AI846" s="75"/>
      <c r="AJ846" s="52"/>
      <c r="AK846" s="52"/>
      <c r="AL846" s="52"/>
      <c r="AM846" s="52"/>
      <c r="AN846" s="45"/>
      <c r="AO846" s="45"/>
      <c r="AP846" s="45"/>
      <c r="AQ846" s="45"/>
    </row>
    <row r="847" spans="1:43" ht="15.75" customHeight="1">
      <c r="A847" s="45"/>
      <c r="B847" s="45"/>
      <c r="C847" s="45"/>
      <c r="D847" s="90"/>
      <c r="E847" s="47"/>
      <c r="F847" s="46"/>
      <c r="G847" s="46"/>
      <c r="H847" s="46"/>
      <c r="I847" s="46"/>
      <c r="J847" s="90"/>
      <c r="K847" s="46"/>
      <c r="L847" s="48"/>
      <c r="M847" s="217"/>
      <c r="N847" s="49"/>
      <c r="O847" s="49"/>
      <c r="P847" s="49"/>
      <c r="Q847" s="158"/>
      <c r="R847" s="221"/>
      <c r="S847" s="49"/>
      <c r="T847" s="199"/>
      <c r="U847" s="225"/>
      <c r="V847" s="202"/>
      <c r="W847" s="229"/>
      <c r="X847" s="49"/>
      <c r="Y847" s="45"/>
      <c r="Z847" s="49"/>
      <c r="AA847" s="49"/>
      <c r="AB847" s="49"/>
      <c r="AC847" s="49"/>
      <c r="AD847" s="45"/>
      <c r="AE847" s="45"/>
      <c r="AH847" s="52"/>
      <c r="AI847" s="75"/>
      <c r="AJ847" s="52"/>
      <c r="AK847" s="52"/>
      <c r="AL847" s="52"/>
      <c r="AM847" s="52"/>
      <c r="AN847" s="45"/>
      <c r="AO847" s="45"/>
      <c r="AP847" s="45"/>
      <c r="AQ847" s="45"/>
    </row>
    <row r="848" spans="1:43" ht="15.75" customHeight="1">
      <c r="A848" s="45"/>
      <c r="B848" s="45"/>
      <c r="C848" s="45"/>
      <c r="D848" s="90"/>
      <c r="E848" s="47"/>
      <c r="F848" s="46"/>
      <c r="G848" s="46"/>
      <c r="H848" s="46"/>
      <c r="I848" s="46"/>
      <c r="J848" s="90"/>
      <c r="K848" s="46"/>
      <c r="L848" s="48"/>
      <c r="M848" s="217"/>
      <c r="N848" s="49"/>
      <c r="O848" s="49"/>
      <c r="P848" s="49"/>
      <c r="Q848" s="158"/>
      <c r="R848" s="221"/>
      <c r="S848" s="49"/>
      <c r="T848" s="199"/>
      <c r="U848" s="225"/>
      <c r="V848" s="202"/>
      <c r="W848" s="229"/>
      <c r="X848" s="49"/>
      <c r="Y848" s="45"/>
      <c r="Z848" s="49"/>
      <c r="AA848" s="49"/>
      <c r="AB848" s="49"/>
      <c r="AC848" s="49"/>
      <c r="AD848" s="45"/>
      <c r="AE848" s="45"/>
      <c r="AH848" s="52"/>
      <c r="AI848" s="75"/>
      <c r="AJ848" s="52"/>
      <c r="AK848" s="52"/>
      <c r="AL848" s="52"/>
      <c r="AM848" s="52"/>
      <c r="AN848" s="45"/>
      <c r="AO848" s="45"/>
      <c r="AP848" s="45"/>
      <c r="AQ848" s="45"/>
    </row>
    <row r="849" spans="1:43" ht="15.75" customHeight="1">
      <c r="A849" s="45"/>
      <c r="B849" s="45"/>
      <c r="C849" s="45"/>
      <c r="D849" s="90"/>
      <c r="E849" s="47"/>
      <c r="F849" s="46"/>
      <c r="G849" s="46"/>
      <c r="H849" s="46"/>
      <c r="I849" s="46"/>
      <c r="J849" s="90"/>
      <c r="K849" s="46"/>
      <c r="L849" s="48"/>
      <c r="M849" s="217"/>
      <c r="N849" s="49"/>
      <c r="O849" s="49"/>
      <c r="P849" s="49"/>
      <c r="Q849" s="158"/>
      <c r="R849" s="221"/>
      <c r="S849" s="49"/>
      <c r="T849" s="199"/>
      <c r="U849" s="225"/>
      <c r="V849" s="202"/>
      <c r="W849" s="229"/>
      <c r="X849" s="49"/>
      <c r="Y849" s="45"/>
      <c r="Z849" s="49"/>
      <c r="AA849" s="49"/>
      <c r="AB849" s="49"/>
      <c r="AC849" s="49"/>
      <c r="AD849" s="45"/>
      <c r="AE849" s="45"/>
      <c r="AH849" s="52"/>
      <c r="AI849" s="75"/>
      <c r="AJ849" s="52"/>
      <c r="AK849" s="52"/>
      <c r="AL849" s="52"/>
      <c r="AM849" s="52"/>
      <c r="AN849" s="45"/>
      <c r="AO849" s="45"/>
      <c r="AP849" s="45"/>
      <c r="AQ849" s="45"/>
    </row>
    <row r="850" spans="1:43" ht="15.75" customHeight="1">
      <c r="A850" s="45"/>
      <c r="B850" s="45"/>
      <c r="C850" s="45"/>
      <c r="D850" s="90"/>
      <c r="E850" s="47"/>
      <c r="F850" s="46"/>
      <c r="G850" s="46"/>
      <c r="H850" s="46"/>
      <c r="I850" s="46"/>
      <c r="J850" s="90"/>
      <c r="K850" s="46"/>
      <c r="L850" s="48"/>
      <c r="M850" s="217"/>
      <c r="N850" s="49"/>
      <c r="O850" s="49"/>
      <c r="P850" s="49"/>
      <c r="Q850" s="158"/>
      <c r="R850" s="221"/>
      <c r="S850" s="49"/>
      <c r="T850" s="199"/>
      <c r="U850" s="225"/>
      <c r="V850" s="202"/>
      <c r="W850" s="229"/>
      <c r="X850" s="49"/>
      <c r="Y850" s="45"/>
      <c r="Z850" s="49"/>
      <c r="AA850" s="49"/>
      <c r="AB850" s="49"/>
      <c r="AC850" s="49"/>
      <c r="AD850" s="45"/>
      <c r="AE850" s="45"/>
      <c r="AH850" s="52"/>
      <c r="AI850" s="75"/>
      <c r="AJ850" s="52"/>
      <c r="AK850" s="52"/>
      <c r="AL850" s="52"/>
      <c r="AM850" s="52"/>
      <c r="AN850" s="45"/>
      <c r="AO850" s="45"/>
      <c r="AP850" s="45"/>
      <c r="AQ850" s="45"/>
    </row>
    <row r="851" spans="1:43" ht="15.75" customHeight="1">
      <c r="A851" s="45"/>
      <c r="B851" s="45"/>
      <c r="C851" s="45"/>
      <c r="D851" s="90"/>
      <c r="E851" s="47"/>
      <c r="F851" s="46"/>
      <c r="G851" s="46"/>
      <c r="H851" s="46"/>
      <c r="I851" s="46"/>
      <c r="J851" s="90"/>
      <c r="K851" s="46"/>
      <c r="L851" s="48"/>
      <c r="M851" s="217"/>
      <c r="N851" s="49"/>
      <c r="O851" s="49"/>
      <c r="P851" s="49"/>
      <c r="Q851" s="158"/>
      <c r="R851" s="221"/>
      <c r="S851" s="49"/>
      <c r="T851" s="199"/>
      <c r="U851" s="225"/>
      <c r="V851" s="202"/>
      <c r="W851" s="229"/>
      <c r="X851" s="49"/>
      <c r="Y851" s="45"/>
      <c r="Z851" s="49"/>
      <c r="AA851" s="49"/>
      <c r="AB851" s="49"/>
      <c r="AC851" s="49"/>
      <c r="AD851" s="45"/>
      <c r="AE851" s="45"/>
      <c r="AH851" s="52"/>
      <c r="AI851" s="75"/>
      <c r="AJ851" s="52"/>
      <c r="AK851" s="52"/>
      <c r="AL851" s="52"/>
      <c r="AM851" s="52"/>
      <c r="AN851" s="45"/>
      <c r="AO851" s="45"/>
      <c r="AP851" s="45"/>
      <c r="AQ851" s="45"/>
    </row>
    <row r="852" spans="1:43" ht="15.75" customHeight="1">
      <c r="A852" s="45"/>
      <c r="B852" s="45"/>
      <c r="C852" s="45"/>
      <c r="D852" s="90"/>
      <c r="E852" s="47"/>
      <c r="F852" s="46"/>
      <c r="G852" s="46"/>
      <c r="H852" s="46"/>
      <c r="I852" s="46"/>
      <c r="J852" s="90"/>
      <c r="K852" s="46"/>
      <c r="L852" s="48"/>
      <c r="M852" s="217"/>
      <c r="N852" s="49"/>
      <c r="O852" s="49"/>
      <c r="P852" s="49"/>
      <c r="Q852" s="158"/>
      <c r="R852" s="221"/>
      <c r="S852" s="49"/>
      <c r="T852" s="199"/>
      <c r="U852" s="225"/>
      <c r="V852" s="202"/>
      <c r="W852" s="229"/>
      <c r="X852" s="49"/>
      <c r="Y852" s="45"/>
      <c r="Z852" s="49"/>
      <c r="AA852" s="49"/>
      <c r="AB852" s="49"/>
      <c r="AC852" s="49"/>
      <c r="AD852" s="45"/>
      <c r="AE852" s="45"/>
      <c r="AH852" s="52"/>
      <c r="AI852" s="75"/>
      <c r="AJ852" s="52"/>
      <c r="AK852" s="52"/>
      <c r="AL852" s="52"/>
      <c r="AM852" s="52"/>
      <c r="AN852" s="45"/>
      <c r="AO852" s="45"/>
      <c r="AP852" s="45"/>
      <c r="AQ852" s="45"/>
    </row>
    <row r="853" spans="1:43" ht="15.75" customHeight="1">
      <c r="A853" s="45"/>
      <c r="B853" s="45"/>
      <c r="C853" s="45"/>
      <c r="D853" s="90"/>
      <c r="E853" s="47"/>
      <c r="F853" s="46"/>
      <c r="G853" s="46"/>
      <c r="H853" s="46"/>
      <c r="I853" s="46"/>
      <c r="J853" s="90"/>
      <c r="K853" s="46"/>
      <c r="L853" s="48"/>
      <c r="M853" s="217"/>
      <c r="N853" s="49"/>
      <c r="O853" s="49"/>
      <c r="P853" s="49"/>
      <c r="Q853" s="158"/>
      <c r="R853" s="221"/>
      <c r="S853" s="49"/>
      <c r="T853" s="199"/>
      <c r="U853" s="225"/>
      <c r="V853" s="202"/>
      <c r="W853" s="229"/>
      <c r="X853" s="49"/>
      <c r="Y853" s="45"/>
      <c r="Z853" s="49"/>
      <c r="AA853" s="49"/>
      <c r="AB853" s="49"/>
      <c r="AC853" s="49"/>
      <c r="AD853" s="45"/>
      <c r="AE853" s="45"/>
      <c r="AH853" s="52"/>
      <c r="AI853" s="75"/>
      <c r="AJ853" s="52"/>
      <c r="AK853" s="52"/>
      <c r="AL853" s="52"/>
      <c r="AM853" s="52"/>
      <c r="AN853" s="45"/>
      <c r="AO853" s="45"/>
      <c r="AP853" s="45"/>
      <c r="AQ853" s="45"/>
    </row>
    <row r="854" spans="1:43" ht="15.75" customHeight="1">
      <c r="A854" s="45"/>
      <c r="B854" s="45"/>
      <c r="C854" s="45"/>
      <c r="D854" s="90"/>
      <c r="E854" s="47"/>
      <c r="F854" s="46"/>
      <c r="G854" s="46"/>
      <c r="H854" s="46"/>
      <c r="I854" s="46"/>
      <c r="J854" s="90"/>
      <c r="K854" s="46"/>
      <c r="L854" s="48"/>
      <c r="M854" s="217"/>
      <c r="N854" s="49"/>
      <c r="O854" s="49"/>
      <c r="P854" s="49"/>
      <c r="Q854" s="158"/>
      <c r="R854" s="221"/>
      <c r="S854" s="49"/>
      <c r="T854" s="199"/>
      <c r="U854" s="225"/>
      <c r="V854" s="202"/>
      <c r="W854" s="229"/>
      <c r="X854" s="49"/>
      <c r="Y854" s="45"/>
      <c r="Z854" s="49"/>
      <c r="AA854" s="49"/>
      <c r="AB854" s="49"/>
      <c r="AC854" s="49"/>
      <c r="AD854" s="45"/>
      <c r="AE854" s="45"/>
      <c r="AH854" s="52"/>
      <c r="AI854" s="75"/>
      <c r="AJ854" s="52"/>
      <c r="AK854" s="52"/>
      <c r="AL854" s="52"/>
      <c r="AM854" s="52"/>
      <c r="AN854" s="45"/>
      <c r="AO854" s="45"/>
      <c r="AP854" s="45"/>
      <c r="AQ854" s="45"/>
    </row>
    <row r="855" spans="1:43" ht="15.75" customHeight="1">
      <c r="A855" s="45"/>
      <c r="B855" s="45"/>
      <c r="C855" s="45"/>
      <c r="D855" s="90"/>
      <c r="E855" s="47"/>
      <c r="F855" s="46"/>
      <c r="G855" s="46"/>
      <c r="H855" s="46"/>
      <c r="I855" s="46"/>
      <c r="J855" s="90"/>
      <c r="K855" s="46"/>
      <c r="L855" s="48"/>
      <c r="M855" s="217"/>
      <c r="N855" s="49"/>
      <c r="O855" s="49"/>
      <c r="P855" s="49"/>
      <c r="Q855" s="158"/>
      <c r="R855" s="221"/>
      <c r="S855" s="49"/>
      <c r="T855" s="199"/>
      <c r="U855" s="225"/>
      <c r="V855" s="202"/>
      <c r="W855" s="229"/>
      <c r="X855" s="49"/>
      <c r="Y855" s="45"/>
      <c r="Z855" s="49"/>
      <c r="AA855" s="49"/>
      <c r="AB855" s="49"/>
      <c r="AC855" s="49"/>
      <c r="AD855" s="45"/>
      <c r="AE855" s="45"/>
      <c r="AH855" s="52"/>
      <c r="AI855" s="75"/>
      <c r="AJ855" s="52"/>
      <c r="AK855" s="52"/>
      <c r="AL855" s="52"/>
      <c r="AM855" s="52"/>
      <c r="AN855" s="45"/>
      <c r="AO855" s="45"/>
      <c r="AP855" s="45"/>
      <c r="AQ855" s="45"/>
    </row>
    <row r="856" spans="1:43" ht="15.75" customHeight="1">
      <c r="A856" s="45"/>
      <c r="B856" s="45"/>
      <c r="C856" s="45"/>
      <c r="D856" s="90"/>
      <c r="E856" s="47"/>
      <c r="F856" s="46"/>
      <c r="G856" s="46"/>
      <c r="H856" s="46"/>
      <c r="I856" s="46"/>
      <c r="J856" s="90"/>
      <c r="K856" s="46"/>
      <c r="L856" s="48"/>
      <c r="M856" s="217"/>
      <c r="N856" s="49"/>
      <c r="O856" s="49"/>
      <c r="P856" s="49"/>
      <c r="Q856" s="158"/>
      <c r="R856" s="221"/>
      <c r="S856" s="49"/>
      <c r="T856" s="199"/>
      <c r="U856" s="225"/>
      <c r="V856" s="202"/>
      <c r="W856" s="229"/>
      <c r="X856" s="49"/>
      <c r="Y856" s="45"/>
      <c r="Z856" s="49"/>
      <c r="AA856" s="49"/>
      <c r="AB856" s="49"/>
      <c r="AC856" s="49"/>
      <c r="AD856" s="45"/>
      <c r="AE856" s="45"/>
      <c r="AH856" s="52"/>
      <c r="AI856" s="75"/>
      <c r="AJ856" s="52"/>
      <c r="AK856" s="52"/>
      <c r="AL856" s="52"/>
      <c r="AM856" s="52"/>
      <c r="AN856" s="45"/>
      <c r="AO856" s="45"/>
      <c r="AP856" s="45"/>
      <c r="AQ856" s="45"/>
    </row>
    <row r="857" spans="1:43" ht="15.75" customHeight="1">
      <c r="A857" s="45"/>
      <c r="B857" s="45"/>
      <c r="C857" s="45"/>
      <c r="D857" s="90"/>
      <c r="E857" s="47"/>
      <c r="F857" s="46"/>
      <c r="G857" s="46"/>
      <c r="H857" s="46"/>
      <c r="I857" s="46"/>
      <c r="J857" s="90"/>
      <c r="K857" s="46"/>
      <c r="L857" s="48"/>
      <c r="M857" s="217"/>
      <c r="N857" s="49"/>
      <c r="O857" s="49"/>
      <c r="P857" s="49"/>
      <c r="Q857" s="158"/>
      <c r="R857" s="221"/>
      <c r="S857" s="49"/>
      <c r="T857" s="199"/>
      <c r="U857" s="225"/>
      <c r="V857" s="202"/>
      <c r="W857" s="229"/>
      <c r="X857" s="49"/>
      <c r="Y857" s="45"/>
      <c r="Z857" s="49"/>
      <c r="AA857" s="49"/>
      <c r="AB857" s="49"/>
      <c r="AC857" s="49"/>
      <c r="AD857" s="45"/>
      <c r="AE857" s="45"/>
      <c r="AH857" s="52"/>
      <c r="AI857" s="75"/>
      <c r="AJ857" s="52"/>
      <c r="AK857" s="52"/>
      <c r="AL857" s="52"/>
      <c r="AM857" s="52"/>
      <c r="AN857" s="45"/>
      <c r="AO857" s="45"/>
      <c r="AP857" s="45"/>
      <c r="AQ857" s="45"/>
    </row>
    <row r="858" spans="1:43" ht="15.75" customHeight="1">
      <c r="A858" s="45"/>
      <c r="B858" s="45"/>
      <c r="C858" s="45"/>
      <c r="D858" s="90"/>
      <c r="E858" s="47"/>
      <c r="F858" s="46"/>
      <c r="G858" s="46"/>
      <c r="H858" s="46"/>
      <c r="I858" s="46"/>
      <c r="J858" s="90"/>
      <c r="K858" s="46"/>
      <c r="L858" s="48"/>
      <c r="M858" s="217"/>
      <c r="N858" s="49"/>
      <c r="O858" s="49"/>
      <c r="P858" s="49"/>
      <c r="Q858" s="158"/>
      <c r="R858" s="221"/>
      <c r="S858" s="49"/>
      <c r="T858" s="199"/>
      <c r="U858" s="225"/>
      <c r="V858" s="202"/>
      <c r="W858" s="229"/>
      <c r="X858" s="49"/>
      <c r="Y858" s="45"/>
      <c r="Z858" s="49"/>
      <c r="AA858" s="49"/>
      <c r="AB858" s="49"/>
      <c r="AC858" s="49"/>
      <c r="AD858" s="45"/>
      <c r="AE858" s="45"/>
      <c r="AH858" s="52"/>
      <c r="AI858" s="75"/>
      <c r="AJ858" s="52"/>
      <c r="AK858" s="52"/>
      <c r="AL858" s="52"/>
      <c r="AM858" s="52"/>
      <c r="AN858" s="45"/>
      <c r="AO858" s="45"/>
      <c r="AP858" s="45"/>
      <c r="AQ858" s="45"/>
    </row>
    <row r="859" spans="1:43" ht="15.75" customHeight="1">
      <c r="A859" s="45"/>
      <c r="B859" s="45"/>
      <c r="C859" s="45"/>
      <c r="D859" s="90"/>
      <c r="E859" s="47"/>
      <c r="F859" s="46"/>
      <c r="G859" s="46"/>
      <c r="H859" s="46"/>
      <c r="I859" s="46"/>
      <c r="J859" s="90"/>
      <c r="K859" s="46"/>
      <c r="L859" s="48"/>
      <c r="M859" s="217"/>
      <c r="N859" s="49"/>
      <c r="O859" s="49"/>
      <c r="P859" s="49"/>
      <c r="Q859" s="158"/>
      <c r="R859" s="221"/>
      <c r="S859" s="49"/>
      <c r="T859" s="199"/>
      <c r="U859" s="225"/>
      <c r="V859" s="202"/>
      <c r="W859" s="229"/>
      <c r="X859" s="49"/>
      <c r="Y859" s="45"/>
      <c r="Z859" s="49"/>
      <c r="AA859" s="49"/>
      <c r="AB859" s="49"/>
      <c r="AC859" s="49"/>
      <c r="AD859" s="45"/>
      <c r="AE859" s="45"/>
      <c r="AH859" s="52"/>
      <c r="AI859" s="75"/>
      <c r="AJ859" s="52"/>
      <c r="AK859" s="52"/>
      <c r="AL859" s="52"/>
      <c r="AM859" s="52"/>
      <c r="AN859" s="45"/>
      <c r="AO859" s="45"/>
      <c r="AP859" s="45"/>
      <c r="AQ859" s="45"/>
    </row>
    <row r="860" spans="1:43" ht="15.75" customHeight="1">
      <c r="A860" s="45"/>
      <c r="B860" s="45"/>
      <c r="C860" s="45"/>
      <c r="D860" s="90"/>
      <c r="E860" s="47"/>
      <c r="F860" s="46"/>
      <c r="G860" s="46"/>
      <c r="H860" s="46"/>
      <c r="I860" s="46"/>
      <c r="J860" s="90"/>
      <c r="K860" s="46"/>
      <c r="L860" s="48"/>
      <c r="M860" s="217"/>
      <c r="N860" s="49"/>
      <c r="O860" s="49"/>
      <c r="P860" s="49"/>
      <c r="Q860" s="158"/>
      <c r="R860" s="221"/>
      <c r="S860" s="49"/>
      <c r="T860" s="199"/>
      <c r="U860" s="225"/>
      <c r="V860" s="202"/>
      <c r="W860" s="229"/>
      <c r="X860" s="49"/>
      <c r="Y860" s="45"/>
      <c r="Z860" s="49"/>
      <c r="AA860" s="49"/>
      <c r="AB860" s="49"/>
      <c r="AC860" s="49"/>
      <c r="AD860" s="45"/>
      <c r="AE860" s="45"/>
      <c r="AH860" s="52"/>
      <c r="AI860" s="75"/>
      <c r="AJ860" s="52"/>
      <c r="AK860" s="52"/>
      <c r="AL860" s="52"/>
      <c r="AM860" s="52"/>
      <c r="AN860" s="45"/>
      <c r="AO860" s="45"/>
      <c r="AP860" s="45"/>
      <c r="AQ860" s="45"/>
    </row>
    <row r="861" spans="1:43" ht="15.75" customHeight="1">
      <c r="A861" s="45"/>
      <c r="B861" s="45"/>
      <c r="C861" s="45"/>
      <c r="D861" s="90"/>
      <c r="E861" s="47"/>
      <c r="F861" s="46"/>
      <c r="G861" s="46"/>
      <c r="H861" s="46"/>
      <c r="I861" s="46"/>
      <c r="J861" s="90"/>
      <c r="K861" s="46"/>
      <c r="L861" s="48"/>
      <c r="M861" s="217"/>
      <c r="N861" s="49"/>
      <c r="O861" s="49"/>
      <c r="P861" s="49"/>
      <c r="Q861" s="158"/>
      <c r="R861" s="221"/>
      <c r="S861" s="49"/>
      <c r="T861" s="199"/>
      <c r="U861" s="225"/>
      <c r="V861" s="202"/>
      <c r="W861" s="229"/>
      <c r="X861" s="49"/>
      <c r="Y861" s="45"/>
      <c r="Z861" s="49"/>
      <c r="AA861" s="49"/>
      <c r="AB861" s="49"/>
      <c r="AC861" s="49"/>
      <c r="AD861" s="45"/>
      <c r="AE861" s="45"/>
      <c r="AH861" s="52"/>
      <c r="AI861" s="75"/>
      <c r="AJ861" s="52"/>
      <c r="AK861" s="52"/>
      <c r="AL861" s="52"/>
      <c r="AM861" s="52"/>
      <c r="AN861" s="45"/>
      <c r="AO861" s="45"/>
      <c r="AP861" s="45"/>
      <c r="AQ861" s="45"/>
    </row>
    <row r="862" spans="1:43" ht="15.75" customHeight="1">
      <c r="A862" s="45"/>
      <c r="B862" s="45"/>
      <c r="C862" s="45"/>
      <c r="D862" s="90"/>
      <c r="E862" s="47"/>
      <c r="F862" s="46"/>
      <c r="G862" s="46"/>
      <c r="H862" s="46"/>
      <c r="I862" s="46"/>
      <c r="J862" s="90"/>
      <c r="K862" s="46"/>
      <c r="L862" s="48"/>
      <c r="M862" s="217"/>
      <c r="N862" s="49"/>
      <c r="O862" s="49"/>
      <c r="P862" s="49"/>
      <c r="Q862" s="158"/>
      <c r="R862" s="221"/>
      <c r="S862" s="49"/>
      <c r="T862" s="199"/>
      <c r="U862" s="225"/>
      <c r="V862" s="202"/>
      <c r="W862" s="229"/>
      <c r="X862" s="49"/>
      <c r="Y862" s="45"/>
      <c r="Z862" s="49"/>
      <c r="AA862" s="49"/>
      <c r="AB862" s="49"/>
      <c r="AC862" s="49"/>
      <c r="AD862" s="45"/>
      <c r="AE862" s="45"/>
      <c r="AH862" s="52"/>
      <c r="AI862" s="75"/>
      <c r="AJ862" s="52"/>
      <c r="AK862" s="52"/>
      <c r="AL862" s="52"/>
      <c r="AM862" s="52"/>
      <c r="AN862" s="45"/>
      <c r="AO862" s="45"/>
      <c r="AP862" s="45"/>
      <c r="AQ862" s="45"/>
    </row>
    <row r="863" spans="1:43" ht="15.75" customHeight="1">
      <c r="A863" s="45"/>
      <c r="B863" s="45"/>
      <c r="C863" s="45"/>
      <c r="D863" s="90"/>
      <c r="E863" s="47"/>
      <c r="F863" s="46"/>
      <c r="G863" s="46"/>
      <c r="H863" s="46"/>
      <c r="I863" s="46"/>
      <c r="J863" s="90"/>
      <c r="K863" s="46"/>
      <c r="L863" s="48"/>
      <c r="M863" s="217"/>
      <c r="N863" s="49"/>
      <c r="O863" s="49"/>
      <c r="P863" s="49"/>
      <c r="Q863" s="158"/>
      <c r="R863" s="221"/>
      <c r="S863" s="49"/>
      <c r="T863" s="199"/>
      <c r="U863" s="225"/>
      <c r="V863" s="202"/>
      <c r="W863" s="229"/>
      <c r="X863" s="49"/>
      <c r="Y863" s="45"/>
      <c r="Z863" s="49"/>
      <c r="AA863" s="49"/>
      <c r="AB863" s="49"/>
      <c r="AC863" s="49"/>
      <c r="AD863" s="45"/>
      <c r="AE863" s="45"/>
      <c r="AH863" s="52"/>
      <c r="AI863" s="75"/>
      <c r="AJ863" s="52"/>
      <c r="AK863" s="52"/>
      <c r="AL863" s="52"/>
      <c r="AM863" s="52"/>
      <c r="AN863" s="45"/>
      <c r="AO863" s="45"/>
      <c r="AP863" s="45"/>
      <c r="AQ863" s="45"/>
    </row>
    <row r="864" spans="1:43" ht="15.75" customHeight="1">
      <c r="A864" s="45"/>
      <c r="B864" s="45"/>
      <c r="C864" s="45"/>
      <c r="D864" s="90"/>
      <c r="E864" s="47"/>
      <c r="F864" s="46"/>
      <c r="G864" s="46"/>
      <c r="H864" s="46"/>
      <c r="I864" s="46"/>
      <c r="J864" s="90"/>
      <c r="K864" s="46"/>
      <c r="L864" s="48"/>
      <c r="M864" s="217"/>
      <c r="N864" s="49"/>
      <c r="O864" s="49"/>
      <c r="P864" s="49"/>
      <c r="Q864" s="158"/>
      <c r="R864" s="221"/>
      <c r="S864" s="49"/>
      <c r="T864" s="199"/>
      <c r="U864" s="225"/>
      <c r="V864" s="202"/>
      <c r="W864" s="229"/>
      <c r="X864" s="49"/>
      <c r="Y864" s="45"/>
      <c r="Z864" s="49"/>
      <c r="AA864" s="49"/>
      <c r="AB864" s="49"/>
      <c r="AC864" s="49"/>
      <c r="AD864" s="45"/>
      <c r="AE864" s="45"/>
      <c r="AH864" s="52"/>
      <c r="AI864" s="75"/>
      <c r="AJ864" s="52"/>
      <c r="AK864" s="52"/>
      <c r="AL864" s="52"/>
      <c r="AM864" s="52"/>
      <c r="AN864" s="45"/>
      <c r="AO864" s="45"/>
      <c r="AP864" s="45"/>
      <c r="AQ864" s="45"/>
    </row>
    <row r="865" spans="1:43" ht="15.75" customHeight="1">
      <c r="A865" s="45"/>
      <c r="B865" s="45"/>
      <c r="C865" s="45"/>
      <c r="D865" s="90"/>
      <c r="E865" s="47"/>
      <c r="F865" s="46"/>
      <c r="G865" s="46"/>
      <c r="H865" s="46"/>
      <c r="I865" s="46"/>
      <c r="J865" s="90"/>
      <c r="K865" s="46"/>
      <c r="L865" s="48"/>
      <c r="M865" s="217"/>
      <c r="N865" s="49"/>
      <c r="O865" s="49"/>
      <c r="P865" s="49"/>
      <c r="Q865" s="158"/>
      <c r="R865" s="221"/>
      <c r="S865" s="49"/>
      <c r="T865" s="199"/>
      <c r="U865" s="225"/>
      <c r="V865" s="202"/>
      <c r="W865" s="229"/>
      <c r="X865" s="49"/>
      <c r="Y865" s="45"/>
      <c r="Z865" s="49"/>
      <c r="AA865" s="49"/>
      <c r="AB865" s="49"/>
      <c r="AC865" s="49"/>
      <c r="AD865" s="45"/>
      <c r="AE865" s="45"/>
      <c r="AH865" s="52"/>
      <c r="AI865" s="75"/>
      <c r="AJ865" s="52"/>
      <c r="AK865" s="52"/>
      <c r="AL865" s="52"/>
      <c r="AM865" s="52"/>
      <c r="AN865" s="45"/>
      <c r="AO865" s="45"/>
      <c r="AP865" s="45"/>
      <c r="AQ865" s="45"/>
    </row>
    <row r="866" spans="1:43" ht="15.75" customHeight="1">
      <c r="A866" s="45"/>
      <c r="B866" s="45"/>
      <c r="C866" s="45"/>
      <c r="D866" s="90"/>
      <c r="E866" s="47"/>
      <c r="F866" s="46"/>
      <c r="G866" s="46"/>
      <c r="H866" s="46"/>
      <c r="I866" s="46"/>
      <c r="J866" s="90"/>
      <c r="K866" s="46"/>
      <c r="L866" s="48"/>
      <c r="M866" s="217"/>
      <c r="N866" s="49"/>
      <c r="O866" s="49"/>
      <c r="P866" s="49"/>
      <c r="Q866" s="158"/>
      <c r="R866" s="221"/>
      <c r="S866" s="49"/>
      <c r="T866" s="199"/>
      <c r="U866" s="225"/>
      <c r="V866" s="202"/>
      <c r="W866" s="229"/>
      <c r="X866" s="49"/>
      <c r="Y866" s="45"/>
      <c r="Z866" s="49"/>
      <c r="AA866" s="49"/>
      <c r="AB866" s="49"/>
      <c r="AC866" s="49"/>
      <c r="AD866" s="45"/>
      <c r="AE866" s="45"/>
      <c r="AH866" s="52"/>
      <c r="AI866" s="75"/>
      <c r="AJ866" s="52"/>
      <c r="AK866" s="52"/>
      <c r="AL866" s="52"/>
      <c r="AM866" s="52"/>
      <c r="AN866" s="45"/>
      <c r="AO866" s="45"/>
      <c r="AP866" s="45"/>
      <c r="AQ866" s="45"/>
    </row>
    <row r="867" spans="1:43" ht="15.75" customHeight="1">
      <c r="A867" s="45"/>
      <c r="B867" s="45"/>
      <c r="C867" s="45"/>
      <c r="D867" s="90"/>
      <c r="E867" s="47"/>
      <c r="F867" s="46"/>
      <c r="G867" s="46"/>
      <c r="H867" s="46"/>
      <c r="I867" s="46"/>
      <c r="J867" s="90"/>
      <c r="K867" s="46"/>
      <c r="L867" s="48"/>
      <c r="M867" s="217"/>
      <c r="N867" s="49"/>
      <c r="O867" s="49"/>
      <c r="P867" s="49"/>
      <c r="Q867" s="158"/>
      <c r="R867" s="221"/>
      <c r="S867" s="49"/>
      <c r="T867" s="199"/>
      <c r="U867" s="225"/>
      <c r="V867" s="202"/>
      <c r="W867" s="229"/>
      <c r="X867" s="49"/>
      <c r="Y867" s="45"/>
      <c r="Z867" s="49"/>
      <c r="AA867" s="49"/>
      <c r="AB867" s="49"/>
      <c r="AC867" s="49"/>
      <c r="AD867" s="45"/>
      <c r="AE867" s="45"/>
      <c r="AH867" s="52"/>
      <c r="AI867" s="75"/>
      <c r="AJ867" s="52"/>
      <c r="AK867" s="52"/>
      <c r="AL867" s="52"/>
      <c r="AM867" s="52"/>
      <c r="AN867" s="45"/>
      <c r="AO867" s="45"/>
      <c r="AP867" s="45"/>
      <c r="AQ867" s="45"/>
    </row>
    <row r="868" spans="1:43" ht="15.75" customHeight="1">
      <c r="A868" s="45"/>
      <c r="B868" s="45"/>
      <c r="C868" s="45"/>
      <c r="D868" s="90"/>
      <c r="E868" s="47"/>
      <c r="F868" s="46"/>
      <c r="G868" s="46"/>
      <c r="H868" s="46"/>
      <c r="I868" s="46"/>
      <c r="J868" s="90"/>
      <c r="K868" s="46"/>
      <c r="L868" s="48"/>
      <c r="M868" s="217"/>
      <c r="N868" s="49"/>
      <c r="O868" s="49"/>
      <c r="P868" s="49"/>
      <c r="Q868" s="158"/>
      <c r="R868" s="221"/>
      <c r="S868" s="49"/>
      <c r="T868" s="199"/>
      <c r="U868" s="225"/>
      <c r="V868" s="202"/>
      <c r="W868" s="229"/>
      <c r="X868" s="49"/>
      <c r="Y868" s="45"/>
      <c r="Z868" s="49"/>
      <c r="AA868" s="49"/>
      <c r="AB868" s="49"/>
      <c r="AC868" s="49"/>
      <c r="AD868" s="45"/>
      <c r="AE868" s="45"/>
      <c r="AH868" s="52"/>
      <c r="AI868" s="75"/>
      <c r="AJ868" s="52"/>
      <c r="AK868" s="52"/>
      <c r="AL868" s="52"/>
      <c r="AM868" s="52"/>
      <c r="AN868" s="45"/>
      <c r="AO868" s="45"/>
      <c r="AP868" s="45"/>
      <c r="AQ868" s="45"/>
    </row>
    <row r="869" spans="1:43" ht="15.75" customHeight="1">
      <c r="A869" s="45"/>
      <c r="B869" s="45"/>
      <c r="C869" s="45"/>
      <c r="D869" s="90"/>
      <c r="E869" s="47"/>
      <c r="F869" s="46"/>
      <c r="G869" s="46"/>
      <c r="H869" s="46"/>
      <c r="I869" s="46"/>
      <c r="J869" s="90"/>
      <c r="K869" s="46"/>
      <c r="L869" s="48"/>
      <c r="M869" s="217"/>
      <c r="N869" s="49"/>
      <c r="O869" s="49"/>
      <c r="P869" s="49"/>
      <c r="Q869" s="158"/>
      <c r="R869" s="221"/>
      <c r="S869" s="49"/>
      <c r="T869" s="199"/>
      <c r="U869" s="225"/>
      <c r="V869" s="202"/>
      <c r="W869" s="229"/>
      <c r="X869" s="49"/>
      <c r="Y869" s="45"/>
      <c r="Z869" s="49"/>
      <c r="AA869" s="49"/>
      <c r="AB869" s="49"/>
      <c r="AC869" s="49"/>
      <c r="AD869" s="45"/>
      <c r="AE869" s="45"/>
      <c r="AH869" s="52"/>
      <c r="AI869" s="75"/>
      <c r="AJ869" s="52"/>
      <c r="AK869" s="52"/>
      <c r="AL869" s="52"/>
      <c r="AM869" s="52"/>
      <c r="AN869" s="45"/>
      <c r="AO869" s="45"/>
      <c r="AP869" s="45"/>
      <c r="AQ869" s="45"/>
    </row>
    <row r="870" spans="1:43" ht="15.75" customHeight="1">
      <c r="A870" s="45"/>
      <c r="B870" s="45"/>
      <c r="C870" s="45"/>
      <c r="D870" s="90"/>
      <c r="E870" s="47"/>
      <c r="F870" s="46"/>
      <c r="G870" s="46"/>
      <c r="H870" s="46"/>
      <c r="I870" s="46"/>
      <c r="J870" s="90"/>
      <c r="K870" s="46"/>
      <c r="L870" s="48"/>
      <c r="M870" s="217"/>
      <c r="N870" s="49"/>
      <c r="O870" s="49"/>
      <c r="P870" s="49"/>
      <c r="Q870" s="158"/>
      <c r="R870" s="221"/>
      <c r="S870" s="49"/>
      <c r="T870" s="199"/>
      <c r="U870" s="225"/>
      <c r="V870" s="202"/>
      <c r="W870" s="229"/>
      <c r="X870" s="49"/>
      <c r="Y870" s="45"/>
      <c r="Z870" s="49"/>
      <c r="AA870" s="49"/>
      <c r="AB870" s="49"/>
      <c r="AC870" s="49"/>
      <c r="AD870" s="45"/>
      <c r="AE870" s="45"/>
      <c r="AH870" s="52"/>
      <c r="AI870" s="75"/>
      <c r="AJ870" s="52"/>
      <c r="AK870" s="52"/>
      <c r="AL870" s="52"/>
      <c r="AM870" s="52"/>
      <c r="AN870" s="45"/>
      <c r="AO870" s="45"/>
      <c r="AP870" s="45"/>
      <c r="AQ870" s="45"/>
    </row>
    <row r="871" spans="1:43" ht="15.75" customHeight="1">
      <c r="A871" s="45"/>
      <c r="B871" s="45"/>
      <c r="C871" s="45"/>
      <c r="D871" s="90"/>
      <c r="E871" s="47"/>
      <c r="F871" s="46"/>
      <c r="G871" s="46"/>
      <c r="H871" s="46"/>
      <c r="I871" s="46"/>
      <c r="J871" s="90"/>
      <c r="K871" s="46"/>
      <c r="L871" s="48"/>
      <c r="M871" s="217"/>
      <c r="N871" s="49"/>
      <c r="O871" s="49"/>
      <c r="P871" s="49"/>
      <c r="Q871" s="158"/>
      <c r="R871" s="221"/>
      <c r="S871" s="49"/>
      <c r="T871" s="199"/>
      <c r="U871" s="225"/>
      <c r="V871" s="202"/>
      <c r="W871" s="229"/>
      <c r="X871" s="49"/>
      <c r="Y871" s="45"/>
      <c r="Z871" s="49"/>
      <c r="AA871" s="49"/>
      <c r="AB871" s="49"/>
      <c r="AC871" s="49"/>
      <c r="AD871" s="45"/>
      <c r="AE871" s="45"/>
      <c r="AH871" s="52"/>
      <c r="AI871" s="75"/>
      <c r="AJ871" s="52"/>
      <c r="AK871" s="52"/>
      <c r="AL871" s="52"/>
      <c r="AM871" s="52"/>
      <c r="AN871" s="45"/>
      <c r="AO871" s="45"/>
      <c r="AP871" s="45"/>
      <c r="AQ871" s="45"/>
    </row>
    <row r="872" spans="1:43" ht="15.75" customHeight="1">
      <c r="A872" s="45"/>
      <c r="B872" s="45"/>
      <c r="C872" s="45"/>
      <c r="D872" s="90"/>
      <c r="E872" s="47"/>
      <c r="F872" s="46"/>
      <c r="G872" s="46"/>
      <c r="H872" s="46"/>
      <c r="I872" s="46"/>
      <c r="J872" s="90"/>
      <c r="K872" s="46"/>
      <c r="L872" s="48"/>
      <c r="M872" s="217"/>
      <c r="N872" s="49"/>
      <c r="O872" s="49"/>
      <c r="P872" s="49"/>
      <c r="Q872" s="158"/>
      <c r="R872" s="221"/>
      <c r="S872" s="49"/>
      <c r="T872" s="199"/>
      <c r="U872" s="225"/>
      <c r="V872" s="202"/>
      <c r="W872" s="229"/>
      <c r="X872" s="49"/>
      <c r="Y872" s="45"/>
      <c r="Z872" s="49"/>
      <c r="AA872" s="49"/>
      <c r="AB872" s="49"/>
      <c r="AC872" s="49"/>
      <c r="AD872" s="45"/>
      <c r="AE872" s="45"/>
      <c r="AH872" s="52"/>
      <c r="AI872" s="75"/>
      <c r="AJ872" s="52"/>
      <c r="AK872" s="52"/>
      <c r="AL872" s="52"/>
      <c r="AM872" s="52"/>
      <c r="AN872" s="45"/>
      <c r="AO872" s="45"/>
      <c r="AP872" s="45"/>
      <c r="AQ872" s="45"/>
    </row>
    <row r="873" spans="1:43" ht="15.75" customHeight="1">
      <c r="A873" s="45"/>
      <c r="B873" s="45"/>
      <c r="C873" s="45"/>
      <c r="D873" s="90"/>
      <c r="E873" s="47"/>
      <c r="F873" s="46"/>
      <c r="G873" s="46"/>
      <c r="H873" s="46"/>
      <c r="I873" s="46"/>
      <c r="J873" s="90"/>
      <c r="K873" s="46"/>
      <c r="L873" s="48"/>
      <c r="M873" s="217"/>
      <c r="N873" s="49"/>
      <c r="O873" s="49"/>
      <c r="P873" s="49"/>
      <c r="Q873" s="158"/>
      <c r="R873" s="221"/>
      <c r="S873" s="49"/>
      <c r="T873" s="199"/>
      <c r="U873" s="225"/>
      <c r="V873" s="202"/>
      <c r="W873" s="229"/>
      <c r="X873" s="49"/>
      <c r="Y873" s="45"/>
      <c r="Z873" s="49"/>
      <c r="AA873" s="49"/>
      <c r="AB873" s="49"/>
      <c r="AC873" s="49"/>
      <c r="AD873" s="45"/>
      <c r="AE873" s="45"/>
      <c r="AH873" s="52"/>
      <c r="AI873" s="75"/>
      <c r="AJ873" s="52"/>
      <c r="AK873" s="52"/>
      <c r="AL873" s="52"/>
      <c r="AM873" s="52"/>
      <c r="AN873" s="45"/>
      <c r="AO873" s="45"/>
      <c r="AP873" s="45"/>
      <c r="AQ873" s="45"/>
    </row>
    <row r="874" spans="1:43" ht="15.75" customHeight="1">
      <c r="A874" s="45"/>
      <c r="B874" s="45"/>
      <c r="C874" s="45"/>
      <c r="D874" s="90"/>
      <c r="E874" s="47"/>
      <c r="F874" s="46"/>
      <c r="G874" s="46"/>
      <c r="H874" s="46"/>
      <c r="I874" s="46"/>
      <c r="J874" s="90"/>
      <c r="K874" s="46"/>
      <c r="L874" s="48"/>
      <c r="M874" s="217"/>
      <c r="N874" s="49"/>
      <c r="O874" s="49"/>
      <c r="P874" s="49"/>
      <c r="Q874" s="158"/>
      <c r="R874" s="221"/>
      <c r="S874" s="49"/>
      <c r="T874" s="199"/>
      <c r="U874" s="225"/>
      <c r="V874" s="202"/>
      <c r="W874" s="229"/>
      <c r="X874" s="49"/>
      <c r="Y874" s="45"/>
      <c r="Z874" s="49"/>
      <c r="AA874" s="49"/>
      <c r="AB874" s="49"/>
      <c r="AC874" s="49"/>
      <c r="AD874" s="45"/>
      <c r="AE874" s="45"/>
      <c r="AH874" s="52"/>
      <c r="AI874" s="75"/>
      <c r="AJ874" s="52"/>
      <c r="AK874" s="52"/>
      <c r="AL874" s="52"/>
      <c r="AM874" s="52"/>
      <c r="AN874" s="45"/>
      <c r="AO874" s="45"/>
      <c r="AP874" s="45"/>
      <c r="AQ874" s="45"/>
    </row>
    <row r="875" spans="1:43" ht="15.75" customHeight="1">
      <c r="A875" s="45"/>
      <c r="B875" s="45"/>
      <c r="C875" s="45"/>
      <c r="D875" s="90"/>
      <c r="E875" s="47"/>
      <c r="F875" s="46"/>
      <c r="G875" s="46"/>
      <c r="H875" s="46"/>
      <c r="I875" s="46"/>
      <c r="J875" s="90"/>
      <c r="K875" s="46"/>
      <c r="L875" s="48"/>
      <c r="M875" s="217"/>
      <c r="N875" s="49"/>
      <c r="O875" s="49"/>
      <c r="P875" s="49"/>
      <c r="Q875" s="158"/>
      <c r="R875" s="221"/>
      <c r="S875" s="49"/>
      <c r="T875" s="199"/>
      <c r="U875" s="225"/>
      <c r="V875" s="202"/>
      <c r="W875" s="229"/>
      <c r="X875" s="49"/>
      <c r="Y875" s="45"/>
      <c r="Z875" s="49"/>
      <c r="AA875" s="49"/>
      <c r="AB875" s="49"/>
      <c r="AC875" s="49"/>
      <c r="AD875" s="45"/>
      <c r="AE875" s="45"/>
      <c r="AH875" s="52"/>
      <c r="AI875" s="75"/>
      <c r="AJ875" s="52"/>
      <c r="AK875" s="52"/>
      <c r="AL875" s="52"/>
      <c r="AM875" s="52"/>
      <c r="AN875" s="45"/>
      <c r="AO875" s="45"/>
      <c r="AP875" s="45"/>
      <c r="AQ875" s="45"/>
    </row>
    <row r="876" spans="1:43" ht="15.75" customHeight="1">
      <c r="A876" s="45"/>
      <c r="B876" s="45"/>
      <c r="C876" s="45"/>
      <c r="D876" s="90"/>
      <c r="E876" s="47"/>
      <c r="F876" s="46"/>
      <c r="G876" s="46"/>
      <c r="H876" s="46"/>
      <c r="I876" s="46"/>
      <c r="J876" s="90"/>
      <c r="K876" s="46"/>
      <c r="L876" s="48"/>
      <c r="M876" s="217"/>
      <c r="N876" s="49"/>
      <c r="O876" s="49"/>
      <c r="P876" s="49"/>
      <c r="Q876" s="158"/>
      <c r="R876" s="221"/>
      <c r="S876" s="49"/>
      <c r="T876" s="199"/>
      <c r="U876" s="225"/>
      <c r="V876" s="202"/>
      <c r="W876" s="229"/>
      <c r="X876" s="49"/>
      <c r="Y876" s="45"/>
      <c r="Z876" s="49"/>
      <c r="AA876" s="49"/>
      <c r="AB876" s="49"/>
      <c r="AC876" s="49"/>
      <c r="AD876" s="45"/>
      <c r="AE876" s="45"/>
      <c r="AH876" s="52"/>
      <c r="AI876" s="75"/>
      <c r="AJ876" s="52"/>
      <c r="AK876" s="52"/>
      <c r="AL876" s="52"/>
      <c r="AM876" s="52"/>
      <c r="AN876" s="45"/>
      <c r="AO876" s="45"/>
      <c r="AP876" s="45"/>
      <c r="AQ876" s="45"/>
    </row>
    <row r="877" spans="1:43" ht="15.75" customHeight="1">
      <c r="A877" s="45"/>
      <c r="B877" s="45"/>
      <c r="C877" s="45"/>
      <c r="D877" s="90"/>
      <c r="E877" s="47"/>
      <c r="F877" s="46"/>
      <c r="G877" s="46"/>
      <c r="H877" s="46"/>
      <c r="I877" s="46"/>
      <c r="J877" s="90"/>
      <c r="K877" s="46"/>
      <c r="L877" s="48"/>
      <c r="M877" s="217"/>
      <c r="N877" s="49"/>
      <c r="O877" s="49"/>
      <c r="P877" s="49"/>
      <c r="Q877" s="158"/>
      <c r="R877" s="221"/>
      <c r="S877" s="49"/>
      <c r="T877" s="199"/>
      <c r="U877" s="225"/>
      <c r="V877" s="202"/>
      <c r="W877" s="229"/>
      <c r="X877" s="49"/>
      <c r="Y877" s="45"/>
      <c r="Z877" s="49"/>
      <c r="AA877" s="49"/>
      <c r="AB877" s="49"/>
      <c r="AC877" s="49"/>
      <c r="AD877" s="45"/>
      <c r="AE877" s="45"/>
      <c r="AH877" s="52"/>
      <c r="AI877" s="75"/>
      <c r="AJ877" s="52"/>
      <c r="AK877" s="52"/>
      <c r="AL877" s="52"/>
      <c r="AM877" s="52"/>
      <c r="AN877" s="45"/>
      <c r="AO877" s="45"/>
      <c r="AP877" s="45"/>
      <c r="AQ877" s="45"/>
    </row>
    <row r="878" spans="1:43" ht="15.75" customHeight="1">
      <c r="A878" s="45"/>
      <c r="B878" s="45"/>
      <c r="C878" s="45"/>
      <c r="D878" s="90"/>
      <c r="E878" s="47"/>
      <c r="F878" s="46"/>
      <c r="G878" s="46"/>
      <c r="H878" s="46"/>
      <c r="I878" s="46"/>
      <c r="J878" s="90"/>
      <c r="K878" s="46"/>
      <c r="L878" s="48"/>
      <c r="M878" s="217"/>
      <c r="N878" s="49"/>
      <c r="O878" s="49"/>
      <c r="P878" s="49"/>
      <c r="Q878" s="158"/>
      <c r="R878" s="221"/>
      <c r="S878" s="49"/>
      <c r="T878" s="199"/>
      <c r="U878" s="225"/>
      <c r="V878" s="202"/>
      <c r="W878" s="229"/>
      <c r="X878" s="49"/>
      <c r="Y878" s="45"/>
      <c r="Z878" s="49"/>
      <c r="AA878" s="49"/>
      <c r="AB878" s="49"/>
      <c r="AC878" s="49"/>
      <c r="AD878" s="45"/>
      <c r="AE878" s="45"/>
      <c r="AH878" s="52"/>
      <c r="AI878" s="75"/>
      <c r="AJ878" s="52"/>
      <c r="AK878" s="52"/>
      <c r="AL878" s="52"/>
      <c r="AM878" s="52"/>
      <c r="AN878" s="45"/>
      <c r="AO878" s="45"/>
      <c r="AP878" s="45"/>
      <c r="AQ878" s="45"/>
    </row>
    <row r="879" spans="1:43" ht="15.75" customHeight="1">
      <c r="A879" s="45"/>
      <c r="B879" s="45"/>
      <c r="C879" s="45"/>
      <c r="D879" s="90"/>
      <c r="E879" s="47"/>
      <c r="F879" s="46"/>
      <c r="G879" s="46"/>
      <c r="H879" s="46"/>
      <c r="I879" s="46"/>
      <c r="J879" s="90"/>
      <c r="K879" s="46"/>
      <c r="L879" s="48"/>
      <c r="M879" s="217"/>
      <c r="N879" s="49"/>
      <c r="O879" s="49"/>
      <c r="P879" s="49"/>
      <c r="Q879" s="158"/>
      <c r="R879" s="221"/>
      <c r="S879" s="49"/>
      <c r="T879" s="199"/>
      <c r="U879" s="225"/>
      <c r="V879" s="202"/>
      <c r="W879" s="229"/>
      <c r="X879" s="49"/>
      <c r="Y879" s="45"/>
      <c r="Z879" s="49"/>
      <c r="AA879" s="49"/>
      <c r="AB879" s="49"/>
      <c r="AC879" s="49"/>
      <c r="AD879" s="45"/>
      <c r="AE879" s="45"/>
      <c r="AH879" s="52"/>
      <c r="AI879" s="75"/>
      <c r="AJ879" s="52"/>
      <c r="AK879" s="52"/>
      <c r="AL879" s="52"/>
      <c r="AM879" s="52"/>
      <c r="AN879" s="45"/>
      <c r="AO879" s="45"/>
      <c r="AP879" s="45"/>
      <c r="AQ879" s="45"/>
    </row>
    <row r="880" spans="1:43" ht="15.75" customHeight="1">
      <c r="A880" s="45"/>
      <c r="B880" s="45"/>
      <c r="C880" s="45"/>
      <c r="D880" s="90"/>
      <c r="E880" s="47"/>
      <c r="F880" s="46"/>
      <c r="G880" s="46"/>
      <c r="H880" s="46"/>
      <c r="I880" s="46"/>
      <c r="J880" s="90"/>
      <c r="K880" s="46"/>
      <c r="L880" s="48"/>
      <c r="M880" s="217"/>
      <c r="N880" s="49"/>
      <c r="O880" s="49"/>
      <c r="P880" s="49"/>
      <c r="Q880" s="158"/>
      <c r="R880" s="221"/>
      <c r="S880" s="49"/>
      <c r="T880" s="199"/>
      <c r="U880" s="225"/>
      <c r="V880" s="202"/>
      <c r="W880" s="229"/>
      <c r="X880" s="49"/>
      <c r="Y880" s="45"/>
      <c r="Z880" s="49"/>
      <c r="AA880" s="49"/>
      <c r="AB880" s="49"/>
      <c r="AC880" s="49"/>
      <c r="AD880" s="45"/>
      <c r="AE880" s="45"/>
      <c r="AH880" s="52"/>
      <c r="AI880" s="75"/>
      <c r="AJ880" s="52"/>
      <c r="AK880" s="52"/>
      <c r="AL880" s="52"/>
      <c r="AM880" s="52"/>
      <c r="AN880" s="45"/>
      <c r="AO880" s="45"/>
      <c r="AP880" s="45"/>
      <c r="AQ880" s="45"/>
    </row>
    <row r="881" spans="1:43" ht="15.75" customHeight="1">
      <c r="A881" s="45"/>
      <c r="B881" s="45"/>
      <c r="C881" s="45"/>
      <c r="D881" s="90"/>
      <c r="E881" s="47"/>
      <c r="F881" s="46"/>
      <c r="G881" s="46"/>
      <c r="H881" s="46"/>
      <c r="I881" s="46"/>
      <c r="J881" s="90"/>
      <c r="K881" s="46"/>
      <c r="L881" s="48"/>
      <c r="M881" s="217"/>
      <c r="N881" s="49"/>
      <c r="O881" s="49"/>
      <c r="P881" s="49"/>
      <c r="Q881" s="158"/>
      <c r="R881" s="221"/>
      <c r="S881" s="49"/>
      <c r="T881" s="199"/>
      <c r="U881" s="225"/>
      <c r="V881" s="202"/>
      <c r="W881" s="229"/>
      <c r="X881" s="49"/>
      <c r="Y881" s="45"/>
      <c r="Z881" s="49"/>
      <c r="AA881" s="49"/>
      <c r="AB881" s="49"/>
      <c r="AC881" s="49"/>
      <c r="AD881" s="45"/>
      <c r="AE881" s="45"/>
      <c r="AH881" s="52"/>
      <c r="AI881" s="75"/>
      <c r="AJ881" s="52"/>
      <c r="AK881" s="52"/>
      <c r="AL881" s="52"/>
      <c r="AM881" s="52"/>
      <c r="AN881" s="45"/>
      <c r="AO881" s="45"/>
      <c r="AP881" s="45"/>
      <c r="AQ881" s="45"/>
    </row>
    <row r="882" spans="1:43" ht="15.75" customHeight="1">
      <c r="A882" s="45"/>
      <c r="B882" s="45"/>
      <c r="C882" s="45"/>
      <c r="D882" s="90"/>
      <c r="E882" s="47"/>
      <c r="F882" s="46"/>
      <c r="G882" s="46"/>
      <c r="H882" s="46"/>
      <c r="I882" s="46"/>
      <c r="J882" s="90"/>
      <c r="K882" s="46"/>
      <c r="L882" s="48"/>
      <c r="M882" s="217"/>
      <c r="N882" s="49"/>
      <c r="O882" s="49"/>
      <c r="P882" s="49"/>
      <c r="Q882" s="158"/>
      <c r="R882" s="221"/>
      <c r="S882" s="49"/>
      <c r="T882" s="199"/>
      <c r="U882" s="225"/>
      <c r="V882" s="202"/>
      <c r="W882" s="229"/>
      <c r="X882" s="49"/>
      <c r="Y882" s="45"/>
      <c r="Z882" s="49"/>
      <c r="AA882" s="49"/>
      <c r="AB882" s="49"/>
      <c r="AC882" s="49"/>
      <c r="AD882" s="45"/>
      <c r="AE882" s="45"/>
      <c r="AH882" s="52"/>
      <c r="AI882" s="75"/>
      <c r="AJ882" s="52"/>
      <c r="AK882" s="52"/>
      <c r="AL882" s="52"/>
      <c r="AM882" s="52"/>
      <c r="AN882" s="45"/>
      <c r="AO882" s="45"/>
      <c r="AP882" s="45"/>
      <c r="AQ882" s="45"/>
    </row>
    <row r="883" spans="1:43" ht="15.75" customHeight="1">
      <c r="A883" s="45"/>
      <c r="B883" s="45"/>
      <c r="C883" s="45"/>
      <c r="D883" s="90"/>
      <c r="E883" s="47"/>
      <c r="F883" s="46"/>
      <c r="G883" s="46"/>
      <c r="H883" s="46"/>
      <c r="I883" s="46"/>
      <c r="J883" s="90"/>
      <c r="K883" s="46"/>
      <c r="L883" s="48"/>
      <c r="M883" s="217"/>
      <c r="N883" s="49"/>
      <c r="O883" s="49"/>
      <c r="P883" s="49"/>
      <c r="Q883" s="158"/>
      <c r="R883" s="221"/>
      <c r="S883" s="49"/>
      <c r="T883" s="199"/>
      <c r="U883" s="225"/>
      <c r="V883" s="202"/>
      <c r="W883" s="229"/>
      <c r="X883" s="49"/>
      <c r="Y883" s="45"/>
      <c r="Z883" s="49"/>
      <c r="AA883" s="49"/>
      <c r="AB883" s="49"/>
      <c r="AC883" s="49"/>
      <c r="AD883" s="45"/>
      <c r="AE883" s="45"/>
      <c r="AH883" s="52"/>
      <c r="AI883" s="75"/>
      <c r="AJ883" s="52"/>
      <c r="AK883" s="52"/>
      <c r="AL883" s="52"/>
      <c r="AM883" s="52"/>
      <c r="AN883" s="45"/>
      <c r="AO883" s="45"/>
      <c r="AP883" s="45"/>
      <c r="AQ883" s="45"/>
    </row>
    <row r="884" spans="1:43" ht="15.75" customHeight="1">
      <c r="A884" s="45"/>
      <c r="B884" s="45"/>
      <c r="C884" s="45"/>
      <c r="D884" s="90"/>
      <c r="E884" s="47"/>
      <c r="F884" s="46"/>
      <c r="G884" s="46"/>
      <c r="H884" s="46"/>
      <c r="I884" s="46"/>
      <c r="J884" s="90"/>
      <c r="K884" s="46"/>
      <c r="L884" s="48"/>
      <c r="M884" s="217"/>
      <c r="N884" s="49"/>
      <c r="O884" s="49"/>
      <c r="P884" s="49"/>
      <c r="Q884" s="158"/>
      <c r="R884" s="221"/>
      <c r="S884" s="49"/>
      <c r="T884" s="199"/>
      <c r="U884" s="225"/>
      <c r="V884" s="202"/>
      <c r="W884" s="229"/>
      <c r="X884" s="49"/>
      <c r="Y884" s="45"/>
      <c r="Z884" s="49"/>
      <c r="AA884" s="49"/>
      <c r="AB884" s="49"/>
      <c r="AC884" s="49"/>
      <c r="AD884" s="45"/>
      <c r="AE884" s="45"/>
      <c r="AH884" s="52"/>
      <c r="AI884" s="75"/>
      <c r="AJ884" s="52"/>
      <c r="AK884" s="52"/>
      <c r="AL884" s="52"/>
      <c r="AM884" s="52"/>
      <c r="AN884" s="45"/>
      <c r="AO884" s="45"/>
      <c r="AP884" s="45"/>
      <c r="AQ884" s="45"/>
    </row>
    <row r="885" spans="1:43" ht="15.75" customHeight="1">
      <c r="A885" s="45"/>
      <c r="B885" s="45"/>
      <c r="C885" s="45"/>
      <c r="D885" s="90"/>
      <c r="E885" s="47"/>
      <c r="F885" s="46"/>
      <c r="G885" s="46"/>
      <c r="H885" s="46"/>
      <c r="I885" s="46"/>
      <c r="J885" s="90"/>
      <c r="K885" s="46"/>
      <c r="L885" s="48"/>
      <c r="M885" s="217"/>
      <c r="N885" s="49"/>
      <c r="O885" s="49"/>
      <c r="P885" s="49"/>
      <c r="Q885" s="158"/>
      <c r="R885" s="221"/>
      <c r="S885" s="49"/>
      <c r="T885" s="199"/>
      <c r="U885" s="225"/>
      <c r="V885" s="202"/>
      <c r="W885" s="229"/>
      <c r="X885" s="49"/>
      <c r="Y885" s="45"/>
      <c r="Z885" s="49"/>
      <c r="AA885" s="49"/>
      <c r="AB885" s="49"/>
      <c r="AC885" s="49"/>
      <c r="AD885" s="45"/>
      <c r="AE885" s="45"/>
      <c r="AH885" s="52"/>
      <c r="AI885" s="75"/>
      <c r="AJ885" s="52"/>
      <c r="AK885" s="52"/>
      <c r="AL885" s="52"/>
      <c r="AM885" s="52"/>
      <c r="AN885" s="45"/>
      <c r="AO885" s="45"/>
      <c r="AP885" s="45"/>
      <c r="AQ885" s="45"/>
    </row>
    <row r="886" spans="1:43" ht="15.75" customHeight="1">
      <c r="A886" s="45"/>
      <c r="B886" s="45"/>
      <c r="C886" s="45"/>
      <c r="D886" s="90"/>
      <c r="E886" s="47"/>
      <c r="F886" s="46"/>
      <c r="G886" s="46"/>
      <c r="H886" s="46"/>
      <c r="I886" s="46"/>
      <c r="J886" s="90"/>
      <c r="K886" s="46"/>
      <c r="L886" s="48"/>
      <c r="M886" s="217"/>
      <c r="N886" s="49"/>
      <c r="O886" s="49"/>
      <c r="P886" s="49"/>
      <c r="Q886" s="158"/>
      <c r="R886" s="221"/>
      <c r="S886" s="49"/>
      <c r="T886" s="199"/>
      <c r="U886" s="225"/>
      <c r="V886" s="202"/>
      <c r="W886" s="229"/>
      <c r="X886" s="49"/>
      <c r="Y886" s="45"/>
      <c r="Z886" s="49"/>
      <c r="AA886" s="49"/>
      <c r="AB886" s="49"/>
      <c r="AC886" s="49"/>
      <c r="AD886" s="45"/>
      <c r="AE886" s="45"/>
      <c r="AH886" s="52"/>
      <c r="AI886" s="75"/>
      <c r="AJ886" s="52"/>
      <c r="AK886" s="52"/>
      <c r="AL886" s="52"/>
      <c r="AM886" s="52"/>
      <c r="AN886" s="45"/>
      <c r="AO886" s="45"/>
      <c r="AP886" s="45"/>
      <c r="AQ886" s="45"/>
    </row>
    <row r="887" spans="1:43" ht="15.75" customHeight="1">
      <c r="A887" s="45"/>
      <c r="B887" s="45"/>
      <c r="C887" s="45"/>
      <c r="D887" s="90"/>
      <c r="E887" s="47"/>
      <c r="F887" s="46"/>
      <c r="G887" s="46"/>
      <c r="H887" s="46"/>
      <c r="I887" s="46"/>
      <c r="J887" s="90"/>
      <c r="K887" s="46"/>
      <c r="L887" s="48"/>
      <c r="M887" s="217"/>
      <c r="N887" s="49"/>
      <c r="O887" s="49"/>
      <c r="P887" s="49"/>
      <c r="Q887" s="158"/>
      <c r="R887" s="221"/>
      <c r="S887" s="49"/>
      <c r="T887" s="199"/>
      <c r="U887" s="225"/>
      <c r="V887" s="202"/>
      <c r="W887" s="229"/>
      <c r="X887" s="49"/>
      <c r="Y887" s="45"/>
      <c r="Z887" s="49"/>
      <c r="AA887" s="49"/>
      <c r="AB887" s="49"/>
      <c r="AC887" s="49"/>
      <c r="AD887" s="45"/>
      <c r="AE887" s="45"/>
      <c r="AH887" s="52"/>
      <c r="AI887" s="75"/>
      <c r="AJ887" s="52"/>
      <c r="AK887" s="52"/>
      <c r="AL887" s="52"/>
      <c r="AM887" s="52"/>
      <c r="AN887" s="45"/>
      <c r="AO887" s="45"/>
      <c r="AP887" s="45"/>
      <c r="AQ887" s="45"/>
    </row>
    <row r="888" spans="1:43" ht="15.75" customHeight="1">
      <c r="A888" s="45"/>
      <c r="B888" s="45"/>
      <c r="C888" s="45"/>
      <c r="D888" s="90"/>
      <c r="E888" s="47"/>
      <c r="F888" s="46"/>
      <c r="G888" s="46"/>
      <c r="H888" s="46"/>
      <c r="I888" s="46"/>
      <c r="J888" s="90"/>
      <c r="K888" s="46"/>
      <c r="L888" s="48"/>
      <c r="M888" s="217"/>
      <c r="N888" s="49"/>
      <c r="O888" s="49"/>
      <c r="P888" s="49"/>
      <c r="Q888" s="158"/>
      <c r="R888" s="221"/>
      <c r="S888" s="49"/>
      <c r="T888" s="199"/>
      <c r="U888" s="225"/>
      <c r="V888" s="202"/>
      <c r="W888" s="229"/>
      <c r="X888" s="49"/>
      <c r="Y888" s="45"/>
      <c r="Z888" s="49"/>
      <c r="AA888" s="49"/>
      <c r="AB888" s="49"/>
      <c r="AC888" s="49"/>
      <c r="AD888" s="45"/>
      <c r="AE888" s="45"/>
      <c r="AH888" s="52"/>
      <c r="AI888" s="75"/>
      <c r="AJ888" s="52"/>
      <c r="AK888" s="52"/>
      <c r="AL888" s="52"/>
      <c r="AM888" s="52"/>
      <c r="AN888" s="45"/>
      <c r="AO888" s="45"/>
      <c r="AP888" s="45"/>
      <c r="AQ888" s="45"/>
    </row>
    <row r="889" spans="1:43" ht="15.75" customHeight="1">
      <c r="A889" s="45"/>
      <c r="B889" s="45"/>
      <c r="C889" s="45"/>
      <c r="D889" s="90"/>
      <c r="E889" s="47"/>
      <c r="F889" s="46"/>
      <c r="G889" s="46"/>
      <c r="H889" s="46"/>
      <c r="I889" s="46"/>
      <c r="J889" s="90"/>
      <c r="K889" s="46"/>
      <c r="L889" s="48"/>
      <c r="M889" s="217"/>
      <c r="N889" s="49"/>
      <c r="O889" s="49"/>
      <c r="P889" s="49"/>
      <c r="Q889" s="158"/>
      <c r="R889" s="221"/>
      <c r="S889" s="49"/>
      <c r="T889" s="199"/>
      <c r="U889" s="225"/>
      <c r="V889" s="202"/>
      <c r="W889" s="229"/>
      <c r="X889" s="49"/>
      <c r="Y889" s="45"/>
      <c r="Z889" s="49"/>
      <c r="AA889" s="49"/>
      <c r="AB889" s="49"/>
      <c r="AC889" s="49"/>
      <c r="AD889" s="45"/>
      <c r="AE889" s="45"/>
      <c r="AH889" s="52"/>
      <c r="AI889" s="75"/>
      <c r="AJ889" s="52"/>
      <c r="AK889" s="52"/>
      <c r="AL889" s="52"/>
      <c r="AM889" s="52"/>
      <c r="AN889" s="45"/>
      <c r="AO889" s="45"/>
      <c r="AP889" s="45"/>
      <c r="AQ889" s="45"/>
    </row>
    <row r="890" spans="1:43" ht="15.75" customHeight="1">
      <c r="A890" s="45"/>
      <c r="B890" s="45"/>
      <c r="C890" s="45"/>
      <c r="D890" s="90"/>
      <c r="E890" s="47"/>
      <c r="F890" s="46"/>
      <c r="G890" s="46"/>
      <c r="H890" s="46"/>
      <c r="I890" s="46"/>
      <c r="J890" s="90"/>
      <c r="K890" s="46"/>
      <c r="L890" s="48"/>
      <c r="M890" s="217"/>
      <c r="N890" s="49"/>
      <c r="O890" s="49"/>
      <c r="P890" s="49"/>
      <c r="Q890" s="158"/>
      <c r="R890" s="221"/>
      <c r="S890" s="49"/>
      <c r="T890" s="199"/>
      <c r="U890" s="225"/>
      <c r="V890" s="202"/>
      <c r="W890" s="229"/>
      <c r="X890" s="49"/>
      <c r="Y890" s="45"/>
      <c r="Z890" s="49"/>
      <c r="AA890" s="49"/>
      <c r="AB890" s="49"/>
      <c r="AC890" s="49"/>
      <c r="AD890" s="45"/>
      <c r="AE890" s="45"/>
      <c r="AH890" s="52"/>
      <c r="AI890" s="75"/>
      <c r="AJ890" s="52"/>
      <c r="AK890" s="52"/>
      <c r="AL890" s="52"/>
      <c r="AM890" s="52"/>
      <c r="AN890" s="45"/>
      <c r="AO890" s="45"/>
      <c r="AP890" s="45"/>
      <c r="AQ890" s="45"/>
    </row>
    <row r="891" spans="1:43" ht="15.75" customHeight="1">
      <c r="A891" s="45"/>
      <c r="B891" s="45"/>
      <c r="C891" s="45"/>
      <c r="D891" s="90"/>
      <c r="E891" s="47"/>
      <c r="F891" s="46"/>
      <c r="G891" s="46"/>
      <c r="H891" s="46"/>
      <c r="I891" s="46"/>
      <c r="J891" s="90"/>
      <c r="K891" s="46"/>
      <c r="L891" s="48"/>
      <c r="M891" s="217"/>
      <c r="N891" s="49"/>
      <c r="O891" s="49"/>
      <c r="P891" s="49"/>
      <c r="Q891" s="158"/>
      <c r="R891" s="221"/>
      <c r="S891" s="49"/>
      <c r="T891" s="199"/>
      <c r="U891" s="225"/>
      <c r="V891" s="202"/>
      <c r="W891" s="229"/>
      <c r="X891" s="49"/>
      <c r="Y891" s="45"/>
      <c r="Z891" s="49"/>
      <c r="AA891" s="49"/>
      <c r="AB891" s="49"/>
      <c r="AC891" s="49"/>
      <c r="AD891" s="45"/>
      <c r="AE891" s="45"/>
      <c r="AH891" s="52"/>
      <c r="AI891" s="75"/>
      <c r="AJ891" s="52"/>
      <c r="AK891" s="52"/>
      <c r="AL891" s="52"/>
      <c r="AM891" s="52"/>
      <c r="AN891" s="45"/>
      <c r="AO891" s="45"/>
      <c r="AP891" s="45"/>
      <c r="AQ891" s="45"/>
    </row>
    <row r="892" spans="1:43" ht="15.75" customHeight="1">
      <c r="A892" s="45"/>
      <c r="B892" s="45"/>
      <c r="C892" s="45"/>
      <c r="D892" s="90"/>
      <c r="E892" s="47"/>
      <c r="F892" s="46"/>
      <c r="G892" s="46"/>
      <c r="H892" s="46"/>
      <c r="I892" s="46"/>
      <c r="J892" s="90"/>
      <c r="K892" s="46"/>
      <c r="L892" s="48"/>
      <c r="M892" s="217"/>
      <c r="N892" s="49"/>
      <c r="O892" s="49"/>
      <c r="P892" s="49"/>
      <c r="Q892" s="158"/>
      <c r="R892" s="221"/>
      <c r="S892" s="49"/>
      <c r="T892" s="199"/>
      <c r="U892" s="225"/>
      <c r="V892" s="202"/>
      <c r="W892" s="229"/>
      <c r="X892" s="49"/>
      <c r="Y892" s="45"/>
      <c r="Z892" s="49"/>
      <c r="AA892" s="49"/>
      <c r="AB892" s="49"/>
      <c r="AC892" s="49"/>
      <c r="AD892" s="45"/>
      <c r="AE892" s="45"/>
      <c r="AH892" s="52"/>
      <c r="AI892" s="75"/>
      <c r="AJ892" s="52"/>
      <c r="AK892" s="52"/>
      <c r="AL892" s="52"/>
      <c r="AM892" s="52"/>
      <c r="AN892" s="45"/>
      <c r="AO892" s="45"/>
      <c r="AP892" s="45"/>
      <c r="AQ892" s="45"/>
    </row>
    <row r="893" spans="1:43" ht="15.75" customHeight="1">
      <c r="A893" s="45"/>
      <c r="B893" s="45"/>
      <c r="C893" s="45"/>
      <c r="D893" s="90"/>
      <c r="E893" s="47"/>
      <c r="F893" s="46"/>
      <c r="G893" s="46"/>
      <c r="H893" s="46"/>
      <c r="I893" s="46"/>
      <c r="J893" s="90"/>
      <c r="K893" s="46"/>
      <c r="L893" s="48"/>
      <c r="M893" s="217"/>
      <c r="N893" s="49"/>
      <c r="O893" s="49"/>
      <c r="P893" s="49"/>
      <c r="Q893" s="158"/>
      <c r="R893" s="221"/>
      <c r="S893" s="49"/>
      <c r="T893" s="199"/>
      <c r="U893" s="225"/>
      <c r="V893" s="202"/>
      <c r="W893" s="229"/>
      <c r="X893" s="49"/>
      <c r="Y893" s="45"/>
      <c r="Z893" s="49"/>
      <c r="AA893" s="49"/>
      <c r="AB893" s="49"/>
      <c r="AC893" s="49"/>
      <c r="AD893" s="45"/>
      <c r="AE893" s="45"/>
      <c r="AH893" s="52"/>
      <c r="AI893" s="75"/>
      <c r="AJ893" s="52"/>
      <c r="AK893" s="52"/>
      <c r="AL893" s="52"/>
      <c r="AM893" s="52"/>
      <c r="AN893" s="45"/>
      <c r="AO893" s="45"/>
      <c r="AP893" s="45"/>
      <c r="AQ893" s="45"/>
    </row>
    <row r="894" spans="1:43" ht="15.75" customHeight="1">
      <c r="A894" s="45"/>
      <c r="B894" s="45"/>
      <c r="C894" s="45"/>
      <c r="D894" s="90"/>
      <c r="E894" s="47"/>
      <c r="F894" s="46"/>
      <c r="G894" s="46"/>
      <c r="H894" s="46"/>
      <c r="I894" s="46"/>
      <c r="J894" s="90"/>
      <c r="K894" s="46"/>
      <c r="L894" s="48"/>
      <c r="M894" s="217"/>
      <c r="N894" s="49"/>
      <c r="O894" s="49"/>
      <c r="P894" s="49"/>
      <c r="Q894" s="158"/>
      <c r="R894" s="221"/>
      <c r="S894" s="49"/>
      <c r="T894" s="199"/>
      <c r="U894" s="225"/>
      <c r="V894" s="202"/>
      <c r="W894" s="229"/>
      <c r="X894" s="49"/>
      <c r="Y894" s="45"/>
      <c r="Z894" s="49"/>
      <c r="AA894" s="49"/>
      <c r="AB894" s="49"/>
      <c r="AC894" s="49"/>
      <c r="AD894" s="45"/>
      <c r="AE894" s="45"/>
      <c r="AH894" s="52"/>
      <c r="AI894" s="75"/>
      <c r="AJ894" s="52"/>
      <c r="AK894" s="52"/>
      <c r="AL894" s="52"/>
      <c r="AM894" s="52"/>
      <c r="AN894" s="45"/>
      <c r="AO894" s="45"/>
      <c r="AP894" s="45"/>
      <c r="AQ894" s="45"/>
    </row>
    <row r="895" spans="1:43" ht="15.75" customHeight="1">
      <c r="A895" s="45"/>
      <c r="B895" s="45"/>
      <c r="C895" s="45"/>
      <c r="D895" s="90"/>
      <c r="E895" s="47"/>
      <c r="F895" s="46"/>
      <c r="G895" s="46"/>
      <c r="H895" s="46"/>
      <c r="I895" s="46"/>
      <c r="J895" s="90"/>
      <c r="K895" s="46"/>
      <c r="L895" s="48"/>
      <c r="M895" s="217"/>
      <c r="N895" s="49"/>
      <c r="O895" s="49"/>
      <c r="P895" s="49"/>
      <c r="Q895" s="158"/>
      <c r="R895" s="221"/>
      <c r="S895" s="49"/>
      <c r="T895" s="199"/>
      <c r="U895" s="225"/>
      <c r="V895" s="202"/>
      <c r="W895" s="229"/>
      <c r="X895" s="49"/>
      <c r="Y895" s="45"/>
      <c r="Z895" s="49"/>
      <c r="AA895" s="49"/>
      <c r="AB895" s="49"/>
      <c r="AC895" s="49"/>
      <c r="AD895" s="45"/>
      <c r="AE895" s="45"/>
      <c r="AH895" s="52"/>
      <c r="AI895" s="75"/>
      <c r="AJ895" s="52"/>
      <c r="AK895" s="52"/>
      <c r="AL895" s="52"/>
      <c r="AM895" s="52"/>
      <c r="AN895" s="45"/>
      <c r="AO895" s="45"/>
      <c r="AP895" s="45"/>
      <c r="AQ895" s="45"/>
    </row>
    <row r="896" spans="1:43" ht="15.75" customHeight="1">
      <c r="A896" s="45"/>
      <c r="B896" s="45"/>
      <c r="C896" s="45"/>
      <c r="D896" s="90"/>
      <c r="E896" s="47"/>
      <c r="F896" s="46"/>
      <c r="G896" s="46"/>
      <c r="H896" s="46"/>
      <c r="I896" s="46"/>
      <c r="J896" s="90"/>
      <c r="K896" s="46"/>
      <c r="L896" s="48"/>
      <c r="M896" s="217"/>
      <c r="N896" s="49"/>
      <c r="O896" s="49"/>
      <c r="P896" s="49"/>
      <c r="Q896" s="158"/>
      <c r="R896" s="221"/>
      <c r="S896" s="49"/>
      <c r="T896" s="199"/>
      <c r="U896" s="225"/>
      <c r="V896" s="202"/>
      <c r="W896" s="229"/>
      <c r="X896" s="49"/>
      <c r="Y896" s="45"/>
      <c r="Z896" s="49"/>
      <c r="AA896" s="49"/>
      <c r="AB896" s="49"/>
      <c r="AC896" s="49"/>
      <c r="AD896" s="45"/>
      <c r="AE896" s="45"/>
      <c r="AH896" s="52"/>
      <c r="AI896" s="75"/>
      <c r="AJ896" s="52"/>
      <c r="AK896" s="52"/>
      <c r="AL896" s="52"/>
      <c r="AM896" s="52"/>
      <c r="AN896" s="45"/>
      <c r="AO896" s="45"/>
      <c r="AP896" s="45"/>
      <c r="AQ896" s="45"/>
    </row>
    <row r="897" spans="1:43" ht="15.75" customHeight="1">
      <c r="A897" s="45"/>
      <c r="B897" s="45"/>
      <c r="C897" s="45"/>
      <c r="D897" s="90"/>
      <c r="E897" s="47"/>
      <c r="F897" s="46"/>
      <c r="G897" s="46"/>
      <c r="H897" s="46"/>
      <c r="I897" s="46"/>
      <c r="J897" s="90"/>
      <c r="K897" s="46"/>
      <c r="L897" s="48"/>
      <c r="M897" s="217"/>
      <c r="N897" s="49"/>
      <c r="O897" s="49"/>
      <c r="P897" s="49"/>
      <c r="Q897" s="158"/>
      <c r="R897" s="221"/>
      <c r="S897" s="49"/>
      <c r="T897" s="199"/>
      <c r="U897" s="225"/>
      <c r="V897" s="202"/>
      <c r="W897" s="229"/>
      <c r="X897" s="49"/>
      <c r="Y897" s="45"/>
      <c r="Z897" s="49"/>
      <c r="AA897" s="49"/>
      <c r="AB897" s="49"/>
      <c r="AC897" s="49"/>
      <c r="AD897" s="45"/>
      <c r="AE897" s="45"/>
      <c r="AH897" s="52"/>
      <c r="AI897" s="75"/>
      <c r="AJ897" s="52"/>
      <c r="AK897" s="52"/>
      <c r="AL897" s="52"/>
      <c r="AM897" s="52"/>
      <c r="AN897" s="45"/>
      <c r="AO897" s="45"/>
      <c r="AP897" s="45"/>
      <c r="AQ897" s="45"/>
    </row>
    <row r="898" spans="1:43" ht="15.75" customHeight="1">
      <c r="A898" s="45"/>
      <c r="B898" s="45"/>
      <c r="C898" s="45"/>
      <c r="D898" s="90"/>
      <c r="E898" s="47"/>
      <c r="F898" s="46"/>
      <c r="G898" s="46"/>
      <c r="H898" s="46"/>
      <c r="I898" s="46"/>
      <c r="J898" s="90"/>
      <c r="K898" s="46"/>
      <c r="L898" s="48"/>
      <c r="M898" s="217"/>
      <c r="N898" s="49"/>
      <c r="O898" s="49"/>
      <c r="P898" s="49"/>
      <c r="Q898" s="158"/>
      <c r="R898" s="221"/>
      <c r="S898" s="49"/>
      <c r="T898" s="199"/>
      <c r="U898" s="225"/>
      <c r="V898" s="202"/>
      <c r="W898" s="229"/>
      <c r="X898" s="49"/>
      <c r="Y898" s="45"/>
      <c r="Z898" s="49"/>
      <c r="AA898" s="49"/>
      <c r="AB898" s="49"/>
      <c r="AC898" s="49"/>
      <c r="AD898" s="45"/>
      <c r="AE898" s="45"/>
      <c r="AH898" s="52"/>
      <c r="AI898" s="75"/>
      <c r="AJ898" s="52"/>
      <c r="AK898" s="52"/>
      <c r="AL898" s="52"/>
      <c r="AM898" s="52"/>
      <c r="AN898" s="45"/>
      <c r="AO898" s="45"/>
      <c r="AP898" s="45"/>
      <c r="AQ898" s="45"/>
    </row>
    <row r="899" spans="1:43" ht="15.75" customHeight="1">
      <c r="A899" s="45"/>
      <c r="B899" s="45"/>
      <c r="C899" s="45"/>
      <c r="D899" s="90"/>
      <c r="E899" s="47"/>
      <c r="F899" s="46"/>
      <c r="G899" s="46"/>
      <c r="H899" s="46"/>
      <c r="I899" s="46"/>
      <c r="J899" s="90"/>
      <c r="K899" s="46"/>
      <c r="L899" s="48"/>
      <c r="M899" s="217"/>
      <c r="N899" s="49"/>
      <c r="O899" s="49"/>
      <c r="P899" s="49"/>
      <c r="Q899" s="158"/>
      <c r="R899" s="221"/>
      <c r="S899" s="49"/>
      <c r="T899" s="199"/>
      <c r="U899" s="225"/>
      <c r="V899" s="202"/>
      <c r="W899" s="229"/>
      <c r="X899" s="49"/>
      <c r="Y899" s="45"/>
      <c r="Z899" s="49"/>
      <c r="AA899" s="49"/>
      <c r="AB899" s="49"/>
      <c r="AC899" s="49"/>
      <c r="AD899" s="45"/>
      <c r="AE899" s="45"/>
      <c r="AH899" s="52"/>
      <c r="AI899" s="75"/>
      <c r="AJ899" s="52"/>
      <c r="AK899" s="52"/>
      <c r="AL899" s="52"/>
      <c r="AM899" s="52"/>
      <c r="AN899" s="45"/>
      <c r="AO899" s="45"/>
      <c r="AP899" s="45"/>
      <c r="AQ899" s="45"/>
    </row>
    <row r="900" spans="1:43" ht="15.75" customHeight="1">
      <c r="A900" s="45"/>
      <c r="B900" s="45"/>
      <c r="C900" s="45"/>
      <c r="D900" s="90"/>
      <c r="E900" s="47"/>
      <c r="F900" s="46"/>
      <c r="G900" s="46"/>
      <c r="H900" s="46"/>
      <c r="I900" s="46"/>
      <c r="J900" s="90"/>
      <c r="K900" s="46"/>
      <c r="L900" s="48"/>
      <c r="M900" s="217"/>
      <c r="N900" s="49"/>
      <c r="O900" s="49"/>
      <c r="P900" s="49"/>
      <c r="Q900" s="158"/>
      <c r="R900" s="221"/>
      <c r="S900" s="49"/>
      <c r="T900" s="199"/>
      <c r="U900" s="225"/>
      <c r="V900" s="202"/>
      <c r="W900" s="229"/>
      <c r="X900" s="49"/>
      <c r="Y900" s="45"/>
      <c r="Z900" s="49"/>
      <c r="AA900" s="49"/>
      <c r="AB900" s="49"/>
      <c r="AC900" s="49"/>
      <c r="AD900" s="45"/>
      <c r="AE900" s="45"/>
      <c r="AH900" s="52"/>
      <c r="AI900" s="75"/>
      <c r="AJ900" s="52"/>
      <c r="AK900" s="52"/>
      <c r="AL900" s="52"/>
      <c r="AM900" s="52"/>
      <c r="AN900" s="45"/>
      <c r="AO900" s="45"/>
      <c r="AP900" s="45"/>
      <c r="AQ900" s="45"/>
    </row>
    <row r="901" spans="1:43" ht="15.75" customHeight="1">
      <c r="A901" s="45"/>
      <c r="B901" s="45"/>
      <c r="C901" s="45"/>
      <c r="D901" s="90"/>
      <c r="E901" s="47"/>
      <c r="F901" s="46"/>
      <c r="G901" s="46"/>
      <c r="H901" s="46"/>
      <c r="I901" s="46"/>
      <c r="J901" s="90"/>
      <c r="K901" s="46"/>
      <c r="L901" s="48"/>
      <c r="M901" s="217"/>
      <c r="N901" s="49"/>
      <c r="O901" s="49"/>
      <c r="P901" s="49"/>
      <c r="Q901" s="158"/>
      <c r="R901" s="221"/>
      <c r="S901" s="49"/>
      <c r="T901" s="199"/>
      <c r="U901" s="225"/>
      <c r="V901" s="202"/>
      <c r="W901" s="229"/>
      <c r="X901" s="49"/>
      <c r="Y901" s="45"/>
      <c r="Z901" s="49"/>
      <c r="AA901" s="49"/>
      <c r="AB901" s="49"/>
      <c r="AC901" s="49"/>
      <c r="AD901" s="45"/>
      <c r="AE901" s="45"/>
      <c r="AH901" s="52"/>
      <c r="AI901" s="75"/>
      <c r="AJ901" s="52"/>
      <c r="AK901" s="52"/>
      <c r="AL901" s="52"/>
      <c r="AM901" s="52"/>
      <c r="AN901" s="45"/>
      <c r="AO901" s="45"/>
      <c r="AP901" s="45"/>
      <c r="AQ901" s="45"/>
    </row>
    <row r="902" spans="1:43" ht="15.75" customHeight="1">
      <c r="A902" s="45"/>
      <c r="B902" s="45"/>
      <c r="C902" s="45"/>
      <c r="D902" s="90"/>
      <c r="E902" s="47"/>
      <c r="F902" s="46"/>
      <c r="G902" s="46"/>
      <c r="H902" s="46"/>
      <c r="I902" s="46"/>
      <c r="J902" s="90"/>
      <c r="K902" s="46"/>
      <c r="L902" s="48"/>
      <c r="M902" s="217"/>
      <c r="N902" s="49"/>
      <c r="O902" s="49"/>
      <c r="P902" s="49"/>
      <c r="Q902" s="158"/>
      <c r="R902" s="221"/>
      <c r="S902" s="49"/>
      <c r="T902" s="199"/>
      <c r="U902" s="225"/>
      <c r="V902" s="202"/>
      <c r="W902" s="229"/>
      <c r="X902" s="49"/>
      <c r="Y902" s="45"/>
      <c r="Z902" s="49"/>
      <c r="AA902" s="49"/>
      <c r="AB902" s="49"/>
      <c r="AC902" s="49"/>
      <c r="AD902" s="45"/>
      <c r="AE902" s="45"/>
      <c r="AH902" s="52"/>
      <c r="AI902" s="75"/>
      <c r="AJ902" s="52"/>
      <c r="AK902" s="52"/>
      <c r="AL902" s="52"/>
      <c r="AM902" s="52"/>
      <c r="AN902" s="45"/>
      <c r="AO902" s="45"/>
      <c r="AP902" s="45"/>
      <c r="AQ902" s="45"/>
    </row>
    <row r="903" spans="1:43" ht="15.75" customHeight="1">
      <c r="A903" s="45"/>
      <c r="B903" s="45"/>
      <c r="C903" s="45"/>
      <c r="D903" s="90"/>
      <c r="E903" s="47"/>
      <c r="F903" s="46"/>
      <c r="G903" s="46"/>
      <c r="H903" s="46"/>
      <c r="I903" s="46"/>
      <c r="J903" s="90"/>
      <c r="K903" s="46"/>
      <c r="L903" s="48"/>
      <c r="M903" s="217"/>
      <c r="N903" s="49"/>
      <c r="O903" s="49"/>
      <c r="P903" s="49"/>
      <c r="Q903" s="158"/>
      <c r="R903" s="221"/>
      <c r="S903" s="49"/>
      <c r="T903" s="199"/>
      <c r="U903" s="225"/>
      <c r="V903" s="202"/>
      <c r="W903" s="229"/>
      <c r="X903" s="49"/>
      <c r="Y903" s="45"/>
      <c r="Z903" s="49"/>
      <c r="AA903" s="49"/>
      <c r="AB903" s="49"/>
      <c r="AC903" s="49"/>
      <c r="AD903" s="45"/>
      <c r="AE903" s="45"/>
      <c r="AH903" s="52"/>
      <c r="AI903" s="75"/>
      <c r="AJ903" s="52"/>
      <c r="AK903" s="52"/>
      <c r="AL903" s="52"/>
      <c r="AM903" s="52"/>
      <c r="AN903" s="45"/>
      <c r="AO903" s="45"/>
      <c r="AP903" s="45"/>
      <c r="AQ903" s="45"/>
    </row>
    <row r="904" spans="1:43" ht="15.75" customHeight="1">
      <c r="A904" s="45"/>
      <c r="B904" s="45"/>
      <c r="C904" s="45"/>
      <c r="D904" s="90"/>
      <c r="E904" s="47"/>
      <c r="F904" s="46"/>
      <c r="G904" s="46"/>
      <c r="H904" s="46"/>
      <c r="I904" s="46"/>
      <c r="J904" s="90"/>
      <c r="K904" s="46"/>
      <c r="L904" s="48"/>
      <c r="M904" s="217"/>
      <c r="N904" s="49"/>
      <c r="O904" s="49"/>
      <c r="P904" s="49"/>
      <c r="Q904" s="158"/>
      <c r="R904" s="221"/>
      <c r="S904" s="49"/>
      <c r="T904" s="199"/>
      <c r="U904" s="225"/>
      <c r="V904" s="202"/>
      <c r="W904" s="229"/>
      <c r="X904" s="49"/>
      <c r="Y904" s="45"/>
      <c r="Z904" s="49"/>
      <c r="AA904" s="49"/>
      <c r="AB904" s="49"/>
      <c r="AC904" s="49"/>
      <c r="AD904" s="45"/>
      <c r="AE904" s="45"/>
      <c r="AH904" s="52"/>
      <c r="AI904" s="75"/>
      <c r="AJ904" s="52"/>
      <c r="AK904" s="52"/>
      <c r="AL904" s="52"/>
      <c r="AM904" s="52"/>
      <c r="AN904" s="45"/>
      <c r="AO904" s="45"/>
      <c r="AP904" s="45"/>
      <c r="AQ904" s="45"/>
    </row>
    <row r="905" spans="1:43" ht="15.75" customHeight="1">
      <c r="A905" s="45"/>
      <c r="B905" s="45"/>
      <c r="C905" s="45"/>
      <c r="D905" s="90"/>
      <c r="E905" s="47"/>
      <c r="F905" s="46"/>
      <c r="G905" s="46"/>
      <c r="H905" s="46"/>
      <c r="I905" s="46"/>
      <c r="J905" s="90"/>
      <c r="K905" s="46"/>
      <c r="L905" s="48"/>
      <c r="M905" s="217"/>
      <c r="N905" s="49"/>
      <c r="O905" s="49"/>
      <c r="P905" s="49"/>
      <c r="Q905" s="158"/>
      <c r="R905" s="221"/>
      <c r="S905" s="49"/>
      <c r="T905" s="199"/>
      <c r="U905" s="225"/>
      <c r="V905" s="202"/>
      <c r="W905" s="229"/>
      <c r="X905" s="49"/>
      <c r="Y905" s="45"/>
      <c r="Z905" s="49"/>
      <c r="AA905" s="49"/>
      <c r="AB905" s="49"/>
      <c r="AC905" s="49"/>
      <c r="AD905" s="45"/>
      <c r="AE905" s="45"/>
      <c r="AH905" s="52"/>
      <c r="AI905" s="75"/>
      <c r="AJ905" s="52"/>
      <c r="AK905" s="52"/>
      <c r="AL905" s="52"/>
      <c r="AM905" s="52"/>
      <c r="AN905" s="45"/>
      <c r="AO905" s="45"/>
      <c r="AP905" s="45"/>
      <c r="AQ905" s="45"/>
    </row>
    <row r="906" spans="1:43" ht="15.75" customHeight="1">
      <c r="A906" s="45"/>
      <c r="B906" s="45"/>
      <c r="C906" s="45"/>
      <c r="D906" s="90"/>
      <c r="E906" s="47"/>
      <c r="F906" s="46"/>
      <c r="G906" s="46"/>
      <c r="H906" s="46"/>
      <c r="I906" s="46"/>
      <c r="J906" s="90"/>
      <c r="K906" s="46"/>
      <c r="L906" s="48"/>
      <c r="M906" s="217"/>
      <c r="N906" s="49"/>
      <c r="O906" s="49"/>
      <c r="P906" s="49"/>
      <c r="Q906" s="158"/>
      <c r="R906" s="221"/>
      <c r="S906" s="49"/>
      <c r="T906" s="199"/>
      <c r="U906" s="225"/>
      <c r="V906" s="202"/>
      <c r="W906" s="229"/>
      <c r="X906" s="49"/>
      <c r="Y906" s="45"/>
      <c r="Z906" s="49"/>
      <c r="AA906" s="49"/>
      <c r="AB906" s="49"/>
      <c r="AC906" s="49"/>
      <c r="AD906" s="45"/>
      <c r="AE906" s="45"/>
      <c r="AH906" s="52"/>
      <c r="AI906" s="75"/>
      <c r="AJ906" s="52"/>
      <c r="AK906" s="52"/>
      <c r="AL906" s="52"/>
      <c r="AM906" s="52"/>
      <c r="AN906" s="45"/>
      <c r="AO906" s="45"/>
      <c r="AP906" s="45"/>
      <c r="AQ906" s="45"/>
    </row>
    <row r="907" spans="1:43" ht="15.75" customHeight="1">
      <c r="A907" s="45"/>
      <c r="B907" s="45"/>
      <c r="C907" s="45"/>
      <c r="D907" s="90"/>
      <c r="E907" s="47"/>
      <c r="F907" s="46"/>
      <c r="G907" s="46"/>
      <c r="H907" s="46"/>
      <c r="I907" s="46"/>
      <c r="J907" s="90"/>
      <c r="K907" s="46"/>
      <c r="L907" s="48"/>
      <c r="M907" s="217"/>
      <c r="N907" s="49"/>
      <c r="O907" s="49"/>
      <c r="P907" s="49"/>
      <c r="Q907" s="158"/>
      <c r="R907" s="221"/>
      <c r="S907" s="49"/>
      <c r="T907" s="199"/>
      <c r="U907" s="225"/>
      <c r="V907" s="202"/>
      <c r="W907" s="229"/>
      <c r="X907" s="49"/>
      <c r="Y907" s="45"/>
      <c r="Z907" s="49"/>
      <c r="AA907" s="49"/>
      <c r="AB907" s="49"/>
      <c r="AC907" s="49"/>
      <c r="AD907" s="45"/>
      <c r="AE907" s="45"/>
      <c r="AH907" s="52"/>
      <c r="AI907" s="75"/>
      <c r="AJ907" s="52"/>
      <c r="AK907" s="52"/>
      <c r="AL907" s="52"/>
      <c r="AM907" s="52"/>
      <c r="AN907" s="45"/>
      <c r="AO907" s="45"/>
      <c r="AP907" s="45"/>
      <c r="AQ907" s="45"/>
    </row>
    <row r="908" spans="1:43" ht="15.75" customHeight="1">
      <c r="A908" s="45"/>
      <c r="B908" s="45"/>
      <c r="C908" s="45"/>
      <c r="D908" s="90"/>
      <c r="E908" s="47"/>
      <c r="F908" s="46"/>
      <c r="G908" s="46"/>
      <c r="H908" s="46"/>
      <c r="I908" s="46"/>
      <c r="J908" s="90"/>
      <c r="K908" s="46"/>
      <c r="L908" s="48"/>
      <c r="M908" s="217"/>
      <c r="N908" s="49"/>
      <c r="O908" s="49"/>
      <c r="P908" s="49"/>
      <c r="Q908" s="158"/>
      <c r="R908" s="221"/>
      <c r="S908" s="49"/>
      <c r="T908" s="199"/>
      <c r="U908" s="225"/>
      <c r="V908" s="202"/>
      <c r="W908" s="229"/>
      <c r="X908" s="49"/>
      <c r="Y908" s="45"/>
      <c r="Z908" s="49"/>
      <c r="AA908" s="49"/>
      <c r="AB908" s="49"/>
      <c r="AC908" s="49"/>
      <c r="AD908" s="45"/>
      <c r="AE908" s="45"/>
      <c r="AH908" s="52"/>
      <c r="AI908" s="75"/>
      <c r="AJ908" s="52"/>
      <c r="AK908" s="52"/>
      <c r="AL908" s="52"/>
      <c r="AM908" s="52"/>
      <c r="AN908" s="45"/>
      <c r="AO908" s="45"/>
      <c r="AP908" s="45"/>
      <c r="AQ908" s="45"/>
    </row>
    <row r="909" spans="1:43" ht="15.75" customHeight="1">
      <c r="A909" s="45"/>
      <c r="B909" s="45"/>
      <c r="C909" s="45"/>
      <c r="D909" s="90"/>
      <c r="E909" s="47"/>
      <c r="F909" s="46"/>
      <c r="G909" s="46"/>
      <c r="H909" s="46"/>
      <c r="I909" s="46"/>
      <c r="J909" s="90"/>
      <c r="K909" s="46"/>
      <c r="L909" s="48"/>
      <c r="M909" s="217"/>
      <c r="N909" s="49"/>
      <c r="O909" s="49"/>
      <c r="P909" s="49"/>
      <c r="Q909" s="158"/>
      <c r="R909" s="221"/>
      <c r="S909" s="49"/>
      <c r="T909" s="199"/>
      <c r="U909" s="225"/>
      <c r="V909" s="202"/>
      <c r="W909" s="229"/>
      <c r="X909" s="49"/>
      <c r="Y909" s="45"/>
      <c r="Z909" s="49"/>
      <c r="AA909" s="49"/>
      <c r="AB909" s="49"/>
      <c r="AC909" s="49"/>
      <c r="AD909" s="45"/>
      <c r="AE909" s="45"/>
      <c r="AH909" s="52"/>
      <c r="AI909" s="75"/>
      <c r="AJ909" s="52"/>
      <c r="AK909" s="52"/>
      <c r="AL909" s="52"/>
      <c r="AM909" s="52"/>
      <c r="AN909" s="45"/>
      <c r="AO909" s="45"/>
      <c r="AP909" s="45"/>
      <c r="AQ909" s="45"/>
    </row>
    <row r="910" spans="1:43" ht="15.75" customHeight="1">
      <c r="A910" s="45"/>
      <c r="B910" s="45"/>
      <c r="C910" s="45"/>
      <c r="D910" s="90"/>
      <c r="E910" s="47"/>
      <c r="F910" s="46"/>
      <c r="G910" s="46"/>
      <c r="H910" s="46"/>
      <c r="I910" s="46"/>
      <c r="J910" s="90"/>
      <c r="K910" s="46"/>
      <c r="L910" s="48"/>
      <c r="M910" s="217"/>
      <c r="N910" s="49"/>
      <c r="O910" s="49"/>
      <c r="P910" s="49"/>
      <c r="Q910" s="158"/>
      <c r="R910" s="221"/>
      <c r="S910" s="49"/>
      <c r="T910" s="199"/>
      <c r="U910" s="225"/>
      <c r="V910" s="202"/>
      <c r="W910" s="229"/>
      <c r="X910" s="49"/>
      <c r="Y910" s="45"/>
      <c r="Z910" s="49"/>
      <c r="AA910" s="49"/>
      <c r="AB910" s="49"/>
      <c r="AC910" s="49"/>
      <c r="AD910" s="45"/>
      <c r="AE910" s="45"/>
      <c r="AH910" s="52"/>
      <c r="AI910" s="75"/>
      <c r="AJ910" s="52"/>
      <c r="AK910" s="52"/>
      <c r="AL910" s="52"/>
      <c r="AM910" s="52"/>
      <c r="AN910" s="45"/>
      <c r="AO910" s="45"/>
      <c r="AP910" s="45"/>
      <c r="AQ910" s="45"/>
    </row>
    <row r="911" spans="1:43" ht="15.75" customHeight="1">
      <c r="A911" s="45"/>
      <c r="B911" s="45"/>
      <c r="C911" s="45"/>
      <c r="D911" s="90"/>
      <c r="E911" s="47"/>
      <c r="F911" s="46"/>
      <c r="G911" s="46"/>
      <c r="H911" s="46"/>
      <c r="I911" s="46"/>
      <c r="J911" s="90"/>
      <c r="K911" s="46"/>
      <c r="L911" s="48"/>
      <c r="M911" s="217"/>
      <c r="N911" s="49"/>
      <c r="O911" s="49"/>
      <c r="P911" s="49"/>
      <c r="Q911" s="158"/>
      <c r="R911" s="221"/>
      <c r="S911" s="49"/>
      <c r="T911" s="199"/>
      <c r="U911" s="225"/>
      <c r="V911" s="202"/>
      <c r="W911" s="229"/>
      <c r="X911" s="49"/>
      <c r="Y911" s="45"/>
      <c r="Z911" s="49"/>
      <c r="AA911" s="49"/>
      <c r="AB911" s="49"/>
      <c r="AC911" s="49"/>
      <c r="AD911" s="45"/>
      <c r="AE911" s="45"/>
      <c r="AH911" s="52"/>
      <c r="AI911" s="75"/>
      <c r="AJ911" s="52"/>
      <c r="AK911" s="52"/>
      <c r="AL911" s="52"/>
      <c r="AM911" s="52"/>
      <c r="AN911" s="45"/>
      <c r="AO911" s="45"/>
      <c r="AP911" s="45"/>
      <c r="AQ911" s="45"/>
    </row>
    <row r="912" spans="1:43" ht="15.75" customHeight="1">
      <c r="A912" s="45"/>
      <c r="B912" s="45"/>
      <c r="C912" s="45"/>
      <c r="D912" s="90"/>
      <c r="E912" s="47"/>
      <c r="F912" s="46"/>
      <c r="G912" s="46"/>
      <c r="H912" s="46"/>
      <c r="I912" s="46"/>
      <c r="J912" s="90"/>
      <c r="K912" s="46"/>
      <c r="L912" s="48"/>
      <c r="M912" s="217"/>
      <c r="N912" s="49"/>
      <c r="O912" s="49"/>
      <c r="P912" s="49"/>
      <c r="Q912" s="158"/>
      <c r="R912" s="221"/>
      <c r="S912" s="49"/>
      <c r="T912" s="199"/>
      <c r="U912" s="225"/>
      <c r="V912" s="202"/>
      <c r="W912" s="229"/>
      <c r="X912" s="49"/>
      <c r="Y912" s="45"/>
      <c r="Z912" s="49"/>
      <c r="AA912" s="49"/>
      <c r="AB912" s="49"/>
      <c r="AC912" s="49"/>
      <c r="AD912" s="45"/>
      <c r="AE912" s="45"/>
      <c r="AH912" s="52"/>
      <c r="AI912" s="75"/>
      <c r="AJ912" s="52"/>
      <c r="AK912" s="52"/>
      <c r="AL912" s="52"/>
      <c r="AM912" s="52"/>
      <c r="AN912" s="45"/>
      <c r="AO912" s="45"/>
      <c r="AP912" s="45"/>
      <c r="AQ912" s="45"/>
    </row>
    <row r="913" spans="1:43" ht="15.75" customHeight="1">
      <c r="A913" s="45"/>
      <c r="B913" s="45"/>
      <c r="C913" s="45"/>
      <c r="D913" s="90"/>
      <c r="E913" s="47"/>
      <c r="F913" s="46"/>
      <c r="G913" s="46"/>
      <c r="H913" s="46"/>
      <c r="I913" s="46"/>
      <c r="J913" s="90"/>
      <c r="K913" s="46"/>
      <c r="L913" s="48"/>
      <c r="M913" s="217"/>
      <c r="N913" s="49"/>
      <c r="O913" s="49"/>
      <c r="P913" s="49"/>
      <c r="Q913" s="158"/>
      <c r="R913" s="221"/>
      <c r="S913" s="49"/>
      <c r="T913" s="199"/>
      <c r="U913" s="225"/>
      <c r="V913" s="202"/>
      <c r="W913" s="229"/>
      <c r="X913" s="49"/>
      <c r="Y913" s="45"/>
      <c r="Z913" s="49"/>
      <c r="AA913" s="49"/>
      <c r="AB913" s="49"/>
      <c r="AC913" s="49"/>
      <c r="AD913" s="45"/>
      <c r="AE913" s="45"/>
      <c r="AH913" s="52"/>
      <c r="AI913" s="75"/>
      <c r="AJ913" s="52"/>
      <c r="AK913" s="52"/>
      <c r="AL913" s="52"/>
      <c r="AM913" s="52"/>
      <c r="AN913" s="45"/>
      <c r="AO913" s="45"/>
      <c r="AP913" s="45"/>
      <c r="AQ913" s="45"/>
    </row>
    <row r="914" spans="1:43" ht="15.75" customHeight="1">
      <c r="A914" s="45"/>
      <c r="B914" s="45"/>
      <c r="C914" s="45"/>
      <c r="D914" s="90"/>
      <c r="E914" s="47"/>
      <c r="F914" s="46"/>
      <c r="G914" s="46"/>
      <c r="H914" s="46"/>
      <c r="I914" s="46"/>
      <c r="J914" s="90"/>
      <c r="K914" s="46"/>
      <c r="L914" s="48"/>
      <c r="M914" s="217"/>
      <c r="N914" s="49"/>
      <c r="O914" s="49"/>
      <c r="P914" s="49"/>
      <c r="Q914" s="158"/>
      <c r="R914" s="221"/>
      <c r="S914" s="49"/>
      <c r="T914" s="199"/>
      <c r="U914" s="225"/>
      <c r="V914" s="202"/>
      <c r="W914" s="229"/>
      <c r="X914" s="49"/>
      <c r="Y914" s="45"/>
      <c r="Z914" s="49"/>
      <c r="AA914" s="49"/>
      <c r="AB914" s="49"/>
      <c r="AC914" s="49"/>
      <c r="AD914" s="45"/>
      <c r="AE914" s="45"/>
      <c r="AH914" s="52"/>
      <c r="AI914" s="75"/>
      <c r="AJ914" s="52"/>
      <c r="AK914" s="52"/>
      <c r="AL914" s="52"/>
      <c r="AM914" s="52"/>
      <c r="AN914" s="45"/>
      <c r="AO914" s="45"/>
      <c r="AP914" s="45"/>
      <c r="AQ914" s="45"/>
    </row>
    <row r="915" spans="1:43" ht="15.75" customHeight="1">
      <c r="A915" s="45"/>
      <c r="B915" s="45"/>
      <c r="C915" s="45"/>
      <c r="D915" s="90"/>
      <c r="E915" s="47"/>
      <c r="F915" s="46"/>
      <c r="G915" s="46"/>
      <c r="H915" s="46"/>
      <c r="I915" s="46"/>
      <c r="J915" s="90"/>
      <c r="K915" s="46"/>
      <c r="L915" s="48"/>
      <c r="M915" s="217"/>
      <c r="N915" s="49"/>
      <c r="O915" s="49"/>
      <c r="P915" s="49"/>
      <c r="Q915" s="158"/>
      <c r="R915" s="221"/>
      <c r="S915" s="49"/>
      <c r="T915" s="199"/>
      <c r="U915" s="225"/>
      <c r="V915" s="202"/>
      <c r="W915" s="229"/>
      <c r="X915" s="49"/>
      <c r="Y915" s="45"/>
      <c r="Z915" s="49"/>
      <c r="AA915" s="49"/>
      <c r="AB915" s="49"/>
      <c r="AC915" s="49"/>
      <c r="AD915" s="45"/>
      <c r="AE915" s="45"/>
      <c r="AH915" s="52"/>
      <c r="AI915" s="75"/>
      <c r="AJ915" s="52"/>
      <c r="AK915" s="52"/>
      <c r="AL915" s="52"/>
      <c r="AM915" s="52"/>
      <c r="AN915" s="45"/>
      <c r="AO915" s="45"/>
      <c r="AP915" s="45"/>
      <c r="AQ915" s="45"/>
    </row>
    <row r="916" spans="1:43" ht="15.75" customHeight="1">
      <c r="A916" s="45"/>
      <c r="B916" s="45"/>
      <c r="C916" s="45"/>
      <c r="D916" s="90"/>
      <c r="E916" s="47"/>
      <c r="F916" s="46"/>
      <c r="G916" s="46"/>
      <c r="H916" s="46"/>
      <c r="I916" s="46"/>
      <c r="J916" s="90"/>
      <c r="K916" s="46"/>
      <c r="L916" s="48"/>
      <c r="M916" s="217"/>
      <c r="N916" s="49"/>
      <c r="O916" s="49"/>
      <c r="P916" s="49"/>
      <c r="Q916" s="158"/>
      <c r="R916" s="221"/>
      <c r="S916" s="49"/>
      <c r="T916" s="199"/>
      <c r="U916" s="225"/>
      <c r="V916" s="202"/>
      <c r="W916" s="229"/>
      <c r="X916" s="49"/>
      <c r="Y916" s="45"/>
      <c r="Z916" s="49"/>
      <c r="AA916" s="49"/>
      <c r="AB916" s="49"/>
      <c r="AC916" s="49"/>
      <c r="AD916" s="45"/>
      <c r="AE916" s="45"/>
      <c r="AH916" s="52"/>
      <c r="AI916" s="75"/>
      <c r="AJ916" s="52"/>
      <c r="AK916" s="52"/>
      <c r="AL916" s="52"/>
      <c r="AM916" s="52"/>
      <c r="AN916" s="45"/>
      <c r="AO916" s="45"/>
      <c r="AP916" s="45"/>
      <c r="AQ916" s="45"/>
    </row>
    <row r="917" spans="1:43" ht="15.75" customHeight="1">
      <c r="A917" s="45"/>
      <c r="B917" s="45"/>
      <c r="C917" s="45"/>
      <c r="D917" s="90"/>
      <c r="E917" s="47"/>
      <c r="F917" s="46"/>
      <c r="G917" s="46"/>
      <c r="H917" s="46"/>
      <c r="I917" s="46"/>
      <c r="J917" s="90"/>
      <c r="K917" s="46"/>
      <c r="L917" s="48"/>
      <c r="M917" s="217"/>
      <c r="N917" s="49"/>
      <c r="O917" s="49"/>
      <c r="P917" s="49"/>
      <c r="Q917" s="158"/>
      <c r="R917" s="221"/>
      <c r="S917" s="49"/>
      <c r="T917" s="199"/>
      <c r="U917" s="225"/>
      <c r="V917" s="202"/>
      <c r="W917" s="229"/>
      <c r="X917" s="49"/>
      <c r="Y917" s="45"/>
      <c r="Z917" s="49"/>
      <c r="AA917" s="49"/>
      <c r="AB917" s="49"/>
      <c r="AC917" s="49"/>
      <c r="AD917" s="45"/>
      <c r="AE917" s="45"/>
      <c r="AH917" s="52"/>
      <c r="AI917" s="75"/>
      <c r="AJ917" s="52"/>
      <c r="AK917" s="52"/>
      <c r="AL917" s="52"/>
      <c r="AM917" s="52"/>
      <c r="AN917" s="45"/>
      <c r="AO917" s="45"/>
      <c r="AP917" s="45"/>
      <c r="AQ917" s="45"/>
    </row>
    <row r="918" spans="1:43" ht="15.75" customHeight="1">
      <c r="A918" s="45"/>
      <c r="B918" s="45"/>
      <c r="C918" s="45"/>
      <c r="D918" s="90"/>
      <c r="E918" s="47"/>
      <c r="F918" s="46"/>
      <c r="G918" s="46"/>
      <c r="H918" s="46"/>
      <c r="I918" s="46"/>
      <c r="J918" s="90"/>
      <c r="K918" s="46"/>
      <c r="L918" s="48"/>
      <c r="M918" s="217"/>
      <c r="N918" s="49"/>
      <c r="O918" s="49"/>
      <c r="P918" s="49"/>
      <c r="Q918" s="158"/>
      <c r="R918" s="221"/>
      <c r="S918" s="49"/>
      <c r="T918" s="199"/>
      <c r="U918" s="225"/>
      <c r="V918" s="202"/>
      <c r="W918" s="229"/>
      <c r="X918" s="49"/>
      <c r="Y918" s="45"/>
      <c r="Z918" s="49"/>
      <c r="AA918" s="49"/>
      <c r="AB918" s="49"/>
      <c r="AC918" s="49"/>
      <c r="AD918" s="45"/>
      <c r="AE918" s="45"/>
      <c r="AH918" s="52"/>
      <c r="AI918" s="75"/>
      <c r="AJ918" s="52"/>
      <c r="AK918" s="52"/>
      <c r="AL918" s="52"/>
      <c r="AM918" s="52"/>
      <c r="AN918" s="45"/>
      <c r="AO918" s="45"/>
      <c r="AP918" s="45"/>
      <c r="AQ918" s="45"/>
    </row>
    <row r="919" spans="1:43" ht="15.75" customHeight="1">
      <c r="A919" s="45"/>
      <c r="B919" s="45"/>
      <c r="C919" s="45"/>
      <c r="D919" s="90"/>
      <c r="E919" s="47"/>
      <c r="F919" s="46"/>
      <c r="G919" s="46"/>
      <c r="H919" s="46"/>
      <c r="I919" s="46"/>
      <c r="J919" s="90"/>
      <c r="K919" s="46"/>
      <c r="L919" s="48"/>
      <c r="M919" s="217"/>
      <c r="N919" s="49"/>
      <c r="O919" s="49"/>
      <c r="P919" s="49"/>
      <c r="Q919" s="158"/>
      <c r="R919" s="221"/>
      <c r="S919" s="49"/>
      <c r="T919" s="199"/>
      <c r="U919" s="225"/>
      <c r="V919" s="202"/>
      <c r="W919" s="229"/>
      <c r="X919" s="49"/>
      <c r="Y919" s="45"/>
      <c r="Z919" s="49"/>
      <c r="AA919" s="49"/>
      <c r="AB919" s="49"/>
      <c r="AC919" s="49"/>
      <c r="AD919" s="45"/>
      <c r="AE919" s="45"/>
      <c r="AH919" s="52"/>
      <c r="AI919" s="75"/>
      <c r="AJ919" s="52"/>
      <c r="AK919" s="52"/>
      <c r="AL919" s="52"/>
      <c r="AM919" s="52"/>
      <c r="AN919" s="45"/>
      <c r="AO919" s="45"/>
      <c r="AP919" s="45"/>
      <c r="AQ919" s="45"/>
    </row>
    <row r="920" spans="1:43" ht="15.75" customHeight="1">
      <c r="A920" s="45"/>
      <c r="B920" s="45"/>
      <c r="C920" s="45"/>
      <c r="D920" s="90"/>
      <c r="E920" s="47"/>
      <c r="F920" s="46"/>
      <c r="G920" s="46"/>
      <c r="H920" s="46"/>
      <c r="I920" s="46"/>
      <c r="J920" s="90"/>
      <c r="K920" s="46"/>
      <c r="L920" s="48"/>
      <c r="M920" s="217"/>
      <c r="N920" s="49"/>
      <c r="O920" s="49"/>
      <c r="P920" s="49"/>
      <c r="Q920" s="158"/>
      <c r="R920" s="221"/>
      <c r="S920" s="49"/>
      <c r="T920" s="199"/>
      <c r="U920" s="225"/>
      <c r="V920" s="202"/>
      <c r="W920" s="229"/>
      <c r="X920" s="49"/>
      <c r="Y920" s="45"/>
      <c r="Z920" s="49"/>
      <c r="AA920" s="49"/>
      <c r="AB920" s="49"/>
      <c r="AC920" s="49"/>
      <c r="AD920" s="45"/>
      <c r="AE920" s="45"/>
      <c r="AH920" s="52"/>
      <c r="AI920" s="75"/>
      <c r="AJ920" s="52"/>
      <c r="AK920" s="52"/>
      <c r="AL920" s="52"/>
      <c r="AM920" s="52"/>
      <c r="AN920" s="45"/>
      <c r="AO920" s="45"/>
      <c r="AP920" s="45"/>
      <c r="AQ920" s="45"/>
    </row>
    <row r="921" spans="1:43" ht="15.75" customHeight="1">
      <c r="A921" s="45"/>
      <c r="B921" s="45"/>
      <c r="C921" s="45"/>
      <c r="D921" s="90"/>
      <c r="E921" s="47"/>
      <c r="F921" s="46"/>
      <c r="G921" s="46"/>
      <c r="H921" s="46"/>
      <c r="I921" s="46"/>
      <c r="J921" s="90"/>
      <c r="K921" s="46"/>
      <c r="L921" s="48"/>
      <c r="M921" s="217"/>
      <c r="N921" s="49"/>
      <c r="O921" s="49"/>
      <c r="P921" s="49"/>
      <c r="Q921" s="158"/>
      <c r="R921" s="221"/>
      <c r="S921" s="49"/>
      <c r="T921" s="199"/>
      <c r="U921" s="225"/>
      <c r="V921" s="202"/>
      <c r="W921" s="229"/>
      <c r="X921" s="49"/>
      <c r="Y921" s="45"/>
      <c r="Z921" s="49"/>
      <c r="AA921" s="49"/>
      <c r="AB921" s="49"/>
      <c r="AC921" s="49"/>
      <c r="AD921" s="45"/>
      <c r="AE921" s="45"/>
      <c r="AH921" s="52"/>
      <c r="AI921" s="75"/>
      <c r="AJ921" s="52"/>
      <c r="AK921" s="52"/>
      <c r="AL921" s="52"/>
      <c r="AM921" s="52"/>
      <c r="AN921" s="45"/>
      <c r="AO921" s="45"/>
      <c r="AP921" s="45"/>
      <c r="AQ921" s="45"/>
    </row>
    <row r="922" spans="1:43" ht="15.75" customHeight="1">
      <c r="A922" s="45"/>
      <c r="B922" s="45"/>
      <c r="C922" s="45"/>
      <c r="D922" s="90"/>
      <c r="E922" s="47"/>
      <c r="F922" s="46"/>
      <c r="G922" s="46"/>
      <c r="H922" s="46"/>
      <c r="I922" s="46"/>
      <c r="J922" s="90"/>
      <c r="K922" s="46"/>
      <c r="L922" s="48"/>
      <c r="M922" s="217"/>
      <c r="N922" s="49"/>
      <c r="O922" s="49"/>
      <c r="P922" s="49"/>
      <c r="Q922" s="158"/>
      <c r="R922" s="221"/>
      <c r="S922" s="49"/>
      <c r="T922" s="199"/>
      <c r="U922" s="225"/>
      <c r="V922" s="202"/>
      <c r="W922" s="229"/>
      <c r="X922" s="49"/>
      <c r="Y922" s="45"/>
      <c r="Z922" s="49"/>
      <c r="AA922" s="49"/>
      <c r="AB922" s="49"/>
      <c r="AC922" s="49"/>
      <c r="AD922" s="45"/>
      <c r="AE922" s="45"/>
      <c r="AH922" s="52"/>
      <c r="AI922" s="75"/>
      <c r="AJ922" s="52"/>
      <c r="AK922" s="52"/>
      <c r="AL922" s="52"/>
      <c r="AM922" s="52"/>
      <c r="AN922" s="45"/>
      <c r="AO922" s="45"/>
      <c r="AP922" s="45"/>
      <c r="AQ922" s="45"/>
    </row>
    <row r="923" spans="1:43" ht="15.75" customHeight="1">
      <c r="A923" s="45"/>
      <c r="B923" s="45"/>
      <c r="C923" s="45"/>
      <c r="D923" s="90"/>
      <c r="E923" s="47"/>
      <c r="F923" s="46"/>
      <c r="G923" s="46"/>
      <c r="H923" s="46"/>
      <c r="I923" s="46"/>
      <c r="J923" s="90"/>
      <c r="K923" s="46"/>
      <c r="L923" s="48"/>
      <c r="M923" s="217"/>
      <c r="N923" s="49"/>
      <c r="O923" s="49"/>
      <c r="P923" s="49"/>
      <c r="Q923" s="158"/>
      <c r="R923" s="221"/>
      <c r="S923" s="49"/>
      <c r="T923" s="199"/>
      <c r="U923" s="225"/>
      <c r="V923" s="202"/>
      <c r="W923" s="229"/>
      <c r="X923" s="49"/>
      <c r="Y923" s="45"/>
      <c r="Z923" s="49"/>
      <c r="AA923" s="49"/>
      <c r="AB923" s="49"/>
      <c r="AC923" s="49"/>
      <c r="AD923" s="45"/>
      <c r="AE923" s="45"/>
      <c r="AH923" s="52"/>
      <c r="AI923" s="75"/>
      <c r="AJ923" s="52"/>
      <c r="AK923" s="52"/>
      <c r="AL923" s="52"/>
      <c r="AM923" s="52"/>
      <c r="AN923" s="45"/>
      <c r="AO923" s="45"/>
      <c r="AP923" s="45"/>
      <c r="AQ923" s="45"/>
    </row>
    <row r="924" spans="1:43" ht="15.75" customHeight="1">
      <c r="A924" s="45"/>
      <c r="B924" s="45"/>
      <c r="C924" s="45"/>
      <c r="D924" s="90"/>
      <c r="E924" s="47"/>
      <c r="F924" s="46"/>
      <c r="G924" s="46"/>
      <c r="H924" s="46"/>
      <c r="I924" s="46"/>
      <c r="J924" s="90"/>
      <c r="K924" s="46"/>
      <c r="L924" s="48"/>
      <c r="M924" s="217"/>
      <c r="N924" s="49"/>
      <c r="O924" s="49"/>
      <c r="P924" s="49"/>
      <c r="Q924" s="158"/>
      <c r="R924" s="221"/>
      <c r="S924" s="49"/>
      <c r="T924" s="199"/>
      <c r="U924" s="225"/>
      <c r="V924" s="202"/>
      <c r="W924" s="229"/>
      <c r="X924" s="49"/>
      <c r="Y924" s="45"/>
      <c r="Z924" s="49"/>
      <c r="AA924" s="49"/>
      <c r="AB924" s="49"/>
      <c r="AC924" s="49"/>
      <c r="AD924" s="45"/>
      <c r="AE924" s="45"/>
      <c r="AH924" s="52"/>
      <c r="AI924" s="75"/>
      <c r="AJ924" s="52"/>
      <c r="AK924" s="52"/>
      <c r="AL924" s="52"/>
      <c r="AM924" s="52"/>
      <c r="AN924" s="45"/>
      <c r="AO924" s="45"/>
      <c r="AP924" s="45"/>
      <c r="AQ924" s="45"/>
    </row>
    <row r="925" spans="1:43" ht="15.75" customHeight="1">
      <c r="A925" s="45"/>
      <c r="B925" s="45"/>
      <c r="C925" s="45"/>
      <c r="D925" s="90"/>
      <c r="E925" s="47"/>
      <c r="F925" s="46"/>
      <c r="G925" s="46"/>
      <c r="H925" s="46"/>
      <c r="I925" s="46"/>
      <c r="J925" s="90"/>
      <c r="K925" s="46"/>
      <c r="L925" s="48"/>
      <c r="M925" s="217"/>
      <c r="N925" s="49"/>
      <c r="O925" s="49"/>
      <c r="P925" s="49"/>
      <c r="Q925" s="158"/>
      <c r="R925" s="221"/>
      <c r="S925" s="49"/>
      <c r="T925" s="199"/>
      <c r="U925" s="225"/>
      <c r="V925" s="202"/>
      <c r="W925" s="229"/>
      <c r="X925" s="49"/>
      <c r="Y925" s="45"/>
      <c r="Z925" s="49"/>
      <c r="AA925" s="49"/>
      <c r="AB925" s="49"/>
      <c r="AC925" s="49"/>
      <c r="AD925" s="45"/>
      <c r="AE925" s="45"/>
      <c r="AH925" s="52"/>
      <c r="AI925" s="75"/>
      <c r="AJ925" s="52"/>
      <c r="AK925" s="52"/>
      <c r="AL925" s="52"/>
      <c r="AM925" s="52"/>
      <c r="AN925" s="45"/>
      <c r="AO925" s="45"/>
      <c r="AP925" s="45"/>
      <c r="AQ925" s="45"/>
    </row>
    <row r="926" spans="1:43" ht="15.75" customHeight="1">
      <c r="A926" s="45"/>
      <c r="B926" s="45"/>
      <c r="C926" s="45"/>
      <c r="D926" s="90"/>
      <c r="E926" s="47"/>
      <c r="F926" s="46"/>
      <c r="G926" s="46"/>
      <c r="H926" s="46"/>
      <c r="I926" s="46"/>
      <c r="J926" s="90"/>
      <c r="K926" s="46"/>
      <c r="L926" s="48"/>
      <c r="M926" s="217"/>
      <c r="N926" s="49"/>
      <c r="O926" s="49"/>
      <c r="P926" s="49"/>
      <c r="Q926" s="158"/>
      <c r="R926" s="221"/>
      <c r="S926" s="49"/>
      <c r="T926" s="199"/>
      <c r="U926" s="225"/>
      <c r="V926" s="202"/>
      <c r="W926" s="229"/>
      <c r="X926" s="49"/>
      <c r="Y926" s="45"/>
      <c r="Z926" s="49"/>
      <c r="AA926" s="49"/>
      <c r="AB926" s="49"/>
      <c r="AC926" s="49"/>
      <c r="AD926" s="45"/>
      <c r="AE926" s="45"/>
      <c r="AH926" s="52"/>
      <c r="AI926" s="75"/>
      <c r="AJ926" s="52"/>
      <c r="AK926" s="52"/>
      <c r="AL926" s="52"/>
      <c r="AM926" s="52"/>
      <c r="AN926" s="45"/>
      <c r="AO926" s="45"/>
      <c r="AP926" s="45"/>
      <c r="AQ926" s="45"/>
    </row>
    <row r="927" spans="1:43" ht="15.75" customHeight="1">
      <c r="A927" s="45"/>
      <c r="B927" s="45"/>
      <c r="C927" s="45"/>
      <c r="D927" s="90"/>
      <c r="E927" s="47"/>
      <c r="F927" s="46"/>
      <c r="G927" s="46"/>
      <c r="H927" s="46"/>
      <c r="I927" s="46"/>
      <c r="J927" s="90"/>
      <c r="K927" s="46"/>
      <c r="L927" s="48"/>
      <c r="M927" s="217"/>
      <c r="N927" s="49"/>
      <c r="O927" s="49"/>
      <c r="P927" s="49"/>
      <c r="Q927" s="158"/>
      <c r="R927" s="221"/>
      <c r="S927" s="49"/>
      <c r="T927" s="199"/>
      <c r="U927" s="225"/>
      <c r="V927" s="202"/>
      <c r="W927" s="229"/>
      <c r="X927" s="49"/>
      <c r="Y927" s="45"/>
      <c r="Z927" s="49"/>
      <c r="AA927" s="49"/>
      <c r="AB927" s="49"/>
      <c r="AC927" s="49"/>
      <c r="AD927" s="45"/>
      <c r="AE927" s="45"/>
      <c r="AH927" s="52"/>
      <c r="AI927" s="75"/>
      <c r="AJ927" s="52"/>
      <c r="AK927" s="52"/>
      <c r="AL927" s="52"/>
      <c r="AM927" s="52"/>
      <c r="AN927" s="45"/>
      <c r="AO927" s="45"/>
      <c r="AP927" s="45"/>
      <c r="AQ927" s="45"/>
    </row>
    <row r="928" spans="1:43" ht="15.75" customHeight="1">
      <c r="A928" s="45"/>
      <c r="B928" s="45"/>
      <c r="C928" s="45"/>
      <c r="D928" s="90"/>
      <c r="E928" s="47"/>
      <c r="F928" s="46"/>
      <c r="G928" s="46"/>
      <c r="H928" s="46"/>
      <c r="I928" s="46"/>
      <c r="J928" s="90"/>
      <c r="K928" s="46"/>
      <c r="L928" s="48"/>
      <c r="M928" s="217"/>
      <c r="N928" s="49"/>
      <c r="O928" s="49"/>
      <c r="P928" s="49"/>
      <c r="Q928" s="158"/>
      <c r="R928" s="221"/>
      <c r="S928" s="49"/>
      <c r="T928" s="199"/>
      <c r="U928" s="225"/>
      <c r="V928" s="202"/>
      <c r="W928" s="229"/>
      <c r="X928" s="49"/>
      <c r="Y928" s="45"/>
      <c r="Z928" s="49"/>
      <c r="AA928" s="49"/>
      <c r="AB928" s="49"/>
      <c r="AC928" s="49"/>
      <c r="AD928" s="45"/>
      <c r="AE928" s="45"/>
      <c r="AH928" s="52"/>
      <c r="AI928" s="75"/>
      <c r="AJ928" s="52"/>
      <c r="AK928" s="52"/>
      <c r="AL928" s="52"/>
      <c r="AM928" s="52"/>
      <c r="AN928" s="45"/>
      <c r="AO928" s="45"/>
      <c r="AP928" s="45"/>
      <c r="AQ928" s="45"/>
    </row>
    <row r="929" spans="1:43" ht="15.75" customHeight="1">
      <c r="A929" s="45"/>
      <c r="B929" s="45"/>
      <c r="C929" s="45"/>
      <c r="D929" s="90"/>
      <c r="E929" s="47"/>
      <c r="F929" s="46"/>
      <c r="G929" s="46"/>
      <c r="H929" s="46"/>
      <c r="I929" s="46"/>
      <c r="J929" s="90"/>
      <c r="K929" s="46"/>
      <c r="L929" s="48"/>
      <c r="M929" s="217"/>
      <c r="N929" s="49"/>
      <c r="O929" s="49"/>
      <c r="P929" s="49"/>
      <c r="Q929" s="158"/>
      <c r="R929" s="221"/>
      <c r="S929" s="49"/>
      <c r="T929" s="199"/>
      <c r="U929" s="225"/>
      <c r="V929" s="202"/>
      <c r="W929" s="229"/>
      <c r="X929" s="49"/>
      <c r="Y929" s="45"/>
      <c r="Z929" s="49"/>
      <c r="AA929" s="49"/>
      <c r="AB929" s="49"/>
      <c r="AC929" s="49"/>
      <c r="AD929" s="45"/>
      <c r="AE929" s="45"/>
      <c r="AH929" s="52"/>
      <c r="AI929" s="75"/>
      <c r="AJ929" s="52"/>
      <c r="AK929" s="52"/>
      <c r="AL929" s="52"/>
      <c r="AM929" s="52"/>
      <c r="AN929" s="45"/>
      <c r="AO929" s="45"/>
      <c r="AP929" s="45"/>
      <c r="AQ929" s="45"/>
    </row>
    <row r="930" spans="1:43" ht="15.75" customHeight="1">
      <c r="A930" s="45"/>
      <c r="B930" s="45"/>
      <c r="C930" s="45"/>
      <c r="D930" s="90"/>
      <c r="E930" s="47"/>
      <c r="F930" s="46"/>
      <c r="G930" s="46"/>
      <c r="H930" s="46"/>
      <c r="I930" s="46"/>
      <c r="J930" s="90"/>
      <c r="K930" s="46"/>
      <c r="L930" s="48"/>
      <c r="M930" s="217"/>
      <c r="N930" s="49"/>
      <c r="O930" s="49"/>
      <c r="P930" s="49"/>
      <c r="Q930" s="158"/>
      <c r="R930" s="221"/>
      <c r="S930" s="49"/>
      <c r="T930" s="199"/>
      <c r="U930" s="225"/>
      <c r="V930" s="202"/>
      <c r="W930" s="229"/>
      <c r="X930" s="49"/>
      <c r="Y930" s="45"/>
      <c r="Z930" s="49"/>
      <c r="AA930" s="49"/>
      <c r="AB930" s="49"/>
      <c r="AC930" s="49"/>
      <c r="AD930" s="45"/>
      <c r="AE930" s="45"/>
      <c r="AH930" s="52"/>
      <c r="AI930" s="75"/>
      <c r="AJ930" s="52"/>
      <c r="AK930" s="52"/>
      <c r="AL930" s="52"/>
      <c r="AM930" s="52"/>
      <c r="AN930" s="45"/>
      <c r="AO930" s="45"/>
      <c r="AP930" s="45"/>
      <c r="AQ930" s="45"/>
    </row>
    <row r="931" spans="1:43" ht="15.75" customHeight="1">
      <c r="A931" s="45"/>
      <c r="B931" s="45"/>
      <c r="C931" s="45"/>
      <c r="D931" s="90"/>
      <c r="E931" s="47"/>
      <c r="F931" s="46"/>
      <c r="G931" s="46"/>
      <c r="H931" s="46"/>
      <c r="I931" s="46"/>
      <c r="J931" s="90"/>
      <c r="K931" s="46"/>
      <c r="L931" s="48"/>
      <c r="M931" s="217"/>
      <c r="N931" s="49"/>
      <c r="O931" s="49"/>
      <c r="P931" s="49"/>
      <c r="Q931" s="158"/>
      <c r="R931" s="221"/>
      <c r="S931" s="49"/>
      <c r="T931" s="199"/>
      <c r="U931" s="225"/>
      <c r="V931" s="202"/>
      <c r="W931" s="229"/>
      <c r="X931" s="49"/>
      <c r="Y931" s="45"/>
      <c r="Z931" s="49"/>
      <c r="AA931" s="49"/>
      <c r="AB931" s="49"/>
      <c r="AC931" s="49"/>
      <c r="AD931" s="45"/>
      <c r="AE931" s="45"/>
      <c r="AH931" s="52"/>
      <c r="AI931" s="75"/>
      <c r="AJ931" s="52"/>
      <c r="AK931" s="52"/>
      <c r="AL931" s="52"/>
      <c r="AM931" s="52"/>
      <c r="AN931" s="45"/>
      <c r="AO931" s="45"/>
      <c r="AP931" s="45"/>
      <c r="AQ931" s="45"/>
    </row>
    <row r="932" spans="1:43" ht="15.75" customHeight="1">
      <c r="A932" s="45"/>
      <c r="B932" s="45"/>
      <c r="C932" s="45"/>
      <c r="D932" s="90"/>
      <c r="E932" s="47"/>
      <c r="F932" s="46"/>
      <c r="G932" s="46"/>
      <c r="H932" s="46"/>
      <c r="I932" s="46"/>
      <c r="J932" s="90"/>
      <c r="K932" s="46"/>
      <c r="L932" s="48"/>
      <c r="M932" s="217"/>
      <c r="N932" s="49"/>
      <c r="O932" s="49"/>
      <c r="P932" s="49"/>
      <c r="Q932" s="158"/>
      <c r="R932" s="221"/>
      <c r="S932" s="49"/>
      <c r="T932" s="199"/>
      <c r="U932" s="225"/>
      <c r="V932" s="202"/>
      <c r="W932" s="229"/>
      <c r="X932" s="49"/>
      <c r="Y932" s="45"/>
      <c r="Z932" s="49"/>
      <c r="AA932" s="49"/>
      <c r="AB932" s="49"/>
      <c r="AC932" s="49"/>
      <c r="AD932" s="45"/>
      <c r="AE932" s="45"/>
      <c r="AH932" s="52"/>
      <c r="AI932" s="75"/>
      <c r="AJ932" s="52"/>
      <c r="AK932" s="52"/>
      <c r="AL932" s="52"/>
      <c r="AM932" s="52"/>
      <c r="AN932" s="45"/>
      <c r="AO932" s="45"/>
      <c r="AP932" s="45"/>
      <c r="AQ932" s="45"/>
    </row>
    <row r="933" spans="1:43" ht="15.75" customHeight="1">
      <c r="A933" s="45"/>
      <c r="B933" s="45"/>
      <c r="C933" s="45"/>
      <c r="D933" s="90"/>
      <c r="E933" s="47"/>
      <c r="F933" s="46"/>
      <c r="G933" s="46"/>
      <c r="H933" s="46"/>
      <c r="I933" s="46"/>
      <c r="J933" s="90"/>
      <c r="K933" s="46"/>
      <c r="L933" s="48"/>
      <c r="M933" s="217"/>
      <c r="N933" s="49"/>
      <c r="O933" s="49"/>
      <c r="P933" s="49"/>
      <c r="Q933" s="158"/>
      <c r="R933" s="221"/>
      <c r="S933" s="49"/>
      <c r="T933" s="199"/>
      <c r="U933" s="225"/>
      <c r="V933" s="202"/>
      <c r="W933" s="229"/>
      <c r="X933" s="49"/>
      <c r="Y933" s="45"/>
      <c r="Z933" s="49"/>
      <c r="AA933" s="49"/>
      <c r="AB933" s="49"/>
      <c r="AC933" s="49"/>
      <c r="AD933" s="45"/>
      <c r="AE933" s="45"/>
      <c r="AH933" s="52"/>
      <c r="AI933" s="75"/>
      <c r="AJ933" s="52"/>
      <c r="AK933" s="52"/>
      <c r="AL933" s="52"/>
      <c r="AM933" s="52"/>
      <c r="AN933" s="45"/>
      <c r="AO933" s="45"/>
      <c r="AP933" s="45"/>
      <c r="AQ933" s="45"/>
    </row>
    <row r="934" spans="1:43" ht="15.75" customHeight="1">
      <c r="A934" s="45"/>
      <c r="B934" s="45"/>
      <c r="C934" s="45"/>
      <c r="D934" s="90"/>
      <c r="E934" s="47"/>
      <c r="F934" s="46"/>
      <c r="G934" s="46"/>
      <c r="H934" s="46"/>
      <c r="I934" s="46"/>
      <c r="J934" s="90"/>
      <c r="K934" s="46"/>
      <c r="L934" s="48"/>
      <c r="M934" s="217"/>
      <c r="N934" s="49"/>
      <c r="O934" s="49"/>
      <c r="P934" s="49"/>
      <c r="Q934" s="158"/>
      <c r="R934" s="221"/>
      <c r="S934" s="49"/>
      <c r="T934" s="199"/>
      <c r="U934" s="225"/>
      <c r="V934" s="202"/>
      <c r="W934" s="229"/>
      <c r="X934" s="49"/>
      <c r="Y934" s="45"/>
      <c r="Z934" s="49"/>
      <c r="AA934" s="49"/>
      <c r="AB934" s="49"/>
      <c r="AC934" s="49"/>
      <c r="AD934" s="45"/>
      <c r="AE934" s="45"/>
      <c r="AH934" s="52"/>
      <c r="AI934" s="75"/>
      <c r="AJ934" s="52"/>
      <c r="AK934" s="52"/>
      <c r="AL934" s="52"/>
      <c r="AM934" s="52"/>
      <c r="AN934" s="45"/>
      <c r="AO934" s="45"/>
      <c r="AP934" s="45"/>
      <c r="AQ934" s="45"/>
    </row>
    <row r="935" spans="1:43" ht="15.75" customHeight="1">
      <c r="A935" s="45"/>
      <c r="B935" s="45"/>
      <c r="C935" s="45"/>
      <c r="D935" s="90"/>
      <c r="E935" s="47"/>
      <c r="F935" s="46"/>
      <c r="G935" s="46"/>
      <c r="H935" s="46"/>
      <c r="I935" s="46"/>
      <c r="J935" s="90"/>
      <c r="K935" s="46"/>
      <c r="L935" s="48"/>
      <c r="M935" s="217"/>
      <c r="N935" s="49"/>
      <c r="O935" s="49"/>
      <c r="P935" s="49"/>
      <c r="Q935" s="158"/>
      <c r="R935" s="221"/>
      <c r="S935" s="49"/>
      <c r="T935" s="199"/>
      <c r="U935" s="225"/>
      <c r="V935" s="202"/>
      <c r="W935" s="229"/>
      <c r="X935" s="49"/>
      <c r="Y935" s="45"/>
      <c r="Z935" s="49"/>
      <c r="AA935" s="49"/>
      <c r="AB935" s="49"/>
      <c r="AC935" s="49"/>
      <c r="AD935" s="45"/>
      <c r="AE935" s="45"/>
      <c r="AH935" s="52"/>
      <c r="AI935" s="75"/>
      <c r="AJ935" s="52"/>
      <c r="AK935" s="52"/>
      <c r="AL935" s="52"/>
      <c r="AM935" s="52"/>
      <c r="AN935" s="45"/>
      <c r="AO935" s="45"/>
      <c r="AP935" s="45"/>
      <c r="AQ935" s="45"/>
    </row>
    <row r="936" spans="1:43" ht="15.75" customHeight="1">
      <c r="A936" s="45"/>
      <c r="B936" s="45"/>
      <c r="C936" s="45"/>
      <c r="D936" s="90"/>
      <c r="E936" s="47"/>
      <c r="F936" s="46"/>
      <c r="G936" s="46"/>
      <c r="H936" s="46"/>
      <c r="I936" s="46"/>
      <c r="J936" s="90"/>
      <c r="K936" s="46"/>
      <c r="L936" s="48"/>
      <c r="M936" s="217"/>
      <c r="N936" s="49"/>
      <c r="O936" s="49"/>
      <c r="P936" s="49"/>
      <c r="Q936" s="158"/>
      <c r="R936" s="221"/>
      <c r="S936" s="49"/>
      <c r="T936" s="199"/>
      <c r="U936" s="225"/>
      <c r="V936" s="202"/>
      <c r="W936" s="229"/>
      <c r="X936" s="49"/>
      <c r="Y936" s="45"/>
      <c r="Z936" s="49"/>
      <c r="AA936" s="49"/>
      <c r="AB936" s="49"/>
      <c r="AC936" s="49"/>
      <c r="AD936" s="45"/>
      <c r="AE936" s="45"/>
      <c r="AH936" s="52"/>
      <c r="AI936" s="75"/>
      <c r="AJ936" s="52"/>
      <c r="AK936" s="52"/>
      <c r="AL936" s="52"/>
      <c r="AM936" s="52"/>
      <c r="AN936" s="45"/>
      <c r="AO936" s="45"/>
      <c r="AP936" s="45"/>
      <c r="AQ936" s="45"/>
    </row>
    <row r="937" spans="1:43" ht="15.75" customHeight="1">
      <c r="A937" s="45"/>
      <c r="B937" s="45"/>
      <c r="C937" s="45"/>
      <c r="D937" s="90"/>
      <c r="E937" s="47"/>
      <c r="F937" s="46"/>
      <c r="G937" s="46"/>
      <c r="H937" s="46"/>
      <c r="I937" s="46"/>
      <c r="J937" s="90"/>
      <c r="K937" s="46"/>
      <c r="L937" s="48"/>
      <c r="M937" s="217"/>
      <c r="N937" s="49"/>
      <c r="O937" s="49"/>
      <c r="P937" s="49"/>
      <c r="Q937" s="158"/>
      <c r="R937" s="221"/>
      <c r="S937" s="49"/>
      <c r="T937" s="199"/>
      <c r="U937" s="225"/>
      <c r="V937" s="202"/>
      <c r="W937" s="229"/>
      <c r="X937" s="49"/>
      <c r="Y937" s="45"/>
      <c r="Z937" s="49"/>
      <c r="AA937" s="49"/>
      <c r="AB937" s="49"/>
      <c r="AC937" s="49"/>
      <c r="AD937" s="45"/>
      <c r="AE937" s="45"/>
      <c r="AH937" s="52"/>
      <c r="AI937" s="75"/>
      <c r="AJ937" s="52"/>
      <c r="AK937" s="52"/>
      <c r="AL937" s="52"/>
      <c r="AM937" s="52"/>
      <c r="AN937" s="45"/>
      <c r="AO937" s="45"/>
      <c r="AP937" s="45"/>
      <c r="AQ937" s="45"/>
    </row>
    <row r="938" spans="1:43" ht="15.75" customHeight="1">
      <c r="A938" s="45"/>
      <c r="B938" s="45"/>
      <c r="C938" s="45"/>
      <c r="D938" s="90"/>
      <c r="E938" s="47"/>
      <c r="F938" s="46"/>
      <c r="G938" s="46"/>
      <c r="H938" s="46"/>
      <c r="I938" s="46"/>
      <c r="J938" s="90"/>
      <c r="K938" s="46"/>
      <c r="L938" s="48"/>
      <c r="M938" s="217"/>
      <c r="N938" s="49"/>
      <c r="O938" s="49"/>
      <c r="P938" s="49"/>
      <c r="Q938" s="158"/>
      <c r="R938" s="221"/>
      <c r="S938" s="49"/>
      <c r="T938" s="199"/>
      <c r="U938" s="225"/>
      <c r="V938" s="202"/>
      <c r="W938" s="229"/>
      <c r="X938" s="49"/>
      <c r="Y938" s="45"/>
      <c r="Z938" s="49"/>
      <c r="AA938" s="49"/>
      <c r="AB938" s="49"/>
      <c r="AC938" s="49"/>
      <c r="AD938" s="45"/>
      <c r="AE938" s="45"/>
      <c r="AH938" s="52"/>
      <c r="AI938" s="75"/>
      <c r="AJ938" s="52"/>
      <c r="AK938" s="52"/>
      <c r="AL938" s="52"/>
      <c r="AM938" s="52"/>
      <c r="AN938" s="45"/>
      <c r="AO938" s="45"/>
      <c r="AP938" s="45"/>
      <c r="AQ938" s="45"/>
    </row>
    <row r="939" spans="1:43" ht="15.75" customHeight="1">
      <c r="A939" s="45"/>
      <c r="B939" s="45"/>
      <c r="C939" s="45"/>
      <c r="D939" s="90"/>
      <c r="E939" s="47"/>
      <c r="F939" s="46"/>
      <c r="G939" s="46"/>
      <c r="H939" s="46"/>
      <c r="I939" s="46"/>
      <c r="J939" s="90"/>
      <c r="K939" s="46"/>
      <c r="L939" s="48"/>
      <c r="M939" s="217"/>
      <c r="N939" s="49"/>
      <c r="O939" s="49"/>
      <c r="P939" s="49"/>
      <c r="Q939" s="158"/>
      <c r="R939" s="221"/>
      <c r="S939" s="49"/>
      <c r="T939" s="199"/>
      <c r="U939" s="225"/>
      <c r="V939" s="202"/>
      <c r="W939" s="229"/>
      <c r="X939" s="49"/>
      <c r="Y939" s="45"/>
      <c r="Z939" s="49"/>
      <c r="AA939" s="49"/>
      <c r="AB939" s="49"/>
      <c r="AC939" s="49"/>
      <c r="AD939" s="45"/>
      <c r="AE939" s="45"/>
      <c r="AH939" s="52"/>
      <c r="AI939" s="75"/>
      <c r="AJ939" s="52"/>
      <c r="AK939" s="52"/>
      <c r="AL939" s="52"/>
      <c r="AM939" s="52"/>
      <c r="AN939" s="45"/>
      <c r="AO939" s="45"/>
      <c r="AP939" s="45"/>
      <c r="AQ939" s="45"/>
    </row>
    <row r="940" spans="1:43" ht="15.75" customHeight="1">
      <c r="A940" s="45"/>
      <c r="B940" s="45"/>
      <c r="C940" s="45"/>
      <c r="D940" s="90"/>
      <c r="E940" s="47"/>
      <c r="F940" s="46"/>
      <c r="G940" s="46"/>
      <c r="H940" s="46"/>
      <c r="I940" s="46"/>
      <c r="J940" s="90"/>
      <c r="K940" s="46"/>
      <c r="L940" s="48"/>
      <c r="M940" s="217"/>
      <c r="N940" s="49"/>
      <c r="O940" s="49"/>
      <c r="P940" s="49"/>
      <c r="Q940" s="158"/>
      <c r="R940" s="221"/>
      <c r="S940" s="49"/>
      <c r="T940" s="199"/>
      <c r="U940" s="225"/>
      <c r="V940" s="202"/>
      <c r="W940" s="229"/>
      <c r="X940" s="49"/>
      <c r="Y940" s="45"/>
      <c r="Z940" s="49"/>
      <c r="AA940" s="49"/>
      <c r="AB940" s="49"/>
      <c r="AC940" s="49"/>
      <c r="AD940" s="45"/>
      <c r="AE940" s="45"/>
      <c r="AH940" s="52"/>
      <c r="AI940" s="75"/>
      <c r="AJ940" s="52"/>
      <c r="AK940" s="52"/>
      <c r="AL940" s="52"/>
      <c r="AM940" s="52"/>
      <c r="AN940" s="45"/>
      <c r="AO940" s="45"/>
      <c r="AP940" s="45"/>
      <c r="AQ940" s="45"/>
    </row>
    <row r="941" spans="1:43" ht="15.75" customHeight="1">
      <c r="A941" s="45"/>
      <c r="B941" s="45"/>
      <c r="C941" s="45"/>
      <c r="D941" s="90"/>
      <c r="E941" s="47"/>
      <c r="F941" s="46"/>
      <c r="G941" s="46"/>
      <c r="H941" s="46"/>
      <c r="I941" s="46"/>
      <c r="J941" s="90"/>
      <c r="K941" s="46"/>
      <c r="L941" s="48"/>
      <c r="M941" s="217"/>
      <c r="N941" s="49"/>
      <c r="O941" s="49"/>
      <c r="P941" s="49"/>
      <c r="Q941" s="158"/>
      <c r="R941" s="221"/>
      <c r="S941" s="49"/>
      <c r="T941" s="199"/>
      <c r="U941" s="225"/>
      <c r="V941" s="202"/>
      <c r="W941" s="229"/>
      <c r="X941" s="49"/>
      <c r="Y941" s="45"/>
      <c r="Z941" s="49"/>
      <c r="AA941" s="49"/>
      <c r="AB941" s="49"/>
      <c r="AC941" s="49"/>
      <c r="AD941" s="45"/>
      <c r="AE941" s="45"/>
      <c r="AH941" s="52"/>
      <c r="AI941" s="75"/>
      <c r="AJ941" s="52"/>
      <c r="AK941" s="52"/>
      <c r="AL941" s="52"/>
      <c r="AM941" s="52"/>
      <c r="AN941" s="45"/>
      <c r="AO941" s="45"/>
      <c r="AP941" s="45"/>
      <c r="AQ941" s="45"/>
    </row>
    <row r="942" spans="1:43" ht="15.75" customHeight="1">
      <c r="A942" s="45"/>
      <c r="B942" s="45"/>
      <c r="C942" s="45"/>
      <c r="D942" s="90"/>
      <c r="E942" s="47"/>
      <c r="F942" s="46"/>
      <c r="G942" s="46"/>
      <c r="H942" s="46"/>
      <c r="I942" s="46"/>
      <c r="J942" s="90"/>
      <c r="K942" s="46"/>
      <c r="L942" s="48"/>
      <c r="M942" s="217"/>
      <c r="N942" s="49"/>
      <c r="O942" s="49"/>
      <c r="P942" s="49"/>
      <c r="Q942" s="158"/>
      <c r="R942" s="221"/>
      <c r="S942" s="49"/>
      <c r="T942" s="199"/>
      <c r="U942" s="225"/>
      <c r="V942" s="202"/>
      <c r="W942" s="229"/>
      <c r="X942" s="49"/>
      <c r="Y942" s="45"/>
      <c r="Z942" s="49"/>
      <c r="AA942" s="49"/>
      <c r="AB942" s="49"/>
      <c r="AC942" s="49"/>
      <c r="AD942" s="45"/>
      <c r="AE942" s="45"/>
      <c r="AH942" s="52"/>
      <c r="AI942" s="75"/>
      <c r="AJ942" s="52"/>
      <c r="AK942" s="52"/>
      <c r="AL942" s="52"/>
      <c r="AM942" s="52"/>
      <c r="AN942" s="45"/>
      <c r="AO942" s="45"/>
      <c r="AP942" s="45"/>
      <c r="AQ942" s="45"/>
    </row>
    <row r="943" spans="1:43" ht="15.75" customHeight="1">
      <c r="A943" s="45"/>
      <c r="B943" s="45"/>
      <c r="C943" s="45"/>
      <c r="D943" s="90"/>
      <c r="E943" s="47"/>
      <c r="F943" s="46"/>
      <c r="G943" s="46"/>
      <c r="H943" s="46"/>
      <c r="I943" s="46"/>
      <c r="J943" s="90"/>
      <c r="K943" s="46"/>
      <c r="L943" s="48"/>
      <c r="M943" s="217"/>
      <c r="N943" s="49"/>
      <c r="O943" s="49"/>
      <c r="P943" s="49"/>
      <c r="Q943" s="158"/>
      <c r="R943" s="221"/>
      <c r="S943" s="49"/>
      <c r="T943" s="199"/>
      <c r="U943" s="225"/>
      <c r="V943" s="202"/>
      <c r="W943" s="229"/>
      <c r="X943" s="49"/>
      <c r="Y943" s="45"/>
      <c r="Z943" s="49"/>
      <c r="AA943" s="49"/>
      <c r="AB943" s="49"/>
      <c r="AC943" s="49"/>
      <c r="AD943" s="45"/>
      <c r="AE943" s="45"/>
      <c r="AH943" s="52"/>
      <c r="AI943" s="75"/>
      <c r="AJ943" s="52"/>
      <c r="AK943" s="52"/>
      <c r="AL943" s="52"/>
      <c r="AM943" s="52"/>
      <c r="AN943" s="45"/>
      <c r="AO943" s="45"/>
      <c r="AP943" s="45"/>
      <c r="AQ943" s="45"/>
    </row>
    <row r="944" spans="1:43" ht="15.75" customHeight="1">
      <c r="A944" s="45"/>
      <c r="B944" s="45"/>
      <c r="C944" s="45"/>
      <c r="D944" s="90"/>
      <c r="E944" s="47"/>
      <c r="F944" s="46"/>
      <c r="G944" s="46"/>
      <c r="H944" s="46"/>
      <c r="I944" s="46"/>
      <c r="J944" s="90"/>
      <c r="K944" s="46"/>
      <c r="L944" s="48"/>
      <c r="M944" s="217"/>
      <c r="N944" s="49"/>
      <c r="O944" s="49"/>
      <c r="P944" s="49"/>
      <c r="Q944" s="158"/>
      <c r="R944" s="221"/>
      <c r="S944" s="49"/>
      <c r="T944" s="199"/>
      <c r="U944" s="225"/>
      <c r="V944" s="202"/>
      <c r="W944" s="229"/>
      <c r="X944" s="49"/>
      <c r="Y944" s="45"/>
      <c r="Z944" s="49"/>
      <c r="AA944" s="49"/>
      <c r="AB944" s="49"/>
      <c r="AC944" s="49"/>
      <c r="AD944" s="45"/>
      <c r="AE944" s="45"/>
      <c r="AH944" s="52"/>
      <c r="AI944" s="75"/>
      <c r="AJ944" s="52"/>
      <c r="AK944" s="52"/>
      <c r="AL944" s="52"/>
      <c r="AM944" s="52"/>
      <c r="AN944" s="45"/>
      <c r="AO944" s="45"/>
      <c r="AP944" s="45"/>
      <c r="AQ944" s="45"/>
    </row>
    <row r="945" spans="1:43" ht="15.75" customHeight="1">
      <c r="A945" s="45"/>
      <c r="B945" s="45"/>
      <c r="C945" s="45"/>
      <c r="D945" s="90"/>
      <c r="E945" s="47"/>
      <c r="F945" s="46"/>
      <c r="G945" s="46"/>
      <c r="H945" s="46"/>
      <c r="I945" s="46"/>
      <c r="J945" s="90"/>
      <c r="K945" s="46"/>
      <c r="L945" s="48"/>
      <c r="M945" s="217"/>
      <c r="N945" s="49"/>
      <c r="O945" s="49"/>
      <c r="P945" s="49"/>
      <c r="Q945" s="158"/>
      <c r="R945" s="221"/>
      <c r="S945" s="49"/>
      <c r="T945" s="199"/>
      <c r="U945" s="225"/>
      <c r="V945" s="202"/>
      <c r="W945" s="229"/>
      <c r="X945" s="49"/>
      <c r="Y945" s="45"/>
      <c r="Z945" s="49"/>
      <c r="AA945" s="49"/>
      <c r="AB945" s="49"/>
      <c r="AC945" s="49"/>
      <c r="AD945" s="45"/>
      <c r="AE945" s="45"/>
      <c r="AH945" s="52"/>
      <c r="AI945" s="75"/>
      <c r="AJ945" s="52"/>
      <c r="AK945" s="52"/>
      <c r="AL945" s="52"/>
      <c r="AM945" s="52"/>
      <c r="AN945" s="45"/>
      <c r="AO945" s="45"/>
      <c r="AP945" s="45"/>
      <c r="AQ945" s="45"/>
    </row>
    <row r="946" spans="1:43" ht="15.75" customHeight="1">
      <c r="A946" s="45"/>
      <c r="B946" s="45"/>
      <c r="C946" s="45"/>
      <c r="D946" s="90"/>
      <c r="E946" s="47"/>
      <c r="F946" s="46"/>
      <c r="G946" s="46"/>
      <c r="H946" s="46"/>
      <c r="I946" s="46"/>
      <c r="J946" s="90"/>
      <c r="K946" s="46"/>
      <c r="L946" s="48"/>
      <c r="M946" s="217"/>
      <c r="N946" s="49"/>
      <c r="O946" s="49"/>
      <c r="P946" s="49"/>
      <c r="Q946" s="158"/>
      <c r="R946" s="221"/>
      <c r="S946" s="49"/>
      <c r="T946" s="199"/>
      <c r="U946" s="225"/>
      <c r="V946" s="202"/>
      <c r="W946" s="229"/>
      <c r="X946" s="49"/>
      <c r="Y946" s="45"/>
      <c r="Z946" s="49"/>
      <c r="AA946" s="49"/>
      <c r="AB946" s="49"/>
      <c r="AC946" s="49"/>
      <c r="AD946" s="45"/>
      <c r="AE946" s="45"/>
      <c r="AH946" s="52"/>
      <c r="AI946" s="75"/>
      <c r="AJ946" s="52"/>
      <c r="AK946" s="52"/>
      <c r="AL946" s="52"/>
      <c r="AM946" s="52"/>
      <c r="AN946" s="45"/>
      <c r="AO946" s="45"/>
      <c r="AP946" s="45"/>
      <c r="AQ946" s="45"/>
    </row>
    <row r="947" spans="1:43" ht="15.75" customHeight="1">
      <c r="A947" s="45"/>
      <c r="B947" s="45"/>
      <c r="C947" s="45"/>
      <c r="D947" s="90"/>
      <c r="E947" s="47"/>
      <c r="F947" s="46"/>
      <c r="G947" s="46"/>
      <c r="H947" s="46"/>
      <c r="I947" s="46"/>
      <c r="J947" s="90"/>
      <c r="K947" s="46"/>
      <c r="L947" s="48"/>
      <c r="M947" s="217"/>
      <c r="N947" s="49"/>
      <c r="O947" s="49"/>
      <c r="P947" s="49"/>
      <c r="Q947" s="158"/>
      <c r="R947" s="221"/>
      <c r="S947" s="49"/>
      <c r="T947" s="199"/>
      <c r="U947" s="225"/>
      <c r="V947" s="202"/>
      <c r="W947" s="229"/>
      <c r="X947" s="49"/>
      <c r="Y947" s="45"/>
      <c r="Z947" s="49"/>
      <c r="AA947" s="49"/>
      <c r="AB947" s="49"/>
      <c r="AC947" s="49"/>
      <c r="AD947" s="45"/>
      <c r="AE947" s="45"/>
      <c r="AH947" s="52"/>
      <c r="AI947" s="75"/>
      <c r="AJ947" s="52"/>
      <c r="AK947" s="52"/>
      <c r="AL947" s="52"/>
      <c r="AM947" s="52"/>
      <c r="AN947" s="45"/>
      <c r="AO947" s="45"/>
      <c r="AP947" s="45"/>
      <c r="AQ947" s="45"/>
    </row>
    <row r="948" spans="1:43" ht="15.75" customHeight="1">
      <c r="A948" s="45"/>
      <c r="B948" s="45"/>
      <c r="C948" s="45"/>
      <c r="D948" s="90"/>
      <c r="E948" s="47"/>
      <c r="F948" s="46"/>
      <c r="G948" s="46"/>
      <c r="H948" s="46"/>
      <c r="I948" s="46"/>
      <c r="J948" s="90"/>
      <c r="K948" s="46"/>
      <c r="L948" s="48"/>
      <c r="M948" s="217"/>
      <c r="N948" s="49"/>
      <c r="O948" s="49"/>
      <c r="P948" s="49"/>
      <c r="Q948" s="158"/>
      <c r="R948" s="221"/>
      <c r="S948" s="49"/>
      <c r="T948" s="199"/>
      <c r="U948" s="225"/>
      <c r="V948" s="202"/>
      <c r="W948" s="229"/>
      <c r="X948" s="49"/>
      <c r="Y948" s="45"/>
      <c r="Z948" s="49"/>
      <c r="AA948" s="49"/>
      <c r="AB948" s="49"/>
      <c r="AC948" s="49"/>
      <c r="AD948" s="45"/>
      <c r="AE948" s="45"/>
      <c r="AH948" s="52"/>
      <c r="AI948" s="75"/>
      <c r="AJ948" s="52"/>
      <c r="AK948" s="52"/>
      <c r="AL948" s="52"/>
      <c r="AM948" s="52"/>
      <c r="AN948" s="45"/>
      <c r="AO948" s="45"/>
      <c r="AP948" s="45"/>
      <c r="AQ948" s="45"/>
    </row>
    <row r="949" spans="1:43" ht="15.75" customHeight="1">
      <c r="A949" s="45"/>
      <c r="B949" s="45"/>
      <c r="C949" s="45"/>
      <c r="D949" s="90"/>
      <c r="E949" s="47"/>
      <c r="F949" s="46"/>
      <c r="G949" s="46"/>
      <c r="H949" s="46"/>
      <c r="I949" s="46"/>
      <c r="J949" s="90"/>
      <c r="K949" s="46"/>
      <c r="L949" s="48"/>
      <c r="M949" s="217"/>
      <c r="N949" s="49"/>
      <c r="O949" s="49"/>
      <c r="P949" s="49"/>
      <c r="Q949" s="158"/>
      <c r="R949" s="221"/>
      <c r="S949" s="49"/>
      <c r="T949" s="199"/>
      <c r="U949" s="225"/>
      <c r="V949" s="202"/>
      <c r="W949" s="229"/>
      <c r="X949" s="49"/>
      <c r="Y949" s="45"/>
      <c r="Z949" s="49"/>
      <c r="AA949" s="49"/>
      <c r="AB949" s="49"/>
      <c r="AC949" s="49"/>
      <c r="AD949" s="45"/>
      <c r="AE949" s="45"/>
      <c r="AH949" s="52"/>
      <c r="AI949" s="75"/>
      <c r="AJ949" s="52"/>
      <c r="AK949" s="52"/>
      <c r="AL949" s="52"/>
      <c r="AM949" s="52"/>
      <c r="AN949" s="45"/>
      <c r="AO949" s="45"/>
      <c r="AP949" s="45"/>
      <c r="AQ949" s="45"/>
    </row>
    <row r="950" spans="1:43" ht="15.75" customHeight="1">
      <c r="A950" s="45"/>
      <c r="B950" s="45"/>
      <c r="C950" s="45"/>
      <c r="D950" s="90"/>
      <c r="E950" s="47"/>
      <c r="F950" s="46"/>
      <c r="G950" s="46"/>
      <c r="H950" s="46"/>
      <c r="I950" s="46"/>
      <c r="J950" s="90"/>
      <c r="K950" s="46"/>
      <c r="L950" s="48"/>
      <c r="M950" s="217"/>
      <c r="N950" s="49"/>
      <c r="O950" s="49"/>
      <c r="P950" s="49"/>
      <c r="Q950" s="158"/>
      <c r="R950" s="221"/>
      <c r="S950" s="49"/>
      <c r="T950" s="199"/>
      <c r="U950" s="225"/>
      <c r="V950" s="202"/>
      <c r="W950" s="229"/>
      <c r="X950" s="49"/>
      <c r="Y950" s="45"/>
      <c r="Z950" s="49"/>
      <c r="AA950" s="49"/>
      <c r="AB950" s="49"/>
      <c r="AC950" s="49"/>
      <c r="AD950" s="45"/>
      <c r="AE950" s="45"/>
      <c r="AH950" s="52"/>
      <c r="AI950" s="75"/>
      <c r="AJ950" s="52"/>
      <c r="AK950" s="52"/>
      <c r="AL950" s="52"/>
      <c r="AM950" s="52"/>
      <c r="AN950" s="45"/>
      <c r="AO950" s="45"/>
      <c r="AP950" s="45"/>
      <c r="AQ950" s="45"/>
    </row>
    <row r="951" spans="1:43" ht="15.75" customHeight="1">
      <c r="A951" s="45"/>
      <c r="B951" s="45"/>
      <c r="C951" s="45"/>
      <c r="D951" s="90"/>
      <c r="E951" s="47"/>
      <c r="F951" s="46"/>
      <c r="G951" s="46"/>
      <c r="H951" s="46"/>
      <c r="I951" s="46"/>
      <c r="J951" s="90"/>
      <c r="K951" s="46"/>
      <c r="L951" s="48"/>
      <c r="M951" s="217"/>
      <c r="N951" s="49"/>
      <c r="O951" s="49"/>
      <c r="P951" s="49"/>
      <c r="Q951" s="158"/>
      <c r="R951" s="221"/>
      <c r="S951" s="49"/>
      <c r="T951" s="199"/>
      <c r="U951" s="225"/>
      <c r="V951" s="202"/>
      <c r="W951" s="229"/>
      <c r="X951" s="49"/>
      <c r="Y951" s="45"/>
      <c r="Z951" s="49"/>
      <c r="AA951" s="49"/>
      <c r="AB951" s="49"/>
      <c r="AC951" s="49"/>
      <c r="AD951" s="45"/>
      <c r="AE951" s="45"/>
      <c r="AH951" s="52"/>
      <c r="AI951" s="75"/>
      <c r="AJ951" s="52"/>
      <c r="AK951" s="52"/>
      <c r="AL951" s="52"/>
      <c r="AM951" s="52"/>
      <c r="AN951" s="45"/>
      <c r="AO951" s="45"/>
      <c r="AP951" s="45"/>
      <c r="AQ951" s="45"/>
    </row>
    <row r="952" spans="1:43" ht="15.75" customHeight="1">
      <c r="A952" s="45"/>
      <c r="B952" s="45"/>
      <c r="C952" s="45"/>
      <c r="D952" s="90"/>
      <c r="E952" s="47"/>
      <c r="F952" s="46"/>
      <c r="G952" s="46"/>
      <c r="H952" s="46"/>
      <c r="I952" s="46"/>
      <c r="J952" s="90"/>
      <c r="K952" s="46"/>
      <c r="L952" s="48"/>
      <c r="M952" s="217"/>
      <c r="N952" s="49"/>
      <c r="O952" s="49"/>
      <c r="P952" s="49"/>
      <c r="Q952" s="158"/>
      <c r="R952" s="221"/>
      <c r="S952" s="49"/>
      <c r="T952" s="199"/>
      <c r="U952" s="225"/>
      <c r="V952" s="202"/>
      <c r="W952" s="229"/>
      <c r="X952" s="49"/>
      <c r="Y952" s="45"/>
      <c r="Z952" s="49"/>
      <c r="AA952" s="49"/>
      <c r="AB952" s="49"/>
      <c r="AC952" s="49"/>
      <c r="AD952" s="45"/>
      <c r="AE952" s="45"/>
      <c r="AH952" s="52"/>
      <c r="AI952" s="75"/>
      <c r="AJ952" s="52"/>
      <c r="AK952" s="52"/>
      <c r="AL952" s="52"/>
      <c r="AM952" s="52"/>
      <c r="AN952" s="45"/>
      <c r="AO952" s="45"/>
      <c r="AP952" s="45"/>
      <c r="AQ952" s="45"/>
    </row>
    <row r="953" spans="1:43" ht="15.75" customHeight="1">
      <c r="A953" s="45"/>
      <c r="B953" s="45"/>
      <c r="C953" s="45"/>
      <c r="D953" s="90"/>
      <c r="E953" s="47"/>
      <c r="F953" s="46"/>
      <c r="G953" s="46"/>
      <c r="H953" s="46"/>
      <c r="I953" s="46"/>
      <c r="J953" s="90"/>
      <c r="K953" s="46"/>
      <c r="L953" s="48"/>
      <c r="M953" s="217"/>
      <c r="N953" s="49"/>
      <c r="O953" s="49"/>
      <c r="P953" s="49"/>
      <c r="Q953" s="158"/>
      <c r="R953" s="221"/>
      <c r="S953" s="49"/>
      <c r="T953" s="199"/>
      <c r="U953" s="225"/>
      <c r="V953" s="202"/>
      <c r="W953" s="229"/>
      <c r="X953" s="49"/>
      <c r="Y953" s="45"/>
      <c r="Z953" s="49"/>
      <c r="AA953" s="49"/>
      <c r="AB953" s="49"/>
      <c r="AC953" s="49"/>
      <c r="AD953" s="45"/>
      <c r="AE953" s="45"/>
      <c r="AH953" s="52"/>
      <c r="AI953" s="75"/>
      <c r="AJ953" s="52"/>
      <c r="AK953" s="52"/>
      <c r="AL953" s="52"/>
      <c r="AM953" s="52"/>
      <c r="AN953" s="45"/>
      <c r="AO953" s="45"/>
      <c r="AP953" s="45"/>
      <c r="AQ953" s="45"/>
    </row>
    <row r="954" spans="1:43" ht="15.75" customHeight="1">
      <c r="A954" s="45"/>
      <c r="B954" s="45"/>
      <c r="C954" s="45"/>
      <c r="D954" s="90"/>
      <c r="E954" s="47"/>
      <c r="F954" s="46"/>
      <c r="G954" s="46"/>
      <c r="H954" s="46"/>
      <c r="I954" s="46"/>
      <c r="J954" s="90"/>
      <c r="K954" s="46"/>
      <c r="L954" s="48"/>
      <c r="M954" s="217"/>
      <c r="N954" s="49"/>
      <c r="O954" s="49"/>
      <c r="P954" s="49"/>
      <c r="Q954" s="158"/>
      <c r="R954" s="221"/>
      <c r="S954" s="49"/>
      <c r="T954" s="199"/>
      <c r="U954" s="225"/>
      <c r="V954" s="202"/>
      <c r="W954" s="229"/>
      <c r="X954" s="49"/>
      <c r="Y954" s="45"/>
      <c r="Z954" s="49"/>
      <c r="AA954" s="49"/>
      <c r="AB954" s="49"/>
      <c r="AC954" s="49"/>
      <c r="AD954" s="45"/>
      <c r="AE954" s="45"/>
      <c r="AH954" s="52"/>
      <c r="AI954" s="75"/>
      <c r="AJ954" s="52"/>
      <c r="AK954" s="52"/>
      <c r="AL954" s="52"/>
      <c r="AM954" s="52"/>
      <c r="AN954" s="45"/>
      <c r="AO954" s="45"/>
      <c r="AP954" s="45"/>
      <c r="AQ954" s="45"/>
    </row>
    <row r="955" spans="1:43" ht="15.75" customHeight="1">
      <c r="A955" s="45"/>
      <c r="B955" s="45"/>
      <c r="C955" s="45"/>
      <c r="D955" s="90"/>
      <c r="E955" s="47"/>
      <c r="F955" s="46"/>
      <c r="G955" s="46"/>
      <c r="H955" s="46"/>
      <c r="I955" s="46"/>
      <c r="J955" s="90"/>
      <c r="K955" s="46"/>
      <c r="L955" s="48"/>
      <c r="M955" s="217"/>
      <c r="N955" s="49"/>
      <c r="O955" s="49"/>
      <c r="P955" s="49"/>
      <c r="Q955" s="158"/>
      <c r="R955" s="221"/>
      <c r="S955" s="49"/>
      <c r="T955" s="199"/>
      <c r="U955" s="225"/>
      <c r="V955" s="202"/>
      <c r="W955" s="229"/>
      <c r="X955" s="49"/>
      <c r="Y955" s="45"/>
      <c r="Z955" s="49"/>
      <c r="AA955" s="49"/>
      <c r="AB955" s="49"/>
      <c r="AC955" s="49"/>
      <c r="AD955" s="45"/>
      <c r="AE955" s="45"/>
      <c r="AH955" s="52"/>
      <c r="AI955" s="75"/>
      <c r="AJ955" s="52"/>
      <c r="AK955" s="52"/>
      <c r="AL955" s="52"/>
      <c r="AM955" s="52"/>
      <c r="AN955" s="45"/>
      <c r="AO955" s="45"/>
      <c r="AP955" s="45"/>
      <c r="AQ955" s="45"/>
    </row>
    <row r="956" spans="1:43" ht="15.75" customHeight="1">
      <c r="A956" s="45"/>
      <c r="B956" s="45"/>
      <c r="C956" s="45"/>
      <c r="D956" s="90"/>
      <c r="E956" s="47"/>
      <c r="F956" s="46"/>
      <c r="G956" s="46"/>
      <c r="H956" s="46"/>
      <c r="I956" s="46"/>
      <c r="J956" s="90"/>
      <c r="K956" s="46"/>
      <c r="L956" s="48"/>
      <c r="M956" s="217"/>
      <c r="N956" s="49"/>
      <c r="O956" s="49"/>
      <c r="P956" s="49"/>
      <c r="Q956" s="158"/>
      <c r="R956" s="221"/>
      <c r="S956" s="49"/>
      <c r="T956" s="199"/>
      <c r="U956" s="225"/>
      <c r="V956" s="202"/>
      <c r="W956" s="229"/>
      <c r="X956" s="49"/>
      <c r="Y956" s="45"/>
      <c r="Z956" s="49"/>
      <c r="AA956" s="49"/>
      <c r="AB956" s="49"/>
      <c r="AC956" s="49"/>
      <c r="AD956" s="45"/>
      <c r="AE956" s="45"/>
      <c r="AH956" s="52"/>
      <c r="AI956" s="75"/>
      <c r="AJ956" s="52"/>
      <c r="AK956" s="52"/>
      <c r="AL956" s="52"/>
      <c r="AM956" s="52"/>
      <c r="AN956" s="45"/>
      <c r="AO956" s="45"/>
      <c r="AP956" s="45"/>
      <c r="AQ956" s="45"/>
    </row>
    <row r="957" spans="1:43" ht="15.75" customHeight="1">
      <c r="A957" s="45"/>
      <c r="B957" s="45"/>
      <c r="C957" s="45"/>
      <c r="D957" s="90"/>
      <c r="E957" s="47"/>
      <c r="F957" s="46"/>
      <c r="G957" s="46"/>
      <c r="H957" s="46"/>
      <c r="I957" s="46"/>
      <c r="J957" s="90"/>
      <c r="K957" s="46"/>
      <c r="L957" s="48"/>
      <c r="M957" s="217"/>
      <c r="N957" s="49"/>
      <c r="O957" s="49"/>
      <c r="P957" s="49"/>
      <c r="Q957" s="158"/>
      <c r="R957" s="221"/>
      <c r="S957" s="49"/>
      <c r="T957" s="199"/>
      <c r="U957" s="225"/>
      <c r="V957" s="202"/>
      <c r="W957" s="229"/>
      <c r="X957" s="49"/>
      <c r="Y957" s="45"/>
      <c r="Z957" s="49"/>
      <c r="AA957" s="49"/>
      <c r="AB957" s="49"/>
      <c r="AC957" s="49"/>
      <c r="AD957" s="45"/>
      <c r="AE957" s="45"/>
      <c r="AH957" s="52"/>
      <c r="AI957" s="75"/>
      <c r="AJ957" s="52"/>
      <c r="AK957" s="52"/>
      <c r="AL957" s="52"/>
      <c r="AM957" s="52"/>
      <c r="AN957" s="45"/>
      <c r="AO957" s="45"/>
      <c r="AP957" s="45"/>
      <c r="AQ957" s="45"/>
    </row>
    <row r="958" spans="1:43" ht="15.75" customHeight="1">
      <c r="A958" s="45"/>
      <c r="B958" s="45"/>
      <c r="C958" s="45"/>
      <c r="D958" s="90"/>
      <c r="E958" s="47"/>
      <c r="F958" s="46"/>
      <c r="G958" s="46"/>
      <c r="H958" s="46"/>
      <c r="I958" s="46"/>
      <c r="J958" s="90"/>
      <c r="K958" s="46"/>
      <c r="L958" s="48"/>
      <c r="M958" s="217"/>
      <c r="N958" s="49"/>
      <c r="O958" s="49"/>
      <c r="P958" s="49"/>
      <c r="Q958" s="158"/>
      <c r="R958" s="221"/>
      <c r="S958" s="49"/>
      <c r="T958" s="199"/>
      <c r="U958" s="225"/>
      <c r="V958" s="202"/>
      <c r="W958" s="229"/>
      <c r="X958" s="49"/>
      <c r="Y958" s="45"/>
      <c r="Z958" s="49"/>
      <c r="AA958" s="49"/>
      <c r="AB958" s="49"/>
      <c r="AC958" s="49"/>
      <c r="AD958" s="45"/>
      <c r="AE958" s="45"/>
      <c r="AH958" s="52"/>
      <c r="AI958" s="75"/>
      <c r="AJ958" s="52"/>
      <c r="AK958" s="52"/>
      <c r="AL958" s="52"/>
      <c r="AM958" s="52"/>
      <c r="AN958" s="45"/>
      <c r="AO958" s="45"/>
      <c r="AP958" s="45"/>
      <c r="AQ958" s="45"/>
    </row>
    <row r="959" spans="1:43" ht="15.75" customHeight="1">
      <c r="A959" s="45"/>
      <c r="B959" s="45"/>
      <c r="C959" s="45"/>
      <c r="D959" s="90"/>
      <c r="E959" s="47"/>
      <c r="F959" s="46"/>
      <c r="G959" s="46"/>
      <c r="H959" s="46"/>
      <c r="I959" s="46"/>
      <c r="J959" s="90"/>
      <c r="K959" s="46"/>
      <c r="L959" s="48"/>
      <c r="M959" s="217"/>
      <c r="N959" s="49"/>
      <c r="O959" s="49"/>
      <c r="P959" s="49"/>
      <c r="Q959" s="158"/>
      <c r="R959" s="221"/>
      <c r="S959" s="49"/>
      <c r="T959" s="199"/>
      <c r="U959" s="225"/>
      <c r="V959" s="202"/>
      <c r="W959" s="229"/>
      <c r="X959" s="49"/>
      <c r="Y959" s="45"/>
      <c r="Z959" s="49"/>
      <c r="AA959" s="49"/>
      <c r="AB959" s="49"/>
      <c r="AC959" s="49"/>
      <c r="AD959" s="45"/>
      <c r="AE959" s="45"/>
      <c r="AH959" s="52"/>
      <c r="AI959" s="75"/>
      <c r="AJ959" s="52"/>
      <c r="AK959" s="52"/>
      <c r="AL959" s="52"/>
      <c r="AM959" s="52"/>
      <c r="AN959" s="45"/>
      <c r="AO959" s="45"/>
      <c r="AP959" s="45"/>
      <c r="AQ959" s="45"/>
    </row>
    <row r="960" spans="1:43" ht="15.75" customHeight="1">
      <c r="A960" s="45"/>
      <c r="B960" s="45"/>
      <c r="C960" s="45"/>
      <c r="D960" s="90"/>
      <c r="E960" s="47"/>
      <c r="F960" s="46"/>
      <c r="G960" s="46"/>
      <c r="H960" s="46"/>
      <c r="I960" s="46"/>
      <c r="J960" s="90"/>
      <c r="K960" s="46"/>
      <c r="L960" s="48"/>
      <c r="M960" s="217"/>
      <c r="N960" s="49"/>
      <c r="O960" s="49"/>
      <c r="P960" s="49"/>
      <c r="Q960" s="158"/>
      <c r="R960" s="221"/>
      <c r="S960" s="49"/>
      <c r="T960" s="199"/>
      <c r="U960" s="225"/>
      <c r="V960" s="202"/>
      <c r="W960" s="229"/>
      <c r="X960" s="49"/>
      <c r="Y960" s="45"/>
      <c r="Z960" s="49"/>
      <c r="AA960" s="49"/>
      <c r="AB960" s="49"/>
      <c r="AC960" s="49"/>
      <c r="AD960" s="45"/>
      <c r="AE960" s="45"/>
      <c r="AH960" s="52"/>
      <c r="AI960" s="75"/>
      <c r="AJ960" s="52"/>
      <c r="AK960" s="52"/>
      <c r="AL960" s="52"/>
      <c r="AM960" s="52"/>
      <c r="AN960" s="45"/>
      <c r="AO960" s="45"/>
      <c r="AP960" s="45"/>
      <c r="AQ960" s="45"/>
    </row>
    <row r="961" spans="1:43" ht="15.75" customHeight="1">
      <c r="A961" s="45"/>
      <c r="B961" s="45"/>
      <c r="C961" s="45"/>
      <c r="D961" s="90"/>
      <c r="E961" s="47"/>
      <c r="F961" s="46"/>
      <c r="G961" s="46"/>
      <c r="H961" s="46"/>
      <c r="I961" s="46"/>
      <c r="J961" s="90"/>
      <c r="K961" s="46"/>
      <c r="L961" s="48"/>
      <c r="M961" s="217"/>
      <c r="N961" s="49"/>
      <c r="O961" s="49"/>
      <c r="P961" s="49"/>
      <c r="Q961" s="158"/>
      <c r="R961" s="221"/>
      <c r="S961" s="49"/>
      <c r="T961" s="199"/>
      <c r="U961" s="225"/>
      <c r="V961" s="202"/>
      <c r="W961" s="229"/>
      <c r="X961" s="49"/>
      <c r="Y961" s="45"/>
      <c r="Z961" s="49"/>
      <c r="AA961" s="49"/>
      <c r="AB961" s="49"/>
      <c r="AC961" s="49"/>
      <c r="AD961" s="45"/>
      <c r="AE961" s="45"/>
      <c r="AH961" s="52"/>
      <c r="AI961" s="75"/>
      <c r="AJ961" s="52"/>
      <c r="AK961" s="52"/>
      <c r="AL961" s="52"/>
      <c r="AM961" s="52"/>
      <c r="AN961" s="45"/>
      <c r="AO961" s="45"/>
      <c r="AP961" s="45"/>
      <c r="AQ961" s="45"/>
    </row>
    <row r="962" spans="1:43" ht="15.75" customHeight="1">
      <c r="A962" s="45"/>
      <c r="B962" s="45"/>
      <c r="C962" s="45"/>
      <c r="D962" s="90"/>
      <c r="E962" s="47"/>
      <c r="F962" s="46"/>
      <c r="G962" s="46"/>
      <c r="H962" s="46"/>
      <c r="I962" s="46"/>
      <c r="J962" s="90"/>
      <c r="K962" s="46"/>
      <c r="L962" s="48"/>
      <c r="M962" s="217"/>
      <c r="N962" s="49"/>
      <c r="O962" s="49"/>
      <c r="P962" s="49"/>
      <c r="Q962" s="158"/>
      <c r="R962" s="221"/>
      <c r="S962" s="49"/>
      <c r="T962" s="199"/>
      <c r="U962" s="225"/>
      <c r="V962" s="202"/>
      <c r="W962" s="229"/>
      <c r="X962" s="49"/>
      <c r="Y962" s="45"/>
      <c r="Z962" s="49"/>
      <c r="AA962" s="49"/>
      <c r="AB962" s="49"/>
      <c r="AC962" s="49"/>
      <c r="AD962" s="45"/>
      <c r="AE962" s="45"/>
      <c r="AH962" s="52"/>
      <c r="AI962" s="75"/>
      <c r="AJ962" s="52"/>
      <c r="AK962" s="52"/>
      <c r="AL962" s="52"/>
      <c r="AM962" s="52"/>
      <c r="AN962" s="45"/>
      <c r="AO962" s="45"/>
      <c r="AP962" s="45"/>
      <c r="AQ962" s="45"/>
    </row>
    <row r="963" spans="1:43" ht="15.75" customHeight="1">
      <c r="A963" s="45"/>
      <c r="B963" s="45"/>
      <c r="C963" s="45"/>
      <c r="D963" s="90"/>
      <c r="E963" s="47"/>
      <c r="F963" s="46"/>
      <c r="G963" s="46"/>
      <c r="H963" s="46"/>
      <c r="I963" s="46"/>
      <c r="J963" s="90"/>
      <c r="K963" s="46"/>
      <c r="L963" s="48"/>
      <c r="M963" s="217"/>
      <c r="N963" s="49"/>
      <c r="O963" s="49"/>
      <c r="P963" s="49"/>
      <c r="Q963" s="158"/>
      <c r="R963" s="221"/>
      <c r="S963" s="49"/>
      <c r="T963" s="199"/>
      <c r="U963" s="225"/>
      <c r="V963" s="202"/>
      <c r="W963" s="229"/>
      <c r="X963" s="49"/>
      <c r="Y963" s="45"/>
      <c r="Z963" s="49"/>
      <c r="AA963" s="49"/>
      <c r="AB963" s="49"/>
      <c r="AC963" s="49"/>
      <c r="AD963" s="45"/>
      <c r="AE963" s="45"/>
      <c r="AH963" s="52"/>
      <c r="AI963" s="75"/>
      <c r="AJ963" s="52"/>
      <c r="AK963" s="52"/>
      <c r="AL963" s="52"/>
      <c r="AM963" s="52"/>
      <c r="AN963" s="45"/>
      <c r="AO963" s="45"/>
      <c r="AP963" s="45"/>
      <c r="AQ963" s="45"/>
    </row>
    <row r="964" spans="1:43" ht="15.75" customHeight="1">
      <c r="A964" s="45"/>
      <c r="B964" s="45"/>
      <c r="C964" s="45"/>
      <c r="D964" s="90"/>
      <c r="E964" s="47"/>
      <c r="F964" s="46"/>
      <c r="G964" s="46"/>
      <c r="H964" s="46"/>
      <c r="I964" s="46"/>
      <c r="J964" s="90"/>
      <c r="K964" s="46"/>
      <c r="L964" s="48"/>
      <c r="M964" s="217"/>
      <c r="N964" s="49"/>
      <c r="O964" s="49"/>
      <c r="P964" s="49"/>
      <c r="Q964" s="158"/>
      <c r="R964" s="221"/>
      <c r="S964" s="49"/>
      <c r="T964" s="199"/>
      <c r="U964" s="225"/>
      <c r="V964" s="202"/>
      <c r="W964" s="229"/>
      <c r="X964" s="49"/>
      <c r="Y964" s="45"/>
      <c r="Z964" s="49"/>
      <c r="AA964" s="49"/>
      <c r="AB964" s="49"/>
      <c r="AC964" s="49"/>
      <c r="AD964" s="45"/>
      <c r="AE964" s="45"/>
      <c r="AH964" s="52"/>
      <c r="AI964" s="75"/>
      <c r="AJ964" s="52"/>
      <c r="AK964" s="52"/>
      <c r="AL964" s="52"/>
      <c r="AM964" s="52"/>
      <c r="AN964" s="45"/>
      <c r="AO964" s="45"/>
      <c r="AP964" s="45"/>
      <c r="AQ964" s="45"/>
    </row>
    <row r="965" spans="1:43" ht="15.75" customHeight="1">
      <c r="A965" s="45"/>
      <c r="B965" s="45"/>
      <c r="C965" s="45"/>
      <c r="D965" s="90"/>
      <c r="E965" s="47"/>
      <c r="F965" s="46"/>
      <c r="G965" s="46"/>
      <c r="H965" s="46"/>
      <c r="I965" s="46"/>
      <c r="J965" s="90"/>
      <c r="K965" s="46"/>
      <c r="L965" s="48"/>
      <c r="M965" s="217"/>
      <c r="N965" s="49"/>
      <c r="O965" s="49"/>
      <c r="P965" s="49"/>
      <c r="Q965" s="158"/>
      <c r="R965" s="221"/>
      <c r="S965" s="49"/>
      <c r="T965" s="199"/>
      <c r="U965" s="225"/>
      <c r="V965" s="202"/>
      <c r="W965" s="229"/>
      <c r="X965" s="49"/>
      <c r="Y965" s="45"/>
      <c r="Z965" s="49"/>
      <c r="AA965" s="49"/>
      <c r="AB965" s="49"/>
      <c r="AC965" s="49"/>
      <c r="AD965" s="45"/>
      <c r="AE965" s="45"/>
      <c r="AH965" s="52"/>
      <c r="AI965" s="75"/>
      <c r="AJ965" s="52"/>
      <c r="AK965" s="52"/>
      <c r="AL965" s="52"/>
      <c r="AM965" s="52"/>
      <c r="AN965" s="45"/>
      <c r="AO965" s="45"/>
      <c r="AP965" s="45"/>
      <c r="AQ965" s="45"/>
    </row>
    <row r="966" spans="1:43" ht="15.75" customHeight="1">
      <c r="A966" s="45"/>
      <c r="B966" s="45"/>
      <c r="C966" s="45"/>
      <c r="D966" s="90"/>
      <c r="E966" s="47"/>
      <c r="F966" s="46"/>
      <c r="G966" s="46"/>
      <c r="H966" s="46"/>
      <c r="I966" s="46"/>
      <c r="J966" s="90"/>
      <c r="K966" s="46"/>
      <c r="L966" s="48"/>
      <c r="M966" s="217"/>
      <c r="N966" s="49"/>
      <c r="O966" s="49"/>
      <c r="P966" s="49"/>
      <c r="Q966" s="158"/>
      <c r="R966" s="221"/>
      <c r="S966" s="49"/>
      <c r="T966" s="199"/>
      <c r="U966" s="225"/>
      <c r="V966" s="202"/>
      <c r="W966" s="229"/>
      <c r="X966" s="49"/>
      <c r="Y966" s="45"/>
      <c r="Z966" s="49"/>
      <c r="AA966" s="49"/>
      <c r="AB966" s="49"/>
      <c r="AC966" s="49"/>
      <c r="AD966" s="45"/>
      <c r="AE966" s="45"/>
      <c r="AH966" s="52"/>
      <c r="AI966" s="75"/>
      <c r="AJ966" s="52"/>
      <c r="AK966" s="52"/>
      <c r="AL966" s="52"/>
      <c r="AM966" s="52"/>
      <c r="AN966" s="45"/>
      <c r="AO966" s="45"/>
      <c r="AP966" s="45"/>
      <c r="AQ966" s="45"/>
    </row>
    <row r="967" spans="1:43" ht="15.75" customHeight="1">
      <c r="A967" s="45"/>
      <c r="B967" s="45"/>
      <c r="C967" s="45"/>
      <c r="D967" s="90"/>
      <c r="E967" s="47"/>
      <c r="F967" s="46"/>
      <c r="G967" s="46"/>
      <c r="H967" s="46"/>
      <c r="I967" s="46"/>
      <c r="J967" s="90"/>
      <c r="K967" s="46"/>
      <c r="L967" s="48"/>
      <c r="M967" s="217"/>
      <c r="N967" s="49"/>
      <c r="O967" s="49"/>
      <c r="P967" s="49"/>
      <c r="Q967" s="158"/>
      <c r="R967" s="221"/>
      <c r="S967" s="49"/>
      <c r="T967" s="199"/>
      <c r="U967" s="225"/>
      <c r="V967" s="202"/>
      <c r="W967" s="229"/>
      <c r="X967" s="49"/>
      <c r="Y967" s="45"/>
      <c r="Z967" s="49"/>
      <c r="AA967" s="49"/>
      <c r="AB967" s="49"/>
      <c r="AC967" s="49"/>
      <c r="AD967" s="45"/>
      <c r="AE967" s="45"/>
      <c r="AH967" s="52"/>
      <c r="AI967" s="75"/>
      <c r="AJ967" s="52"/>
      <c r="AK967" s="52"/>
      <c r="AL967" s="52"/>
      <c r="AM967" s="52"/>
      <c r="AN967" s="45"/>
      <c r="AO967" s="45"/>
      <c r="AP967" s="45"/>
      <c r="AQ967" s="45"/>
    </row>
    <row r="968" spans="1:43" ht="15.75" customHeight="1">
      <c r="A968" s="45"/>
      <c r="B968" s="45"/>
      <c r="C968" s="45"/>
      <c r="D968" s="90"/>
      <c r="E968" s="47"/>
      <c r="F968" s="46"/>
      <c r="G968" s="46"/>
      <c r="H968" s="46"/>
      <c r="I968" s="46"/>
      <c r="J968" s="90"/>
      <c r="K968" s="46"/>
      <c r="L968" s="48"/>
      <c r="M968" s="217"/>
      <c r="N968" s="49"/>
      <c r="O968" s="49"/>
      <c r="P968" s="49"/>
      <c r="Q968" s="158"/>
      <c r="R968" s="221"/>
      <c r="S968" s="49"/>
      <c r="T968" s="199"/>
      <c r="U968" s="225"/>
      <c r="V968" s="202"/>
      <c r="W968" s="229"/>
      <c r="X968" s="49"/>
      <c r="Y968" s="45"/>
      <c r="Z968" s="49"/>
      <c r="AA968" s="49"/>
      <c r="AB968" s="49"/>
      <c r="AC968" s="49"/>
      <c r="AD968" s="45"/>
      <c r="AE968" s="45"/>
      <c r="AH968" s="52"/>
      <c r="AI968" s="75"/>
      <c r="AJ968" s="52"/>
      <c r="AK968" s="52"/>
      <c r="AL968" s="52"/>
      <c r="AM968" s="52"/>
      <c r="AN968" s="45"/>
      <c r="AO968" s="45"/>
      <c r="AP968" s="45"/>
      <c r="AQ968" s="45"/>
    </row>
    <row r="969" spans="1:43" ht="15.75" customHeight="1">
      <c r="A969" s="45"/>
      <c r="B969" s="45"/>
      <c r="C969" s="45"/>
      <c r="D969" s="90"/>
      <c r="E969" s="47"/>
      <c r="F969" s="46"/>
      <c r="G969" s="46"/>
      <c r="H969" s="46"/>
      <c r="I969" s="46"/>
      <c r="J969" s="90"/>
      <c r="K969" s="46"/>
      <c r="L969" s="48"/>
      <c r="M969" s="217"/>
      <c r="N969" s="49"/>
      <c r="O969" s="49"/>
      <c r="P969" s="49"/>
      <c r="Q969" s="158"/>
      <c r="R969" s="221"/>
      <c r="S969" s="49"/>
      <c r="T969" s="199"/>
      <c r="U969" s="225"/>
      <c r="V969" s="202"/>
      <c r="W969" s="229"/>
      <c r="X969" s="49"/>
      <c r="Y969" s="45"/>
      <c r="Z969" s="49"/>
      <c r="AA969" s="49"/>
      <c r="AB969" s="49"/>
      <c r="AC969" s="49"/>
      <c r="AD969" s="45"/>
      <c r="AE969" s="45"/>
      <c r="AH969" s="52"/>
      <c r="AI969" s="75"/>
      <c r="AJ969" s="52"/>
      <c r="AK969" s="52"/>
      <c r="AL969" s="52"/>
      <c r="AM969" s="52"/>
      <c r="AN969" s="45"/>
      <c r="AO969" s="45"/>
      <c r="AP969" s="45"/>
      <c r="AQ969" s="45"/>
    </row>
    <row r="970" spans="1:43" ht="15.75" customHeight="1">
      <c r="A970" s="45"/>
      <c r="B970" s="45"/>
      <c r="C970" s="45"/>
      <c r="D970" s="90"/>
      <c r="E970" s="47"/>
      <c r="F970" s="46"/>
      <c r="G970" s="46"/>
      <c r="H970" s="46"/>
      <c r="I970" s="46"/>
      <c r="J970" s="90"/>
      <c r="K970" s="46"/>
      <c r="L970" s="48"/>
      <c r="M970" s="217"/>
      <c r="N970" s="49"/>
      <c r="O970" s="49"/>
      <c r="P970" s="49"/>
      <c r="Q970" s="158"/>
      <c r="R970" s="221"/>
      <c r="S970" s="49"/>
      <c r="T970" s="199"/>
      <c r="U970" s="225"/>
      <c r="V970" s="202"/>
      <c r="W970" s="229"/>
      <c r="X970" s="49"/>
      <c r="Y970" s="45"/>
      <c r="Z970" s="49"/>
      <c r="AA970" s="49"/>
      <c r="AB970" s="49"/>
      <c r="AC970" s="49"/>
      <c r="AD970" s="45"/>
      <c r="AE970" s="45"/>
      <c r="AH970" s="52"/>
      <c r="AI970" s="75"/>
      <c r="AJ970" s="52"/>
      <c r="AK970" s="52"/>
      <c r="AL970" s="52"/>
      <c r="AM970" s="52"/>
      <c r="AN970" s="45"/>
      <c r="AO970" s="45"/>
      <c r="AP970" s="45"/>
      <c r="AQ970" s="45"/>
    </row>
    <row r="971" spans="1:43" ht="15.75" customHeight="1">
      <c r="A971" s="45"/>
      <c r="B971" s="45"/>
      <c r="C971" s="45"/>
      <c r="D971" s="90"/>
      <c r="E971" s="47"/>
      <c r="F971" s="46"/>
      <c r="G971" s="46"/>
      <c r="H971" s="46"/>
      <c r="I971" s="46"/>
      <c r="J971" s="90"/>
      <c r="K971" s="46"/>
      <c r="L971" s="48"/>
      <c r="M971" s="217"/>
      <c r="N971" s="49"/>
      <c r="O971" s="49"/>
      <c r="P971" s="49"/>
      <c r="Q971" s="158"/>
      <c r="R971" s="221"/>
      <c r="S971" s="49"/>
      <c r="T971" s="199"/>
      <c r="U971" s="225"/>
      <c r="V971" s="202"/>
      <c r="W971" s="229"/>
      <c r="X971" s="49"/>
      <c r="Y971" s="45"/>
      <c r="Z971" s="49"/>
      <c r="AA971" s="49"/>
      <c r="AB971" s="49"/>
      <c r="AC971" s="49"/>
      <c r="AD971" s="45"/>
      <c r="AE971" s="45"/>
      <c r="AH971" s="52"/>
      <c r="AI971" s="75"/>
      <c r="AJ971" s="52"/>
      <c r="AK971" s="52"/>
      <c r="AL971" s="52"/>
      <c r="AM971" s="52"/>
      <c r="AN971" s="45"/>
      <c r="AO971" s="45"/>
      <c r="AP971" s="45"/>
      <c r="AQ971" s="45"/>
    </row>
    <row r="972" spans="1:43" ht="15.75" customHeight="1">
      <c r="A972" s="45"/>
      <c r="B972" s="45"/>
      <c r="C972" s="45"/>
      <c r="D972" s="90"/>
      <c r="E972" s="47"/>
      <c r="F972" s="46"/>
      <c r="G972" s="46"/>
      <c r="H972" s="46"/>
      <c r="I972" s="46"/>
      <c r="J972" s="90"/>
      <c r="K972" s="46"/>
      <c r="L972" s="48"/>
      <c r="M972" s="217"/>
      <c r="N972" s="49"/>
      <c r="O972" s="49"/>
      <c r="P972" s="49"/>
      <c r="Q972" s="158"/>
      <c r="R972" s="221"/>
      <c r="S972" s="49"/>
      <c r="T972" s="199"/>
      <c r="U972" s="225"/>
      <c r="V972" s="202"/>
      <c r="W972" s="229"/>
      <c r="X972" s="49"/>
      <c r="Y972" s="45"/>
      <c r="Z972" s="49"/>
      <c r="AA972" s="49"/>
      <c r="AB972" s="49"/>
      <c r="AC972" s="49"/>
      <c r="AD972" s="45"/>
      <c r="AE972" s="45"/>
      <c r="AH972" s="52"/>
      <c r="AI972" s="75"/>
      <c r="AJ972" s="52"/>
      <c r="AK972" s="52"/>
      <c r="AL972" s="52"/>
      <c r="AM972" s="52"/>
      <c r="AN972" s="45"/>
      <c r="AO972" s="45"/>
      <c r="AP972" s="45"/>
      <c r="AQ972" s="45"/>
    </row>
    <row r="973" spans="1:43" ht="15.75" customHeight="1">
      <c r="A973" s="45"/>
      <c r="B973" s="45"/>
      <c r="C973" s="45"/>
      <c r="D973" s="90"/>
      <c r="E973" s="47"/>
      <c r="F973" s="46"/>
      <c r="G973" s="46"/>
      <c r="H973" s="46"/>
      <c r="I973" s="46"/>
      <c r="J973" s="90"/>
      <c r="K973" s="46"/>
      <c r="L973" s="48"/>
      <c r="M973" s="217"/>
      <c r="N973" s="49"/>
      <c r="O973" s="49"/>
      <c r="P973" s="49"/>
      <c r="Q973" s="158"/>
      <c r="R973" s="221"/>
      <c r="S973" s="49"/>
      <c r="T973" s="199"/>
      <c r="U973" s="225"/>
      <c r="V973" s="202"/>
      <c r="W973" s="229"/>
      <c r="X973" s="49"/>
      <c r="Y973" s="45"/>
      <c r="Z973" s="49"/>
      <c r="AA973" s="49"/>
      <c r="AB973" s="49"/>
      <c r="AC973" s="49"/>
      <c r="AD973" s="45"/>
      <c r="AE973" s="45"/>
      <c r="AH973" s="52"/>
      <c r="AI973" s="75"/>
      <c r="AJ973" s="52"/>
      <c r="AK973" s="52"/>
      <c r="AL973" s="52"/>
      <c r="AM973" s="52"/>
      <c r="AN973" s="45"/>
      <c r="AO973" s="45"/>
      <c r="AP973" s="45"/>
      <c r="AQ973" s="45"/>
    </row>
    <row r="974" spans="1:43" ht="15.75" customHeight="1">
      <c r="A974" s="45"/>
      <c r="B974" s="45"/>
      <c r="C974" s="45"/>
      <c r="D974" s="90"/>
      <c r="E974" s="47"/>
      <c r="F974" s="46"/>
      <c r="G974" s="46"/>
      <c r="H974" s="46"/>
      <c r="I974" s="46"/>
      <c r="J974" s="90"/>
      <c r="K974" s="46"/>
      <c r="L974" s="48"/>
      <c r="M974" s="217"/>
      <c r="N974" s="49"/>
      <c r="O974" s="49"/>
      <c r="P974" s="49"/>
      <c r="Q974" s="158"/>
      <c r="R974" s="221"/>
      <c r="S974" s="49"/>
      <c r="T974" s="199"/>
      <c r="U974" s="225"/>
      <c r="V974" s="202"/>
      <c r="W974" s="229"/>
      <c r="X974" s="49"/>
      <c r="Y974" s="45"/>
      <c r="Z974" s="49"/>
      <c r="AA974" s="49"/>
      <c r="AB974" s="49"/>
      <c r="AC974" s="49"/>
      <c r="AD974" s="45"/>
      <c r="AE974" s="45"/>
      <c r="AH974" s="52"/>
      <c r="AI974" s="75"/>
      <c r="AJ974" s="52"/>
      <c r="AK974" s="52"/>
      <c r="AL974" s="52"/>
      <c r="AM974" s="52"/>
      <c r="AN974" s="45"/>
      <c r="AO974" s="45"/>
      <c r="AP974" s="45"/>
      <c r="AQ974" s="45"/>
    </row>
    <row r="975" spans="1:43" ht="15.75" customHeight="1">
      <c r="A975" s="45"/>
      <c r="B975" s="45"/>
      <c r="C975" s="45"/>
      <c r="D975" s="90"/>
      <c r="E975" s="47"/>
      <c r="F975" s="46"/>
      <c r="G975" s="46"/>
      <c r="H975" s="46"/>
      <c r="I975" s="46"/>
      <c r="J975" s="90"/>
      <c r="K975" s="46"/>
      <c r="L975" s="48"/>
      <c r="M975" s="217"/>
      <c r="N975" s="49"/>
      <c r="O975" s="49"/>
      <c r="P975" s="49"/>
      <c r="Q975" s="158"/>
      <c r="R975" s="221"/>
      <c r="S975" s="49"/>
      <c r="T975" s="199"/>
      <c r="U975" s="225"/>
      <c r="V975" s="202"/>
      <c r="W975" s="229"/>
      <c r="X975" s="49"/>
      <c r="Y975" s="45"/>
      <c r="Z975" s="49"/>
      <c r="AA975" s="49"/>
      <c r="AB975" s="49"/>
      <c r="AC975" s="49"/>
      <c r="AD975" s="45"/>
      <c r="AE975" s="45"/>
      <c r="AH975" s="52"/>
      <c r="AI975" s="75"/>
      <c r="AJ975" s="52"/>
      <c r="AK975" s="52"/>
      <c r="AL975" s="52"/>
      <c r="AM975" s="52"/>
      <c r="AN975" s="45"/>
      <c r="AO975" s="45"/>
      <c r="AP975" s="45"/>
      <c r="AQ975" s="45"/>
    </row>
    <row r="976" spans="1:43" ht="15.75" customHeight="1">
      <c r="A976" s="45"/>
      <c r="B976" s="45"/>
      <c r="C976" s="45"/>
      <c r="D976" s="90"/>
      <c r="E976" s="47"/>
      <c r="F976" s="46"/>
      <c r="G976" s="46"/>
      <c r="H976" s="46"/>
      <c r="I976" s="46"/>
      <c r="J976" s="90"/>
      <c r="K976" s="46"/>
      <c r="L976" s="48"/>
      <c r="M976" s="217"/>
      <c r="N976" s="49"/>
      <c r="O976" s="49"/>
      <c r="P976" s="49"/>
      <c r="Q976" s="158"/>
      <c r="R976" s="221"/>
      <c r="S976" s="49"/>
      <c r="T976" s="199"/>
      <c r="U976" s="225"/>
      <c r="V976" s="202"/>
      <c r="W976" s="229"/>
      <c r="X976" s="49"/>
      <c r="Y976" s="45"/>
      <c r="Z976" s="49"/>
      <c r="AA976" s="49"/>
      <c r="AB976" s="49"/>
      <c r="AC976" s="49"/>
      <c r="AD976" s="45"/>
      <c r="AE976" s="45"/>
      <c r="AH976" s="52"/>
      <c r="AI976" s="75"/>
      <c r="AJ976" s="52"/>
      <c r="AK976" s="52"/>
      <c r="AL976" s="52"/>
      <c r="AM976" s="52"/>
      <c r="AN976" s="45"/>
      <c r="AO976" s="45"/>
      <c r="AP976" s="45"/>
      <c r="AQ976" s="45"/>
    </row>
    <row r="977" spans="1:43" ht="15.75" customHeight="1">
      <c r="A977" s="45"/>
      <c r="B977" s="45"/>
      <c r="C977" s="45"/>
      <c r="D977" s="90"/>
      <c r="E977" s="47"/>
      <c r="F977" s="46"/>
      <c r="G977" s="46"/>
      <c r="H977" s="46"/>
      <c r="I977" s="46"/>
      <c r="J977" s="90"/>
      <c r="K977" s="46"/>
      <c r="L977" s="48"/>
      <c r="M977" s="217"/>
      <c r="N977" s="49"/>
      <c r="O977" s="49"/>
      <c r="P977" s="49"/>
      <c r="Q977" s="158"/>
      <c r="R977" s="221"/>
      <c r="S977" s="49"/>
      <c r="T977" s="199"/>
      <c r="U977" s="225"/>
      <c r="V977" s="202"/>
      <c r="W977" s="229"/>
      <c r="X977" s="49"/>
      <c r="Y977" s="45"/>
      <c r="Z977" s="49"/>
      <c r="AA977" s="49"/>
      <c r="AB977" s="49"/>
      <c r="AC977" s="49"/>
      <c r="AD977" s="45"/>
      <c r="AE977" s="45"/>
      <c r="AH977" s="52"/>
      <c r="AI977" s="75"/>
      <c r="AJ977" s="52"/>
      <c r="AK977" s="52"/>
      <c r="AL977" s="52"/>
      <c r="AM977" s="52"/>
      <c r="AN977" s="45"/>
      <c r="AO977" s="45"/>
      <c r="AP977" s="45"/>
      <c r="AQ977" s="45"/>
    </row>
    <row r="978" spans="1:43" ht="15.75" customHeight="1">
      <c r="A978" s="45"/>
      <c r="B978" s="45"/>
      <c r="C978" s="45"/>
      <c r="D978" s="90"/>
      <c r="E978" s="47"/>
      <c r="F978" s="46"/>
      <c r="G978" s="46"/>
      <c r="H978" s="46"/>
      <c r="I978" s="46"/>
      <c r="J978" s="90"/>
      <c r="K978" s="46"/>
      <c r="L978" s="48"/>
      <c r="M978" s="217"/>
      <c r="N978" s="49"/>
      <c r="O978" s="49"/>
      <c r="P978" s="49"/>
      <c r="Q978" s="158"/>
      <c r="R978" s="221"/>
      <c r="S978" s="49"/>
      <c r="T978" s="199"/>
      <c r="U978" s="225"/>
      <c r="V978" s="202"/>
      <c r="W978" s="229"/>
      <c r="X978" s="49"/>
      <c r="Y978" s="45"/>
      <c r="Z978" s="49"/>
      <c r="AA978" s="49"/>
      <c r="AB978" s="49"/>
      <c r="AC978" s="49"/>
      <c r="AD978" s="45"/>
      <c r="AE978" s="45"/>
      <c r="AH978" s="52"/>
      <c r="AI978" s="75"/>
      <c r="AJ978" s="52"/>
      <c r="AK978" s="52"/>
      <c r="AL978" s="52"/>
      <c r="AM978" s="52"/>
      <c r="AN978" s="45"/>
      <c r="AO978" s="45"/>
      <c r="AP978" s="45"/>
      <c r="AQ978" s="45"/>
    </row>
    <row r="979" spans="1:43" ht="15.75" customHeight="1">
      <c r="A979" s="45"/>
      <c r="B979" s="45"/>
      <c r="C979" s="45"/>
      <c r="D979" s="90"/>
      <c r="E979" s="47"/>
      <c r="F979" s="46"/>
      <c r="G979" s="46"/>
      <c r="H979" s="46"/>
      <c r="I979" s="46"/>
      <c r="J979" s="90"/>
      <c r="K979" s="46"/>
      <c r="L979" s="48"/>
      <c r="M979" s="217"/>
      <c r="N979" s="49"/>
      <c r="O979" s="49"/>
      <c r="P979" s="49"/>
      <c r="Q979" s="158"/>
      <c r="R979" s="221"/>
      <c r="S979" s="49"/>
      <c r="T979" s="199"/>
      <c r="U979" s="225"/>
      <c r="V979" s="202"/>
      <c r="W979" s="229"/>
      <c r="X979" s="49"/>
      <c r="Y979" s="45"/>
      <c r="Z979" s="49"/>
      <c r="AA979" s="49"/>
      <c r="AB979" s="49"/>
      <c r="AC979" s="49"/>
      <c r="AD979" s="45"/>
      <c r="AE979" s="45"/>
      <c r="AH979" s="52"/>
      <c r="AI979" s="75"/>
      <c r="AJ979" s="52"/>
      <c r="AK979" s="52"/>
      <c r="AL979" s="52"/>
      <c r="AM979" s="52"/>
      <c r="AN979" s="45"/>
      <c r="AO979" s="45"/>
      <c r="AP979" s="45"/>
      <c r="AQ979" s="45"/>
    </row>
    <row r="980" spans="1:43" ht="15.75" customHeight="1">
      <c r="A980" s="45"/>
      <c r="B980" s="45"/>
      <c r="C980" s="45"/>
      <c r="D980" s="90"/>
      <c r="E980" s="47"/>
      <c r="F980" s="46"/>
      <c r="G980" s="46"/>
      <c r="H980" s="46"/>
      <c r="I980" s="46"/>
      <c r="J980" s="90"/>
      <c r="K980" s="46"/>
      <c r="L980" s="48"/>
      <c r="M980" s="217"/>
      <c r="N980" s="49"/>
      <c r="O980" s="49"/>
      <c r="P980" s="49"/>
      <c r="Q980" s="158"/>
      <c r="R980" s="221"/>
      <c r="S980" s="49"/>
      <c r="T980" s="199"/>
      <c r="U980" s="225"/>
      <c r="V980" s="202"/>
      <c r="W980" s="229"/>
      <c r="X980" s="49"/>
      <c r="Y980" s="45"/>
      <c r="Z980" s="49"/>
      <c r="AA980" s="49"/>
      <c r="AB980" s="49"/>
      <c r="AC980" s="49"/>
      <c r="AD980" s="45"/>
      <c r="AE980" s="45"/>
      <c r="AH980" s="52"/>
      <c r="AI980" s="75"/>
      <c r="AJ980" s="52"/>
      <c r="AK980" s="52"/>
      <c r="AL980" s="52"/>
      <c r="AM980" s="52"/>
      <c r="AN980" s="45"/>
      <c r="AO980" s="45"/>
      <c r="AP980" s="45"/>
      <c r="AQ980" s="45"/>
    </row>
    <row r="981" spans="1:43" ht="15.75" customHeight="1">
      <c r="A981" s="45"/>
      <c r="B981" s="45"/>
      <c r="C981" s="45"/>
      <c r="D981" s="90"/>
      <c r="E981" s="47"/>
      <c r="F981" s="46"/>
      <c r="G981" s="46"/>
      <c r="H981" s="46"/>
      <c r="I981" s="46"/>
      <c r="J981" s="90"/>
      <c r="K981" s="46"/>
      <c r="L981" s="48"/>
      <c r="M981" s="217"/>
      <c r="N981" s="49"/>
      <c r="O981" s="49"/>
      <c r="P981" s="49"/>
      <c r="Q981" s="158"/>
      <c r="R981" s="221"/>
      <c r="S981" s="49"/>
      <c r="T981" s="199"/>
      <c r="U981" s="225"/>
      <c r="V981" s="202"/>
      <c r="W981" s="229"/>
      <c r="X981" s="49"/>
      <c r="Y981" s="45"/>
      <c r="Z981" s="49"/>
      <c r="AA981" s="49"/>
      <c r="AB981" s="49"/>
      <c r="AC981" s="49"/>
      <c r="AD981" s="45"/>
      <c r="AE981" s="45"/>
      <c r="AH981" s="52"/>
      <c r="AI981" s="75"/>
      <c r="AJ981" s="52"/>
      <c r="AK981" s="52"/>
      <c r="AL981" s="52"/>
      <c r="AM981" s="52"/>
      <c r="AN981" s="45"/>
      <c r="AO981" s="45"/>
      <c r="AP981" s="45"/>
      <c r="AQ981" s="45"/>
    </row>
    <row r="982" spans="1:43" ht="15.75" customHeight="1">
      <c r="A982" s="45"/>
      <c r="B982" s="45"/>
      <c r="C982" s="45"/>
      <c r="D982" s="90"/>
      <c r="E982" s="47"/>
      <c r="F982" s="46"/>
      <c r="G982" s="46"/>
      <c r="H982" s="46"/>
      <c r="I982" s="46"/>
      <c r="J982" s="90"/>
      <c r="K982" s="46"/>
      <c r="L982" s="48"/>
      <c r="M982" s="217"/>
      <c r="N982" s="49"/>
      <c r="O982" s="49"/>
      <c r="P982" s="49"/>
      <c r="Q982" s="158"/>
      <c r="R982" s="221"/>
      <c r="S982" s="49"/>
      <c r="T982" s="199"/>
      <c r="U982" s="225"/>
      <c r="V982" s="202"/>
      <c r="W982" s="229"/>
      <c r="X982" s="49"/>
      <c r="Y982" s="45"/>
      <c r="Z982" s="49"/>
      <c r="AA982" s="49"/>
      <c r="AB982" s="49"/>
      <c r="AC982" s="49"/>
      <c r="AD982" s="45"/>
      <c r="AE982" s="45"/>
      <c r="AH982" s="52"/>
      <c r="AI982" s="75"/>
      <c r="AJ982" s="52"/>
      <c r="AK982" s="52"/>
      <c r="AL982" s="52"/>
      <c r="AM982" s="52"/>
      <c r="AN982" s="45"/>
      <c r="AO982" s="45"/>
      <c r="AP982" s="45"/>
      <c r="AQ982" s="45"/>
    </row>
    <row r="983" spans="1:43" ht="15.75" customHeight="1">
      <c r="A983" s="45"/>
      <c r="B983" s="45"/>
      <c r="C983" s="45"/>
      <c r="D983" s="90"/>
      <c r="E983" s="47"/>
      <c r="F983" s="46"/>
      <c r="G983" s="46"/>
      <c r="H983" s="46"/>
      <c r="I983" s="46"/>
      <c r="J983" s="90"/>
      <c r="K983" s="46"/>
      <c r="L983" s="48"/>
      <c r="M983" s="217"/>
      <c r="N983" s="49"/>
      <c r="O983" s="49"/>
      <c r="P983" s="49"/>
      <c r="Q983" s="158"/>
      <c r="R983" s="221"/>
      <c r="S983" s="49"/>
      <c r="T983" s="199"/>
      <c r="U983" s="225"/>
      <c r="V983" s="202"/>
      <c r="W983" s="229"/>
      <c r="X983" s="49"/>
      <c r="Y983" s="45"/>
      <c r="Z983" s="49"/>
      <c r="AA983" s="49"/>
      <c r="AB983" s="49"/>
      <c r="AC983" s="49"/>
      <c r="AD983" s="45"/>
      <c r="AE983" s="45"/>
      <c r="AH983" s="52"/>
      <c r="AI983" s="75"/>
      <c r="AJ983" s="52"/>
      <c r="AK983" s="52"/>
      <c r="AL983" s="52"/>
      <c r="AM983" s="52"/>
      <c r="AN983" s="45"/>
      <c r="AO983" s="45"/>
      <c r="AP983" s="45"/>
      <c r="AQ983" s="45"/>
    </row>
    <row r="984" spans="1:43" ht="15.75" customHeight="1">
      <c r="A984" s="45"/>
      <c r="B984" s="45"/>
      <c r="C984" s="45"/>
      <c r="D984" s="90"/>
      <c r="E984" s="47"/>
      <c r="F984" s="46"/>
      <c r="G984" s="46"/>
      <c r="H984" s="46"/>
      <c r="I984" s="46"/>
      <c r="J984" s="90"/>
      <c r="K984" s="46"/>
      <c r="L984" s="48"/>
      <c r="M984" s="217"/>
      <c r="N984" s="49"/>
      <c r="O984" s="49"/>
      <c r="P984" s="49"/>
      <c r="Q984" s="158"/>
      <c r="R984" s="221"/>
      <c r="S984" s="49"/>
      <c r="T984" s="199"/>
      <c r="U984" s="225"/>
      <c r="V984" s="202"/>
      <c r="W984" s="229"/>
      <c r="X984" s="49"/>
      <c r="Y984" s="45"/>
      <c r="Z984" s="49"/>
      <c r="AA984" s="49"/>
      <c r="AB984" s="49"/>
      <c r="AC984" s="49"/>
      <c r="AD984" s="45"/>
      <c r="AE984" s="45"/>
      <c r="AH984" s="52"/>
      <c r="AI984" s="75"/>
      <c r="AJ984" s="52"/>
      <c r="AK984" s="52"/>
      <c r="AL984" s="52"/>
      <c r="AM984" s="52"/>
      <c r="AN984" s="45"/>
      <c r="AO984" s="45"/>
      <c r="AP984" s="45"/>
      <c r="AQ984" s="45"/>
    </row>
    <row r="985" spans="1:43" ht="15.75" customHeight="1">
      <c r="A985" s="45"/>
      <c r="B985" s="45"/>
      <c r="C985" s="45"/>
      <c r="D985" s="90"/>
      <c r="E985" s="47"/>
      <c r="F985" s="46"/>
      <c r="G985" s="46"/>
      <c r="H985" s="46"/>
      <c r="I985" s="46"/>
      <c r="J985" s="90"/>
      <c r="K985" s="46"/>
      <c r="L985" s="48"/>
      <c r="M985" s="217"/>
      <c r="N985" s="49"/>
      <c r="O985" s="49"/>
      <c r="P985" s="49"/>
      <c r="Q985" s="158"/>
      <c r="R985" s="221"/>
      <c r="S985" s="49"/>
      <c r="T985" s="199"/>
      <c r="U985" s="225"/>
      <c r="V985" s="202"/>
      <c r="W985" s="229"/>
      <c r="X985" s="49"/>
      <c r="Y985" s="45"/>
      <c r="Z985" s="49"/>
      <c r="AA985" s="49"/>
      <c r="AB985" s="49"/>
      <c r="AC985" s="49"/>
      <c r="AD985" s="45"/>
      <c r="AE985" s="45"/>
      <c r="AH985" s="52"/>
      <c r="AI985" s="75"/>
      <c r="AJ985" s="52"/>
      <c r="AK985" s="52"/>
      <c r="AL985" s="52"/>
      <c r="AM985" s="52"/>
      <c r="AN985" s="45"/>
      <c r="AO985" s="45"/>
      <c r="AP985" s="45"/>
      <c r="AQ985" s="45"/>
    </row>
    <row r="986" spans="1:43" ht="15.75" customHeight="1">
      <c r="A986" s="45"/>
      <c r="B986" s="45"/>
      <c r="C986" s="45"/>
      <c r="D986" s="90"/>
      <c r="E986" s="47"/>
      <c r="F986" s="46"/>
      <c r="G986" s="46"/>
      <c r="H986" s="46"/>
      <c r="I986" s="46"/>
      <c r="J986" s="90"/>
      <c r="K986" s="46"/>
      <c r="L986" s="48"/>
      <c r="M986" s="217"/>
      <c r="N986" s="49"/>
      <c r="O986" s="49"/>
      <c r="P986" s="49"/>
      <c r="Q986" s="158"/>
      <c r="R986" s="221"/>
      <c r="S986" s="49"/>
      <c r="T986" s="199"/>
      <c r="U986" s="225"/>
      <c r="V986" s="202"/>
      <c r="W986" s="229"/>
      <c r="X986" s="49"/>
      <c r="Y986" s="45"/>
      <c r="Z986" s="49"/>
      <c r="AA986" s="49"/>
      <c r="AB986" s="49"/>
      <c r="AC986" s="49"/>
      <c r="AD986" s="45"/>
      <c r="AE986" s="45"/>
      <c r="AH986" s="52"/>
      <c r="AI986" s="75"/>
      <c r="AJ986" s="52"/>
      <c r="AK986" s="52"/>
      <c r="AL986" s="52"/>
      <c r="AM986" s="52"/>
      <c r="AN986" s="45"/>
      <c r="AO986" s="45"/>
      <c r="AP986" s="45"/>
      <c r="AQ986" s="45"/>
    </row>
    <row r="987" spans="1:43" ht="15.75" customHeight="1">
      <c r="A987" s="45"/>
      <c r="B987" s="45"/>
      <c r="C987" s="45"/>
      <c r="D987" s="90"/>
      <c r="E987" s="47"/>
      <c r="F987" s="46"/>
      <c r="G987" s="46"/>
      <c r="H987" s="46"/>
      <c r="I987" s="46"/>
      <c r="J987" s="90"/>
      <c r="K987" s="46"/>
      <c r="L987" s="48"/>
      <c r="M987" s="217"/>
      <c r="N987" s="49"/>
      <c r="O987" s="49"/>
      <c r="P987" s="49"/>
      <c r="Q987" s="158"/>
      <c r="R987" s="221"/>
      <c r="S987" s="49"/>
      <c r="T987" s="199"/>
      <c r="U987" s="225"/>
      <c r="V987" s="202"/>
      <c r="W987" s="229"/>
      <c r="X987" s="49"/>
      <c r="Y987" s="45"/>
      <c r="Z987" s="49"/>
      <c r="AA987" s="49"/>
      <c r="AB987" s="49"/>
      <c r="AC987" s="49"/>
      <c r="AD987" s="45"/>
      <c r="AE987" s="45"/>
      <c r="AH987" s="52"/>
      <c r="AI987" s="75"/>
      <c r="AJ987" s="52"/>
      <c r="AK987" s="52"/>
      <c r="AL987" s="52"/>
      <c r="AM987" s="52"/>
      <c r="AN987" s="45"/>
      <c r="AO987" s="45"/>
      <c r="AP987" s="45"/>
      <c r="AQ987" s="45"/>
    </row>
    <row r="988" spans="1:43" ht="15.75" customHeight="1">
      <c r="A988" s="45"/>
      <c r="B988" s="45"/>
      <c r="C988" s="45"/>
      <c r="D988" s="90"/>
      <c r="E988" s="47"/>
      <c r="F988" s="46"/>
      <c r="G988" s="46"/>
      <c r="H988" s="46"/>
      <c r="I988" s="46"/>
      <c r="J988" s="90"/>
      <c r="K988" s="46"/>
      <c r="L988" s="48"/>
      <c r="M988" s="217"/>
      <c r="N988" s="49"/>
      <c r="O988" s="49"/>
      <c r="P988" s="49"/>
      <c r="Q988" s="158"/>
      <c r="R988" s="221"/>
      <c r="S988" s="49"/>
      <c r="T988" s="199"/>
      <c r="U988" s="225"/>
      <c r="V988" s="202"/>
      <c r="W988" s="229"/>
      <c r="X988" s="49"/>
      <c r="Y988" s="45"/>
      <c r="Z988" s="49"/>
      <c r="AA988" s="49"/>
      <c r="AB988" s="49"/>
      <c r="AC988" s="49"/>
      <c r="AD988" s="45"/>
      <c r="AE988" s="45"/>
      <c r="AH988" s="52"/>
      <c r="AI988" s="75"/>
      <c r="AJ988" s="52"/>
      <c r="AK988" s="52"/>
      <c r="AL988" s="52"/>
      <c r="AM988" s="52"/>
      <c r="AN988" s="45"/>
      <c r="AO988" s="45"/>
      <c r="AP988" s="45"/>
      <c r="AQ988" s="45"/>
    </row>
    <row r="989" spans="1:43" ht="15.75" customHeight="1">
      <c r="A989" s="45"/>
      <c r="B989" s="45"/>
      <c r="C989" s="45"/>
      <c r="D989" s="90"/>
      <c r="E989" s="47"/>
      <c r="F989" s="46"/>
      <c r="G989" s="46"/>
      <c r="H989" s="46"/>
      <c r="I989" s="46"/>
      <c r="J989" s="90"/>
      <c r="K989" s="46"/>
      <c r="L989" s="48"/>
      <c r="M989" s="217"/>
      <c r="N989" s="49"/>
      <c r="O989" s="49"/>
      <c r="P989" s="49"/>
      <c r="Q989" s="158"/>
      <c r="R989" s="221"/>
      <c r="S989" s="49"/>
      <c r="T989" s="199"/>
      <c r="U989" s="225"/>
      <c r="V989" s="202"/>
      <c r="W989" s="229"/>
      <c r="X989" s="49"/>
      <c r="Y989" s="45"/>
      <c r="Z989" s="49"/>
      <c r="AA989" s="49"/>
      <c r="AB989" s="49"/>
      <c r="AC989" s="49"/>
      <c r="AD989" s="45"/>
      <c r="AE989" s="45"/>
      <c r="AH989" s="52"/>
      <c r="AI989" s="75"/>
      <c r="AJ989" s="52"/>
      <c r="AK989" s="52"/>
      <c r="AL989" s="52"/>
      <c r="AM989" s="52"/>
      <c r="AN989" s="45"/>
      <c r="AO989" s="45"/>
      <c r="AP989" s="45"/>
      <c r="AQ989" s="45"/>
    </row>
    <row r="990" spans="1:43" ht="15.75" customHeight="1">
      <c r="A990" s="45"/>
      <c r="B990" s="45"/>
      <c r="C990" s="45"/>
      <c r="D990" s="90"/>
      <c r="E990" s="47"/>
      <c r="F990" s="46"/>
      <c r="G990" s="46"/>
      <c r="H990" s="46"/>
      <c r="I990" s="46"/>
      <c r="J990" s="90"/>
      <c r="K990" s="46"/>
      <c r="L990" s="48"/>
      <c r="M990" s="217"/>
      <c r="N990" s="49"/>
      <c r="O990" s="49"/>
      <c r="P990" s="49"/>
      <c r="Q990" s="158"/>
      <c r="R990" s="221"/>
      <c r="S990" s="49"/>
      <c r="T990" s="199"/>
      <c r="U990" s="225"/>
      <c r="V990" s="202"/>
      <c r="W990" s="229"/>
      <c r="X990" s="49"/>
      <c r="Y990" s="45"/>
      <c r="Z990" s="49"/>
      <c r="AA990" s="49"/>
      <c r="AB990" s="49"/>
      <c r="AC990" s="49"/>
      <c r="AD990" s="45"/>
      <c r="AE990" s="45"/>
      <c r="AH990" s="52"/>
      <c r="AI990" s="75"/>
      <c r="AJ990" s="52"/>
      <c r="AK990" s="52"/>
      <c r="AL990" s="52"/>
      <c r="AM990" s="52"/>
      <c r="AN990" s="45"/>
      <c r="AO990" s="45"/>
      <c r="AP990" s="45"/>
      <c r="AQ990" s="45"/>
    </row>
    <row r="991" spans="1:43" ht="15.75" customHeight="1">
      <c r="A991" s="45"/>
      <c r="B991" s="45"/>
      <c r="C991" s="45"/>
      <c r="D991" s="90"/>
      <c r="E991" s="47"/>
      <c r="F991" s="46"/>
      <c r="G991" s="46"/>
      <c r="H991" s="46"/>
      <c r="I991" s="46"/>
      <c r="J991" s="90"/>
      <c r="K991" s="46"/>
      <c r="L991" s="48"/>
      <c r="M991" s="217"/>
      <c r="N991" s="49"/>
      <c r="O991" s="49"/>
      <c r="P991" s="49"/>
      <c r="Q991" s="158"/>
      <c r="R991" s="221"/>
      <c r="S991" s="49"/>
      <c r="T991" s="199"/>
      <c r="U991" s="225"/>
      <c r="V991" s="202"/>
      <c r="W991" s="229"/>
      <c r="X991" s="49"/>
      <c r="Y991" s="45"/>
      <c r="Z991" s="49"/>
      <c r="AA991" s="49"/>
      <c r="AB991" s="49"/>
      <c r="AC991" s="49"/>
      <c r="AD991" s="45"/>
      <c r="AE991" s="45"/>
      <c r="AH991" s="52"/>
      <c r="AI991" s="75"/>
      <c r="AJ991" s="52"/>
      <c r="AK991" s="52"/>
      <c r="AL991" s="52"/>
      <c r="AM991" s="52"/>
      <c r="AN991" s="45"/>
      <c r="AO991" s="45"/>
      <c r="AP991" s="45"/>
      <c r="AQ991" s="45"/>
    </row>
  </sheetData>
  <conditionalFormatting sqref="AN6:AQ267">
    <cfRule type="containsText" dxfId="511" priority="1" operator="containsText" text="Completar información objetivos">
      <formula>NOT(ISERROR(SEARCH(("Completar información objetivos"),(AN6))))</formula>
    </cfRule>
  </conditionalFormatting>
  <dataValidations disablePrompts="1" count="1">
    <dataValidation type="list" allowBlank="1" showErrorMessage="1" sqref="AK154" xr:uid="{00000000-0002-0000-0300-000000000000}">
      <formula1>#REF!</formula1>
    </dataValidation>
  </dataValidations>
  <pageMargins left="0.7" right="0.7" top="0.75" bottom="0.75" header="0" footer="0"/>
  <pageSetup paperSize="9" orientation="portrait" r:id="rId1"/>
  <ignoredErrors>
    <ignoredError sqref="R155 V154:V155 R157:R178 R181:R182 R191 R193 R208 R216 R223 R226:R227 R234 R247:R248 R263 R286 V157:V178 V181:V182 V191 V193 V208 V216 V223 V226:V227 V234 V247:V248 V263 V286" calculatedColumn="1"/>
  </ignoredErrors>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472C7-7B45-42BC-A2FE-097832FBB486}">
  <dimension ref="A1:AZ4"/>
  <sheetViews>
    <sheetView workbookViewId="0">
      <selection sqref="A1:AZ4"/>
    </sheetView>
  </sheetViews>
  <sheetFormatPr baseColWidth="10" defaultRowHeight="15"/>
  <cols>
    <col min="1" max="1" width="15" customWidth="1"/>
    <col min="2" max="2" width="26.85546875" customWidth="1"/>
    <col min="3" max="3" width="15.42578125" customWidth="1"/>
    <col min="4" max="4" width="21.28515625" customWidth="1"/>
    <col min="5" max="5" width="33" customWidth="1"/>
    <col min="6" max="6" width="15.7109375" customWidth="1"/>
    <col min="8" max="8" width="23.7109375" customWidth="1"/>
    <col min="9" max="9" width="17.42578125" customWidth="1"/>
    <col min="10" max="10" width="37.7109375" customWidth="1"/>
    <col min="11" max="11" width="14.5703125" customWidth="1"/>
    <col min="12" max="12" width="22.28515625" customWidth="1"/>
    <col min="14" max="14" width="21.140625" customWidth="1"/>
    <col min="15" max="15" width="33.7109375" customWidth="1"/>
    <col min="16" max="16" width="36.42578125" customWidth="1"/>
    <col min="17" max="17" width="15" customWidth="1"/>
    <col min="18" max="18" width="21.85546875" customWidth="1"/>
    <col min="20" max="20" width="35" customWidth="1"/>
    <col min="21" max="21" width="27.7109375" customWidth="1"/>
    <col min="22" max="22" width="31.7109375" customWidth="1"/>
    <col min="23" max="23" width="27.28515625" customWidth="1"/>
    <col min="24" max="24" width="32.42578125" customWidth="1"/>
    <col min="25" max="25" width="26" customWidth="1"/>
    <col min="26" max="26" width="40.5703125" customWidth="1"/>
    <col min="27" max="27" width="42.85546875" customWidth="1"/>
    <col min="28" max="28" width="33.28515625" customWidth="1"/>
    <col min="29" max="29" width="35.85546875" customWidth="1"/>
    <col min="30" max="30" width="38" customWidth="1"/>
    <col min="31" max="31" width="25.140625" customWidth="1"/>
    <col min="32" max="32" width="27.28515625" customWidth="1"/>
    <col min="33" max="33" width="26.28515625" customWidth="1"/>
    <col min="34" max="34" width="30.5703125" customWidth="1"/>
    <col min="35" max="35" width="35.85546875" customWidth="1"/>
    <col min="36" max="36" width="20.85546875" customWidth="1"/>
    <col min="37" max="37" width="27" customWidth="1"/>
    <col min="38" max="38" width="11.85546875" customWidth="1"/>
    <col min="39" max="39" width="18.85546875" customWidth="1"/>
    <col min="40" max="40" width="13" customWidth="1"/>
    <col min="41" max="41" width="43.140625" customWidth="1"/>
    <col min="44" max="44" width="16" customWidth="1"/>
    <col min="45" max="45" width="22.42578125" customWidth="1"/>
    <col min="46" max="46" width="34.42578125" customWidth="1"/>
    <col min="47" max="48" width="36.7109375" customWidth="1"/>
    <col min="49" max="49" width="15.7109375" customWidth="1"/>
    <col min="50" max="50" width="27.140625" customWidth="1"/>
    <col min="51" max="51" width="27.7109375" customWidth="1"/>
    <col min="52" max="52" width="28.28515625" customWidth="1"/>
  </cols>
  <sheetData>
    <row r="1" spans="1:52">
      <c r="A1" t="s">
        <v>25</v>
      </c>
      <c r="B1" t="s">
        <v>2505</v>
      </c>
      <c r="C1" t="s">
        <v>26</v>
      </c>
      <c r="D1" t="s">
        <v>27</v>
      </c>
      <c r="E1" t="s">
        <v>28</v>
      </c>
      <c r="F1" t="s">
        <v>29</v>
      </c>
      <c r="G1" t="s">
        <v>30</v>
      </c>
      <c r="H1" t="s">
        <v>4</v>
      </c>
      <c r="I1" t="s">
        <v>31</v>
      </c>
      <c r="J1" t="s">
        <v>32</v>
      </c>
      <c r="K1" t="s">
        <v>33</v>
      </c>
      <c r="L1" t="s">
        <v>34</v>
      </c>
      <c r="M1" t="s">
        <v>35</v>
      </c>
      <c r="N1" t="s">
        <v>36</v>
      </c>
      <c r="O1" t="s">
        <v>2514</v>
      </c>
      <c r="P1" t="s">
        <v>2525</v>
      </c>
      <c r="Q1" t="s">
        <v>38</v>
      </c>
      <c r="R1" t="s">
        <v>39</v>
      </c>
      <c r="S1" t="s">
        <v>40</v>
      </c>
      <c r="T1" t="s">
        <v>2506</v>
      </c>
      <c r="U1" t="s">
        <v>2507</v>
      </c>
      <c r="V1" t="s">
        <v>2508</v>
      </c>
      <c r="W1" t="s">
        <v>2512</v>
      </c>
      <c r="X1" t="s">
        <v>2509</v>
      </c>
      <c r="Y1" t="s">
        <v>2510</v>
      </c>
      <c r="Z1" t="s">
        <v>2521</v>
      </c>
      <c r="AA1" t="s">
        <v>2516</v>
      </c>
      <c r="AB1" t="s">
        <v>2511</v>
      </c>
      <c r="AC1" t="s">
        <v>2518</v>
      </c>
      <c r="AD1" t="s">
        <v>2517</v>
      </c>
      <c r="AE1" t="s">
        <v>2519</v>
      </c>
      <c r="AF1" t="s">
        <v>2520</v>
      </c>
      <c r="AG1" t="s">
        <v>50</v>
      </c>
      <c r="AH1" t="s">
        <v>51</v>
      </c>
      <c r="AI1" t="s">
        <v>52</v>
      </c>
      <c r="AJ1" t="s">
        <v>53</v>
      </c>
      <c r="AK1" t="s">
        <v>54</v>
      </c>
      <c r="AL1" t="s">
        <v>55</v>
      </c>
      <c r="AM1" t="s">
        <v>56</v>
      </c>
      <c r="AN1" t="s">
        <v>57</v>
      </c>
      <c r="AO1" t="s">
        <v>2515</v>
      </c>
      <c r="AP1" t="s">
        <v>58</v>
      </c>
      <c r="AQ1" t="s">
        <v>59</v>
      </c>
      <c r="AR1" t="s">
        <v>60</v>
      </c>
      <c r="AS1" t="s">
        <v>61</v>
      </c>
      <c r="AT1" t="s">
        <v>1758</v>
      </c>
      <c r="AU1" t="s">
        <v>1759</v>
      </c>
      <c r="AV1" t="s">
        <v>1760</v>
      </c>
      <c r="AW1" t="s">
        <v>62</v>
      </c>
      <c r="AX1" t="s">
        <v>63</v>
      </c>
      <c r="AY1" t="s">
        <v>64</v>
      </c>
      <c r="AZ1" t="s">
        <v>65</v>
      </c>
    </row>
    <row r="2" spans="1:52">
      <c r="A2" t="s">
        <v>97</v>
      </c>
      <c r="B2" t="s">
        <v>1761</v>
      </c>
      <c r="C2">
        <v>221</v>
      </c>
      <c r="D2" t="s">
        <v>1369</v>
      </c>
      <c r="E2" t="s">
        <v>1369</v>
      </c>
      <c r="F2" t="s">
        <v>1370</v>
      </c>
      <c r="G2">
        <v>221</v>
      </c>
      <c r="H2" t="s">
        <v>1371</v>
      </c>
      <c r="I2" t="s">
        <v>138</v>
      </c>
      <c r="K2" t="s">
        <v>1133</v>
      </c>
      <c r="L2" t="s">
        <v>488</v>
      </c>
      <c r="M2" t="s">
        <v>902</v>
      </c>
      <c r="N2" s="118">
        <v>44195</v>
      </c>
      <c r="O2">
        <v>2020</v>
      </c>
      <c r="P2">
        <v>7.8026099999999996</v>
      </c>
      <c r="Q2" s="118">
        <v>44195</v>
      </c>
      <c r="R2" s="118">
        <v>44862</v>
      </c>
      <c r="S2" t="s">
        <v>266</v>
      </c>
      <c r="T2">
        <v>0</v>
      </c>
      <c r="U2">
        <v>0</v>
      </c>
      <c r="V2">
        <v>3786776.05</v>
      </c>
      <c r="W2">
        <v>0</v>
      </c>
      <c r="X2">
        <v>0</v>
      </c>
      <c r="Y2">
        <v>0</v>
      </c>
      <c r="Z2">
        <v>2686177.26</v>
      </c>
      <c r="AA2">
        <v>344266.50313164439</v>
      </c>
      <c r="AB2">
        <v>2686177.26</v>
      </c>
      <c r="AC2">
        <v>2826803.11</v>
      </c>
      <c r="AD2">
        <v>362289.4275120761</v>
      </c>
      <c r="AE2">
        <v>-140625.85000000009</v>
      </c>
      <c r="AF2">
        <v>-18022.92438043169</v>
      </c>
      <c r="AG2">
        <v>0</v>
      </c>
      <c r="AH2">
        <v>75</v>
      </c>
      <c r="AI2">
        <v>74.64</v>
      </c>
      <c r="AJ2" t="s">
        <v>831</v>
      </c>
      <c r="AK2" t="s">
        <v>82</v>
      </c>
      <c r="AL2" t="s">
        <v>300</v>
      </c>
      <c r="AM2" t="s">
        <v>294</v>
      </c>
      <c r="AN2" t="s">
        <v>294</v>
      </c>
      <c r="AO2" t="s">
        <v>12</v>
      </c>
      <c r="AP2">
        <v>12</v>
      </c>
      <c r="AQ2" t="s">
        <v>122</v>
      </c>
      <c r="AR2" t="s">
        <v>246</v>
      </c>
      <c r="AW2" t="s">
        <v>1372</v>
      </c>
      <c r="AX2" t="s">
        <v>1373</v>
      </c>
      <c r="AY2" t="s">
        <v>1374</v>
      </c>
      <c r="AZ2" t="s">
        <v>1375</v>
      </c>
    </row>
    <row r="3" spans="1:52">
      <c r="A3" t="s">
        <v>114</v>
      </c>
      <c r="B3" t="s">
        <v>2513</v>
      </c>
      <c r="C3">
        <v>199</v>
      </c>
      <c r="D3" t="s">
        <v>1244</v>
      </c>
      <c r="E3" t="s">
        <v>1244</v>
      </c>
      <c r="F3" t="s">
        <v>1245</v>
      </c>
      <c r="G3">
        <v>199</v>
      </c>
      <c r="H3" t="s">
        <v>1246</v>
      </c>
      <c r="I3" t="s">
        <v>138</v>
      </c>
      <c r="K3" t="s">
        <v>1051</v>
      </c>
      <c r="L3" t="s">
        <v>337</v>
      </c>
      <c r="M3" t="s">
        <v>338</v>
      </c>
      <c r="N3" s="118">
        <v>44182</v>
      </c>
      <c r="O3">
        <v>2020</v>
      </c>
      <c r="P3">
        <v>7.8026099999999996</v>
      </c>
      <c r="Q3" s="118">
        <v>44224</v>
      </c>
      <c r="R3" s="118">
        <v>44527</v>
      </c>
      <c r="S3" t="s">
        <v>80</v>
      </c>
      <c r="T3">
        <v>229705.7</v>
      </c>
      <c r="U3">
        <v>1790356.09</v>
      </c>
      <c r="V3">
        <v>3639079.3</v>
      </c>
      <c r="W3">
        <v>0</v>
      </c>
      <c r="X3">
        <v>0</v>
      </c>
      <c r="Y3">
        <v>0</v>
      </c>
      <c r="Z3">
        <v>12626189.73</v>
      </c>
      <c r="AA3">
        <v>1618200.7981944506</v>
      </c>
      <c r="AB3">
        <v>12626189.73</v>
      </c>
      <c r="AC3">
        <v>1790356.09</v>
      </c>
      <c r="AD3">
        <v>229456.05252601375</v>
      </c>
      <c r="AE3">
        <v>10835833.640000001</v>
      </c>
      <c r="AF3">
        <v>1388744.7456684366</v>
      </c>
      <c r="AG3">
        <v>0</v>
      </c>
      <c r="AH3">
        <v>49</v>
      </c>
      <c r="AI3">
        <v>49.19</v>
      </c>
      <c r="AJ3" t="s">
        <v>796</v>
      </c>
      <c r="AK3" t="s">
        <v>82</v>
      </c>
      <c r="AL3" t="s">
        <v>234</v>
      </c>
      <c r="AM3" t="s">
        <v>95</v>
      </c>
      <c r="AN3" t="s">
        <v>95</v>
      </c>
      <c r="AO3" t="s">
        <v>1762</v>
      </c>
      <c r="AP3">
        <v>6</v>
      </c>
      <c r="AQ3" t="s">
        <v>236</v>
      </c>
      <c r="AR3" t="s">
        <v>246</v>
      </c>
      <c r="AW3" t="s">
        <v>1247</v>
      </c>
      <c r="AX3" t="s">
        <v>1248</v>
      </c>
    </row>
    <row r="4" spans="1:52">
      <c r="A4" t="s">
        <v>97</v>
      </c>
      <c r="B4" t="s">
        <v>2513</v>
      </c>
      <c r="C4">
        <v>175</v>
      </c>
      <c r="D4" t="s">
        <v>1101</v>
      </c>
      <c r="E4" t="s">
        <v>1101</v>
      </c>
      <c r="F4" t="s">
        <v>1102</v>
      </c>
      <c r="G4">
        <v>175</v>
      </c>
      <c r="H4" t="s">
        <v>1103</v>
      </c>
      <c r="I4" t="s">
        <v>138</v>
      </c>
      <c r="K4" t="s">
        <v>243</v>
      </c>
      <c r="L4" t="s">
        <v>733</v>
      </c>
      <c r="M4" t="s">
        <v>734</v>
      </c>
      <c r="N4" s="118">
        <v>43844</v>
      </c>
      <c r="O4">
        <v>2020</v>
      </c>
      <c r="P4">
        <v>7.8026099999999996</v>
      </c>
      <c r="Q4" s="118">
        <v>43983</v>
      </c>
      <c r="R4" s="118">
        <v>44926</v>
      </c>
      <c r="S4" t="s">
        <v>80</v>
      </c>
      <c r="T4">
        <v>334013.23</v>
      </c>
      <c r="U4">
        <v>2578731.9</v>
      </c>
      <c r="V4">
        <v>2578731.9300000002</v>
      </c>
      <c r="W4">
        <v>0</v>
      </c>
      <c r="X4">
        <v>0</v>
      </c>
      <c r="Y4">
        <v>0</v>
      </c>
      <c r="Z4" t="e">
        <v>#REF!</v>
      </c>
      <c r="AA4" t="e">
        <v>#REF!</v>
      </c>
      <c r="AB4" t="e">
        <v>#REF!</v>
      </c>
      <c r="AC4">
        <v>2099453.86</v>
      </c>
      <c r="AD4">
        <v>269070.71608090115</v>
      </c>
      <c r="AE4" t="e">
        <v>#REF!</v>
      </c>
      <c r="AF4" t="e">
        <v>#REF!</v>
      </c>
      <c r="AG4">
        <v>0</v>
      </c>
      <c r="AH4">
        <v>83.5</v>
      </c>
      <c r="AI4">
        <v>81.41</v>
      </c>
      <c r="AJ4" t="s">
        <v>1052</v>
      </c>
      <c r="AK4" t="s">
        <v>82</v>
      </c>
      <c r="AL4" t="s">
        <v>355</v>
      </c>
      <c r="AM4" t="s">
        <v>655</v>
      </c>
      <c r="AN4" t="s">
        <v>655</v>
      </c>
      <c r="AO4" t="s">
        <v>1762</v>
      </c>
      <c r="AP4">
        <v>7</v>
      </c>
      <c r="AQ4" t="s">
        <v>245</v>
      </c>
      <c r="AR4" t="s">
        <v>246</v>
      </c>
      <c r="AW4" t="s">
        <v>1105</v>
      </c>
      <c r="AX4" t="s">
        <v>1106</v>
      </c>
      <c r="AY4" t="s">
        <v>1107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BFB19-389F-4FC8-89D4-A64028BC9E9E}">
  <sheetPr>
    <tabColor rgb="FF92D050"/>
    <pageSetUpPr fitToPage="1"/>
  </sheetPr>
  <dimension ref="A1:AE14"/>
  <sheetViews>
    <sheetView tabSelected="1" workbookViewId="0">
      <selection activeCell="A5" sqref="A5"/>
    </sheetView>
  </sheetViews>
  <sheetFormatPr baseColWidth="10" defaultRowHeight="15"/>
  <cols>
    <col min="1" max="1" width="40.28515625" customWidth="1"/>
    <col min="2" max="2" width="18.140625" customWidth="1"/>
    <col min="3" max="3" width="16.7109375" customWidth="1"/>
    <col min="4" max="4" width="18.28515625" customWidth="1"/>
    <col min="5" max="5" width="16.7109375" customWidth="1"/>
    <col min="6" max="6" width="17.140625" customWidth="1"/>
    <col min="7" max="7" width="14.85546875" customWidth="1"/>
    <col min="8" max="8" width="15.85546875" customWidth="1"/>
    <col min="9" max="9" width="14.85546875" customWidth="1"/>
    <col min="10" max="12" width="15.5703125" customWidth="1"/>
    <col min="13" max="13" width="6.5703125" customWidth="1"/>
    <col min="14" max="14" width="15.42578125" customWidth="1"/>
    <col min="15" max="16" width="13.85546875" customWidth="1"/>
    <col min="17" max="17" width="5.85546875" customWidth="1"/>
    <col min="18" max="18" width="18.7109375" customWidth="1"/>
    <col min="19" max="21" width="16.7109375" bestFit="1" customWidth="1"/>
    <col min="22" max="22" width="16.140625" customWidth="1"/>
    <col min="23" max="23" width="14.85546875" bestFit="1" customWidth="1"/>
    <col min="24" max="24" width="15.85546875" bestFit="1" customWidth="1"/>
    <col min="25" max="25" width="14.85546875" bestFit="1" customWidth="1"/>
    <col min="26" max="26" width="21.7109375" customWidth="1"/>
    <col min="27" max="27" width="17" customWidth="1"/>
    <col min="28" max="28" width="16.85546875" customWidth="1"/>
    <col min="29" max="29" width="17.28515625" customWidth="1"/>
    <col min="30" max="30" width="18.7109375" customWidth="1"/>
    <col min="31" max="31" width="18.28515625" customWidth="1"/>
    <col min="32" max="32" width="21" bestFit="1" customWidth="1"/>
    <col min="33" max="33" width="23.42578125" bestFit="1" customWidth="1"/>
    <col min="34" max="34" width="24.7109375" bestFit="1" customWidth="1"/>
    <col min="35" max="35" width="26" bestFit="1" customWidth="1"/>
    <col min="36" max="36" width="52.42578125" bestFit="1" customWidth="1"/>
  </cols>
  <sheetData>
    <row r="1" spans="1:31" ht="21">
      <c r="A1" s="299" t="s">
        <v>2524</v>
      </c>
      <c r="B1" s="299"/>
      <c r="C1" s="299"/>
      <c r="D1" s="299"/>
      <c r="E1" s="299"/>
      <c r="F1" s="299"/>
      <c r="G1" s="299"/>
      <c r="H1" s="299"/>
      <c r="I1" s="299"/>
      <c r="J1" s="299"/>
      <c r="K1" s="299"/>
      <c r="L1" s="299"/>
      <c r="M1" s="299"/>
      <c r="N1" s="299"/>
      <c r="O1" s="299"/>
      <c r="P1" s="299"/>
      <c r="Q1" s="299"/>
      <c r="R1" s="299"/>
      <c r="S1" s="299"/>
      <c r="T1" s="299"/>
      <c r="U1" s="299"/>
      <c r="V1" s="299"/>
      <c r="W1" s="299"/>
      <c r="X1" s="299"/>
      <c r="Y1" s="299"/>
    </row>
    <row r="2" spans="1:31" ht="17.25" customHeight="1">
      <c r="A2" s="97"/>
      <c r="B2" s="89"/>
      <c r="C2" s="89"/>
    </row>
    <row r="3" spans="1:31" ht="17.25" customHeight="1">
      <c r="C3" s="89"/>
    </row>
    <row r="4" spans="1:31" ht="17.25" customHeight="1">
      <c r="A4" s="54" t="s">
        <v>31</v>
      </c>
      <c r="B4" s="55" t="s">
        <v>2543</v>
      </c>
      <c r="C4" s="89"/>
    </row>
    <row r="6" spans="1:31">
      <c r="A6" s="106"/>
      <c r="B6" s="105" t="s">
        <v>2544</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8"/>
    </row>
    <row r="7" spans="1:31" ht="45">
      <c r="A7" s="109"/>
      <c r="B7" s="257" t="s">
        <v>2624</v>
      </c>
      <c r="C7" s="258"/>
      <c r="D7" s="258"/>
      <c r="E7" s="258"/>
      <c r="F7" s="155" t="s">
        <v>2527</v>
      </c>
      <c r="G7" s="156"/>
      <c r="H7" s="156"/>
      <c r="I7" s="134"/>
      <c r="J7" s="170" t="s">
        <v>2528</v>
      </c>
      <c r="K7" s="170"/>
      <c r="L7" s="170"/>
      <c r="M7" s="171"/>
      <c r="N7" s="172" t="s">
        <v>2530</v>
      </c>
      <c r="O7" s="172"/>
      <c r="P7" s="172"/>
      <c r="Q7" s="173"/>
      <c r="R7" s="264" t="s">
        <v>2533</v>
      </c>
      <c r="S7" s="264"/>
      <c r="T7" s="264"/>
      <c r="U7" s="265"/>
      <c r="V7" s="266" t="s">
        <v>2532</v>
      </c>
      <c r="W7" s="266"/>
      <c r="X7" s="266"/>
      <c r="Y7" s="267"/>
      <c r="Z7" s="263" t="s">
        <v>2625</v>
      </c>
      <c r="AA7" s="268" t="s">
        <v>2546</v>
      </c>
      <c r="AB7" s="269" t="s">
        <v>2547</v>
      </c>
      <c r="AC7" s="269" t="s">
        <v>2548</v>
      </c>
      <c r="AD7" s="270" t="s">
        <v>2549</v>
      </c>
      <c r="AE7" s="270" t="s">
        <v>2550</v>
      </c>
    </row>
    <row r="8" spans="1:31">
      <c r="A8" s="103" t="s">
        <v>2540</v>
      </c>
      <c r="B8" s="257">
        <v>2020</v>
      </c>
      <c r="C8" s="259">
        <v>2021</v>
      </c>
      <c r="D8" s="259">
        <v>2022</v>
      </c>
      <c r="E8" s="259">
        <v>2023</v>
      </c>
      <c r="F8" s="231">
        <v>2020</v>
      </c>
      <c r="G8" s="231">
        <v>2021</v>
      </c>
      <c r="H8" s="231">
        <v>2022</v>
      </c>
      <c r="I8" s="231">
        <v>2023</v>
      </c>
      <c r="J8" s="233">
        <v>2020</v>
      </c>
      <c r="K8" s="233">
        <v>2021</v>
      </c>
      <c r="L8" s="233">
        <v>2022</v>
      </c>
      <c r="M8" s="234">
        <v>2023</v>
      </c>
      <c r="N8" s="233">
        <v>2020</v>
      </c>
      <c r="O8" s="233">
        <v>2021</v>
      </c>
      <c r="P8" s="233">
        <v>2022</v>
      </c>
      <c r="Q8" s="234">
        <v>2023</v>
      </c>
      <c r="R8" s="235">
        <v>2020</v>
      </c>
      <c r="S8" s="235">
        <v>2021</v>
      </c>
      <c r="T8" s="235">
        <v>2022</v>
      </c>
      <c r="U8" s="236">
        <v>2023</v>
      </c>
      <c r="V8" s="235">
        <v>2020</v>
      </c>
      <c r="W8" s="235">
        <v>2021</v>
      </c>
      <c r="X8" s="235">
        <v>2022</v>
      </c>
      <c r="Y8" s="236">
        <v>2023</v>
      </c>
      <c r="Z8" s="260"/>
      <c r="AA8" s="261"/>
      <c r="AB8" s="262"/>
      <c r="AC8" s="262"/>
      <c r="AD8" s="204"/>
      <c r="AE8" s="204"/>
    </row>
    <row r="9" spans="1:31">
      <c r="A9" s="56" t="s">
        <v>123</v>
      </c>
      <c r="B9" s="196">
        <v>90467450.058587492</v>
      </c>
      <c r="C9" s="196">
        <v>326298053.40999997</v>
      </c>
      <c r="D9" s="196">
        <v>162437952.90509</v>
      </c>
      <c r="E9" s="196">
        <v>39267043.090334497</v>
      </c>
      <c r="F9" s="166">
        <v>11594511.3312837</v>
      </c>
      <c r="G9" s="166">
        <v>41819090.459474459</v>
      </c>
      <c r="H9" s="166">
        <v>20818412.416497815</v>
      </c>
      <c r="I9" s="166">
        <v>5032552.3242010688</v>
      </c>
      <c r="J9" s="165">
        <v>29668337.119999994</v>
      </c>
      <c r="K9" s="165">
        <v>24424150.199999996</v>
      </c>
      <c r="L9" s="165">
        <v>3352068.76</v>
      </c>
      <c r="M9" s="165">
        <v>0</v>
      </c>
      <c r="N9" s="166">
        <v>3802360.6357359914</v>
      </c>
      <c r="O9" s="166">
        <v>3130253.8765874496</v>
      </c>
      <c r="P9" s="166">
        <v>429608.65146406135</v>
      </c>
      <c r="Q9" s="166">
        <v>0</v>
      </c>
      <c r="R9" s="165">
        <v>60799112.938587502</v>
      </c>
      <c r="S9" s="165">
        <v>301873903.21000004</v>
      </c>
      <c r="T9" s="165">
        <v>159085884.14508998</v>
      </c>
      <c r="U9" s="165">
        <v>39267043.090334497</v>
      </c>
      <c r="V9" s="166">
        <v>7792150.6955477092</v>
      </c>
      <c r="W9" s="166">
        <v>38688836.582887009</v>
      </c>
      <c r="X9" s="166">
        <v>20388803.765033755</v>
      </c>
      <c r="Y9" s="166">
        <v>5032552.3242010688</v>
      </c>
      <c r="Z9" s="196">
        <v>618470499.46401203</v>
      </c>
      <c r="AA9" s="194">
        <v>79264566.531457037</v>
      </c>
      <c r="AB9" s="165">
        <v>57444556.079999991</v>
      </c>
      <c r="AC9" s="166">
        <v>7362223.1637875028</v>
      </c>
      <c r="AD9" s="165">
        <v>561025943.38401198</v>
      </c>
      <c r="AE9" s="166">
        <v>71902343.367669538</v>
      </c>
    </row>
    <row r="10" spans="1:31">
      <c r="A10" s="57" t="s">
        <v>246</v>
      </c>
      <c r="B10" s="196">
        <v>10004587.279999999</v>
      </c>
      <c r="C10" s="196">
        <v>13010619.93</v>
      </c>
      <c r="D10" s="196">
        <v>477537592.8643223</v>
      </c>
      <c r="E10" s="196">
        <v>554933638.07418001</v>
      </c>
      <c r="F10" s="166">
        <v>1282210.3475631871</v>
      </c>
      <c r="G10" s="166">
        <v>1667470.2349598403</v>
      </c>
      <c r="H10" s="166">
        <v>61202289.088436089</v>
      </c>
      <c r="I10" s="166">
        <v>71121539.853226036</v>
      </c>
      <c r="J10" s="165">
        <v>8155864.0600000005</v>
      </c>
      <c r="K10" s="165">
        <v>1671179.3800000001</v>
      </c>
      <c r="L10" s="165">
        <v>9310131.0099999998</v>
      </c>
      <c r="M10" s="165">
        <v>0</v>
      </c>
      <c r="N10" s="166">
        <v>1045273.8327303301</v>
      </c>
      <c r="O10" s="166">
        <v>214182.09804155279</v>
      </c>
      <c r="P10" s="166">
        <v>1193207.2742325966</v>
      </c>
      <c r="Q10" s="166">
        <v>0</v>
      </c>
      <c r="R10" s="165">
        <v>1848723.2199999995</v>
      </c>
      <c r="S10" s="165">
        <v>11339440.549999999</v>
      </c>
      <c r="T10" s="165">
        <v>468227461.85432231</v>
      </c>
      <c r="U10" s="165">
        <v>554933638.07418001</v>
      </c>
      <c r="V10" s="166">
        <v>236936.51483285712</v>
      </c>
      <c r="W10" s="166">
        <v>1453288.1369182875</v>
      </c>
      <c r="X10" s="166">
        <v>60009081.814203493</v>
      </c>
      <c r="Y10" s="166">
        <v>71121539.853226036</v>
      </c>
      <c r="Z10" s="196">
        <v>1055486438.1485023</v>
      </c>
      <c r="AA10" s="194">
        <v>135273509.52418515</v>
      </c>
      <c r="AB10" s="165">
        <v>19137174.450000003</v>
      </c>
      <c r="AC10" s="166">
        <v>2452663.2050044797</v>
      </c>
      <c r="AD10" s="165">
        <v>1036349263.6985023</v>
      </c>
      <c r="AE10" s="166">
        <v>132820846.31918067</v>
      </c>
    </row>
    <row r="11" spans="1:31">
      <c r="A11" s="57" t="s">
        <v>631</v>
      </c>
      <c r="B11" s="196">
        <v>143664581.1454125</v>
      </c>
      <c r="C11" s="196">
        <v>97464209.769999996</v>
      </c>
      <c r="D11" s="196">
        <v>16258801.600000001</v>
      </c>
      <c r="E11" s="196"/>
      <c r="F11" s="166">
        <v>18412374.980347924</v>
      </c>
      <c r="G11" s="166">
        <v>12491231.750657791</v>
      </c>
      <c r="H11" s="166">
        <v>2083764.4839355038</v>
      </c>
      <c r="I11" s="166"/>
      <c r="J11" s="165">
        <v>18771942.990000002</v>
      </c>
      <c r="K11" s="165">
        <v>12387785.66</v>
      </c>
      <c r="L11" s="165">
        <v>2872464.16</v>
      </c>
      <c r="M11" s="165"/>
      <c r="N11" s="166">
        <v>2405854.3218230829</v>
      </c>
      <c r="O11" s="166">
        <v>1587646.3978079134</v>
      </c>
      <c r="P11" s="166">
        <v>368141.45010451641</v>
      </c>
      <c r="Q11" s="166"/>
      <c r="R11" s="165">
        <v>124892638.1554125</v>
      </c>
      <c r="S11" s="165">
        <v>85076424.109999999</v>
      </c>
      <c r="T11" s="165">
        <v>13386337.440000001</v>
      </c>
      <c r="U11" s="165"/>
      <c r="V11" s="166">
        <v>16006520.658524841</v>
      </c>
      <c r="W11" s="166">
        <v>10903585.352849882</v>
      </c>
      <c r="X11" s="166">
        <v>1715623.0338309875</v>
      </c>
      <c r="Y11" s="166"/>
      <c r="Z11" s="196">
        <v>257387592.51541248</v>
      </c>
      <c r="AA11" s="194">
        <v>32987371.214941218</v>
      </c>
      <c r="AB11" s="165">
        <v>34032192.810000002</v>
      </c>
      <c r="AC11" s="166">
        <v>4361642.1697355127</v>
      </c>
      <c r="AD11" s="165">
        <v>223355399.70541251</v>
      </c>
      <c r="AE11" s="166">
        <v>28625729.045205712</v>
      </c>
    </row>
    <row r="12" spans="1:31">
      <c r="A12" s="57" t="s">
        <v>218</v>
      </c>
      <c r="B12" s="196">
        <v>108487148.87081261</v>
      </c>
      <c r="C12" s="196">
        <v>32816926.890000001</v>
      </c>
      <c r="D12" s="196">
        <v>325229980.47000003</v>
      </c>
      <c r="E12" s="196"/>
      <c r="F12" s="166">
        <v>13903956.351888999</v>
      </c>
      <c r="G12" s="166">
        <v>4205890.9634083984</v>
      </c>
      <c r="H12" s="166">
        <v>41682203.835639611</v>
      </c>
      <c r="I12" s="166"/>
      <c r="J12" s="165">
        <v>32628235.209999997</v>
      </c>
      <c r="K12" s="165">
        <v>7614948.2699999996</v>
      </c>
      <c r="L12" s="165">
        <v>16674881.380000001</v>
      </c>
      <c r="M12" s="165"/>
      <c r="N12" s="166">
        <v>4181707.8144364515</v>
      </c>
      <c r="O12" s="166">
        <v>975948.85173038254</v>
      </c>
      <c r="P12" s="166">
        <v>2137090.2018683492</v>
      </c>
      <c r="Q12" s="166"/>
      <c r="R12" s="165">
        <v>75858913.660812587</v>
      </c>
      <c r="S12" s="165">
        <v>25201978.620000001</v>
      </c>
      <c r="T12" s="165">
        <v>308555099.09000003</v>
      </c>
      <c r="U12" s="165"/>
      <c r="V12" s="166">
        <v>9722248.5374525469</v>
      </c>
      <c r="W12" s="166">
        <v>3229942.1116780154</v>
      </c>
      <c r="X12" s="166">
        <v>39545113.633771256</v>
      </c>
      <c r="Y12" s="166"/>
      <c r="Z12" s="196">
        <v>466534056.23081267</v>
      </c>
      <c r="AA12" s="194">
        <v>59792051.150937006</v>
      </c>
      <c r="AB12" s="165">
        <v>56918064.859999999</v>
      </c>
      <c r="AC12" s="166">
        <v>7294746.8680351842</v>
      </c>
      <c r="AD12" s="165">
        <v>409615991.37081265</v>
      </c>
      <c r="AE12" s="166">
        <v>52497304.282901816</v>
      </c>
    </row>
    <row r="13" spans="1:31">
      <c r="A13" s="57" t="s">
        <v>109</v>
      </c>
      <c r="B13" s="196">
        <v>10563359.800000001</v>
      </c>
      <c r="C13" s="196">
        <v>1833880.6800000002</v>
      </c>
      <c r="D13" s="196">
        <v>24731155.490000002</v>
      </c>
      <c r="E13" s="196"/>
      <c r="F13" s="166">
        <v>1353823.8871352023</v>
      </c>
      <c r="G13" s="166">
        <v>235034.26161246048</v>
      </c>
      <c r="H13" s="166">
        <v>3169600.3632117976</v>
      </c>
      <c r="I13" s="166"/>
      <c r="J13" s="165">
        <v>7106693.54</v>
      </c>
      <c r="K13" s="165">
        <v>1439505</v>
      </c>
      <c r="L13" s="165">
        <v>4060498.8899999997</v>
      </c>
      <c r="M13" s="165"/>
      <c r="N13" s="166">
        <v>910809.78544358874</v>
      </c>
      <c r="O13" s="166">
        <v>184490.18982109832</v>
      </c>
      <c r="P13" s="166">
        <v>520402.64603767201</v>
      </c>
      <c r="Q13" s="166"/>
      <c r="R13" s="165">
        <v>3456666.2600000007</v>
      </c>
      <c r="S13" s="165">
        <v>394375.68000000005</v>
      </c>
      <c r="T13" s="165">
        <v>20670656.599999998</v>
      </c>
      <c r="U13" s="165"/>
      <c r="V13" s="166">
        <v>443014.1016916135</v>
      </c>
      <c r="W13" s="166">
        <v>50544.071791362141</v>
      </c>
      <c r="X13" s="166">
        <v>2649197.7171741254</v>
      </c>
      <c r="Y13" s="166"/>
      <c r="Z13" s="196">
        <v>37128395.969999999</v>
      </c>
      <c r="AA13" s="194">
        <v>4758458.5119594606</v>
      </c>
      <c r="AB13" s="165">
        <v>12606697.43</v>
      </c>
      <c r="AC13" s="166">
        <v>1615702.621302359</v>
      </c>
      <c r="AD13" s="165">
        <v>24521698.539999999</v>
      </c>
      <c r="AE13" s="166">
        <v>3142755.8906571008</v>
      </c>
    </row>
    <row r="14" spans="1:31">
      <c r="A14" s="122" t="s">
        <v>3</v>
      </c>
      <c r="B14" s="197">
        <v>363187127.15481263</v>
      </c>
      <c r="C14" s="197">
        <v>471423690.67999995</v>
      </c>
      <c r="D14" s="197">
        <v>1006195483.3294123</v>
      </c>
      <c r="E14" s="197">
        <v>594200681.16451454</v>
      </c>
      <c r="F14" s="168">
        <v>46546876.898219012</v>
      </c>
      <c r="G14" s="168">
        <v>60418717.670112945</v>
      </c>
      <c r="H14" s="168">
        <v>128956270.18772082</v>
      </c>
      <c r="I14" s="168">
        <v>76154092.177427098</v>
      </c>
      <c r="J14" s="167">
        <v>96331072.920000002</v>
      </c>
      <c r="K14" s="167">
        <v>47537568.50999999</v>
      </c>
      <c r="L14" s="167">
        <v>36270044.200000003</v>
      </c>
      <c r="M14" s="167">
        <v>0</v>
      </c>
      <c r="N14" s="168">
        <v>12346006.390169445</v>
      </c>
      <c r="O14" s="168">
        <v>6092521.4139883965</v>
      </c>
      <c r="P14" s="168">
        <v>4648450.2237071954</v>
      </c>
      <c r="Q14" s="168">
        <v>0</v>
      </c>
      <c r="R14" s="167">
        <v>266856054.23481259</v>
      </c>
      <c r="S14" s="167">
        <v>423886122.17000008</v>
      </c>
      <c r="T14" s="167">
        <v>969925439.12941241</v>
      </c>
      <c r="U14" s="167">
        <v>594200681.16451454</v>
      </c>
      <c r="V14" s="168">
        <v>34200870.508049563</v>
      </c>
      <c r="W14" s="168">
        <v>54326196.256124556</v>
      </c>
      <c r="X14" s="168">
        <v>124307819.96401362</v>
      </c>
      <c r="Y14" s="168">
        <v>76154092.177427098</v>
      </c>
      <c r="Z14" s="197">
        <v>2435006982.3287396</v>
      </c>
      <c r="AA14" s="195">
        <v>312075956.93347985</v>
      </c>
      <c r="AB14" s="167">
        <v>180138685.63</v>
      </c>
      <c r="AC14" s="168">
        <v>23086978.027865037</v>
      </c>
      <c r="AD14" s="167">
        <v>2254868296.6987391</v>
      </c>
      <c r="AE14" s="168">
        <v>288988978.90561485</v>
      </c>
    </row>
  </sheetData>
  <mergeCells count="1">
    <mergeCell ref="A1:Y1"/>
  </mergeCells>
  <pageMargins left="0.51181102362204722" right="0.51181102362204722" top="0.74803149606299213" bottom="0.74803149606299213" header="0.31496062992125984" footer="0.31496062992125984"/>
  <pageSetup scale="24"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160E0-AE20-462F-BB24-FB371E084AB3}">
  <sheetPr>
    <tabColor rgb="FF92D050"/>
    <pageSetUpPr fitToPage="1"/>
  </sheetPr>
  <dimension ref="A1:AE22"/>
  <sheetViews>
    <sheetView workbookViewId="0">
      <selection activeCell="A35" sqref="A35"/>
    </sheetView>
  </sheetViews>
  <sheetFormatPr baseColWidth="10" defaultRowHeight="15"/>
  <cols>
    <col min="1" max="1" width="51.28515625" customWidth="1"/>
    <col min="2" max="2" width="23.28515625" customWidth="1"/>
    <col min="3" max="3" width="16.7109375" customWidth="1"/>
    <col min="4" max="4" width="18.28515625" customWidth="1"/>
    <col min="5" max="5" width="16.7109375" customWidth="1"/>
    <col min="6" max="6" width="24.5703125" customWidth="1"/>
    <col min="7" max="7" width="15.5703125" customWidth="1"/>
    <col min="8" max="8" width="16.7109375" customWidth="1"/>
    <col min="9" max="9" width="15.5703125" customWidth="1"/>
    <col min="10" max="10" width="16.7109375" customWidth="1"/>
    <col min="11" max="12" width="15.5703125" customWidth="1"/>
    <col min="13" max="13" width="6.5703125" customWidth="1"/>
    <col min="14" max="14" width="18.42578125" customWidth="1"/>
    <col min="15" max="16" width="14.5703125" customWidth="1"/>
    <col min="17" max="17" width="6.5703125" customWidth="1"/>
    <col min="18" max="18" width="19.7109375" customWidth="1"/>
    <col min="19" max="21" width="16.7109375" customWidth="1"/>
    <col min="22" max="22" width="22.42578125" customWidth="1"/>
    <col min="23" max="23" width="15.5703125" customWidth="1"/>
    <col min="24" max="24" width="16.7109375" customWidth="1"/>
    <col min="25" max="25" width="15.5703125" customWidth="1"/>
    <col min="26" max="26" width="28.28515625" customWidth="1"/>
    <col min="27" max="27" width="29.5703125" customWidth="1"/>
    <col min="28" max="28" width="21.7109375" customWidth="1"/>
    <col min="29" max="29" width="23.42578125" customWidth="1"/>
    <col min="30" max="30" width="24.7109375" bestFit="1" customWidth="1"/>
    <col min="31" max="31" width="27.42578125" bestFit="1" customWidth="1"/>
  </cols>
  <sheetData>
    <row r="1" spans="1:31" ht="21">
      <c r="A1" s="287" t="s">
        <v>2523</v>
      </c>
      <c r="B1" s="287"/>
      <c r="C1" s="287"/>
      <c r="D1" s="287"/>
      <c r="E1" s="287"/>
      <c r="F1" s="287"/>
      <c r="G1" s="287"/>
      <c r="H1" s="284"/>
      <c r="I1" s="284"/>
      <c r="J1" s="284"/>
      <c r="K1" s="284"/>
      <c r="L1" s="284"/>
      <c r="M1" s="284"/>
      <c r="N1" s="284"/>
      <c r="O1" s="284"/>
      <c r="P1" s="284"/>
      <c r="Q1" s="284"/>
      <c r="R1" s="284"/>
      <c r="S1" s="284"/>
      <c r="T1" s="284"/>
    </row>
    <row r="4" spans="1:31">
      <c r="A4" s="54" t="s">
        <v>31</v>
      </c>
      <c r="B4" s="55" t="s">
        <v>2543</v>
      </c>
    </row>
    <row r="6" spans="1:31">
      <c r="A6" s="106"/>
      <c r="B6" s="105" t="s">
        <v>2544</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8"/>
    </row>
    <row r="7" spans="1:31">
      <c r="A7" s="109"/>
      <c r="B7" s="155" t="s">
        <v>2526</v>
      </c>
      <c r="C7" s="156"/>
      <c r="D7" s="156"/>
      <c r="E7" s="134"/>
      <c r="F7" s="156" t="s">
        <v>2527</v>
      </c>
      <c r="G7" s="156"/>
      <c r="H7" s="156"/>
      <c r="I7" s="134"/>
      <c r="J7" s="144" t="s">
        <v>2529</v>
      </c>
      <c r="K7" s="144"/>
      <c r="L7" s="144"/>
      <c r="M7" s="145"/>
      <c r="N7" s="143" t="s">
        <v>2530</v>
      </c>
      <c r="O7" s="144"/>
      <c r="P7" s="144"/>
      <c r="Q7" s="145"/>
      <c r="R7" s="152" t="s">
        <v>2534</v>
      </c>
      <c r="S7" s="153"/>
      <c r="T7" s="153"/>
      <c r="U7" s="154"/>
      <c r="V7" s="153" t="s">
        <v>2535</v>
      </c>
      <c r="W7" s="153"/>
      <c r="X7" s="153"/>
      <c r="Y7" s="154"/>
      <c r="Z7" s="175" t="s">
        <v>2551</v>
      </c>
      <c r="AA7" s="175" t="s">
        <v>2546</v>
      </c>
      <c r="AB7" s="285" t="s">
        <v>2552</v>
      </c>
      <c r="AC7" s="285" t="s">
        <v>2548</v>
      </c>
      <c r="AD7" s="288" t="s">
        <v>2553</v>
      </c>
      <c r="AE7" s="288" t="s">
        <v>2554</v>
      </c>
    </row>
    <row r="8" spans="1:31">
      <c r="A8" s="103" t="s">
        <v>2539</v>
      </c>
      <c r="B8" s="231">
        <v>2020</v>
      </c>
      <c r="C8" s="231">
        <v>2021</v>
      </c>
      <c r="D8" s="231">
        <v>2022</v>
      </c>
      <c r="E8" s="231">
        <v>2023</v>
      </c>
      <c r="F8" s="237">
        <v>2020</v>
      </c>
      <c r="G8" s="237">
        <v>2021</v>
      </c>
      <c r="H8" s="237">
        <v>2022</v>
      </c>
      <c r="I8" s="238">
        <v>2023</v>
      </c>
      <c r="J8" s="233">
        <v>2020</v>
      </c>
      <c r="K8" s="233">
        <v>2021</v>
      </c>
      <c r="L8" s="233">
        <v>2022</v>
      </c>
      <c r="M8" s="234">
        <v>2023</v>
      </c>
      <c r="N8" s="232">
        <v>2020</v>
      </c>
      <c r="O8" s="232">
        <v>2021</v>
      </c>
      <c r="P8" s="232">
        <v>2022</v>
      </c>
      <c r="Q8" s="232">
        <v>2023</v>
      </c>
      <c r="R8" s="174">
        <v>2020</v>
      </c>
      <c r="S8" s="174">
        <v>2021</v>
      </c>
      <c r="T8" s="174">
        <v>2022</v>
      </c>
      <c r="U8" s="174">
        <v>2023</v>
      </c>
      <c r="V8" s="153">
        <v>2020</v>
      </c>
      <c r="W8" s="153">
        <v>2021</v>
      </c>
      <c r="X8" s="153">
        <v>2022</v>
      </c>
      <c r="Y8" s="154">
        <v>2023</v>
      </c>
      <c r="Z8" s="176"/>
      <c r="AA8" s="176"/>
      <c r="AB8" s="286"/>
      <c r="AC8" s="286"/>
      <c r="AD8" s="289"/>
      <c r="AE8" s="289"/>
    </row>
    <row r="9" spans="1:31">
      <c r="A9" s="280" t="s">
        <v>5</v>
      </c>
      <c r="B9" s="146">
        <v>11700000</v>
      </c>
      <c r="C9" s="147">
        <v>1222835.68</v>
      </c>
      <c r="D9" s="147">
        <v>2469013.8534899997</v>
      </c>
      <c r="E9" s="148">
        <v>232807793.21109</v>
      </c>
      <c r="F9" s="147">
        <v>1499498.2448180802</v>
      </c>
      <c r="G9" s="147">
        <v>156721.36374879687</v>
      </c>
      <c r="H9" s="147">
        <v>316434.3538239128</v>
      </c>
      <c r="I9" s="148">
        <v>29837169</v>
      </c>
      <c r="J9" s="147">
        <v>1845642.47</v>
      </c>
      <c r="K9" s="147">
        <v>238765.6</v>
      </c>
      <c r="L9" s="147">
        <v>0</v>
      </c>
      <c r="M9" s="148">
        <v>0</v>
      </c>
      <c r="N9" s="146">
        <v>236541.67900228259</v>
      </c>
      <c r="O9" s="147">
        <v>30600.734882302208</v>
      </c>
      <c r="P9" s="147">
        <v>0</v>
      </c>
      <c r="Q9" s="148">
        <v>0</v>
      </c>
      <c r="R9" s="146">
        <v>9854357.5299999993</v>
      </c>
      <c r="S9" s="147">
        <v>984070.08</v>
      </c>
      <c r="T9" s="147">
        <v>2469013.8534899997</v>
      </c>
      <c r="U9" s="148">
        <v>232807793.21109</v>
      </c>
      <c r="V9" s="147">
        <v>1262956.5658157975</v>
      </c>
      <c r="W9" s="147">
        <v>126120.62886649466</v>
      </c>
      <c r="X9" s="147">
        <v>316434.3538239128</v>
      </c>
      <c r="Y9" s="148">
        <v>29837169</v>
      </c>
      <c r="Z9" s="148">
        <v>248199642.74458</v>
      </c>
      <c r="AA9" s="169">
        <v>31809822.962390788</v>
      </c>
      <c r="AB9" s="148">
        <v>2084408.07</v>
      </c>
      <c r="AC9" s="149">
        <v>267142.41388458479</v>
      </c>
      <c r="AD9" s="148">
        <v>246115234.67458001</v>
      </c>
      <c r="AE9" s="169">
        <v>31542680.548506204</v>
      </c>
    </row>
    <row r="10" spans="1:31">
      <c r="A10" s="280" t="s">
        <v>6</v>
      </c>
      <c r="B10" s="136"/>
      <c r="C10" s="135"/>
      <c r="D10" s="135">
        <v>5836640.9765699999</v>
      </c>
      <c r="E10" s="137"/>
      <c r="F10" s="135"/>
      <c r="G10" s="135"/>
      <c r="H10" s="135">
        <v>748037</v>
      </c>
      <c r="I10" s="137"/>
      <c r="J10" s="135"/>
      <c r="K10" s="135"/>
      <c r="L10" s="135">
        <v>0</v>
      </c>
      <c r="M10" s="137"/>
      <c r="N10" s="136"/>
      <c r="O10" s="135"/>
      <c r="P10" s="135">
        <v>0</v>
      </c>
      <c r="Q10" s="137"/>
      <c r="R10" s="136"/>
      <c r="S10" s="135"/>
      <c r="T10" s="135">
        <v>5836640.9765699999</v>
      </c>
      <c r="U10" s="137"/>
      <c r="V10" s="135"/>
      <c r="W10" s="135"/>
      <c r="X10" s="135">
        <v>748037</v>
      </c>
      <c r="Y10" s="137"/>
      <c r="Z10" s="137">
        <v>5836640.9765699999</v>
      </c>
      <c r="AA10" s="141">
        <v>748037</v>
      </c>
      <c r="AB10" s="137">
        <v>0</v>
      </c>
      <c r="AC10" s="150">
        <v>0</v>
      </c>
      <c r="AD10" s="137">
        <v>5836640.9765699999</v>
      </c>
      <c r="AE10" s="141">
        <v>748037</v>
      </c>
    </row>
    <row r="11" spans="1:31">
      <c r="A11" s="280" t="s">
        <v>7</v>
      </c>
      <c r="B11" s="136">
        <v>66261963.788587496</v>
      </c>
      <c r="C11" s="135">
        <v>276319630.27999997</v>
      </c>
      <c r="D11" s="135">
        <v>64196208.659999996</v>
      </c>
      <c r="E11" s="137">
        <v>37336477.240334496</v>
      </c>
      <c r="F11" s="135">
        <v>8492281.9144603536</v>
      </c>
      <c r="G11" s="135">
        <v>35413743.642191522</v>
      </c>
      <c r="H11" s="135">
        <v>8227530.1033884818</v>
      </c>
      <c r="I11" s="137">
        <v>4785126.6743223742</v>
      </c>
      <c r="J11" s="135">
        <v>12417351.85</v>
      </c>
      <c r="K11" s="135">
        <v>13480704.09</v>
      </c>
      <c r="L11" s="135">
        <v>3353071.3</v>
      </c>
      <c r="M11" s="137">
        <v>0</v>
      </c>
      <c r="N11" s="136">
        <v>1591435.6670396188</v>
      </c>
      <c r="O11" s="135">
        <v>1727717.2753732405</v>
      </c>
      <c r="P11" s="135">
        <v>429737.1392393058</v>
      </c>
      <c r="Q11" s="137">
        <v>0</v>
      </c>
      <c r="R11" s="136">
        <v>53844611.938587502</v>
      </c>
      <c r="S11" s="135">
        <v>262838926.19</v>
      </c>
      <c r="T11" s="135">
        <v>60843137.360000007</v>
      </c>
      <c r="U11" s="137">
        <v>37336477.240334496</v>
      </c>
      <c r="V11" s="135">
        <v>6900846.2474207347</v>
      </c>
      <c r="W11" s="135">
        <v>33686026.366818286</v>
      </c>
      <c r="X11" s="135">
        <v>7797792.9641491761</v>
      </c>
      <c r="Y11" s="137">
        <v>4785126.6743223742</v>
      </c>
      <c r="Z11" s="137">
        <v>444114279.96892202</v>
      </c>
      <c r="AA11" s="141">
        <v>56918682.33436273</v>
      </c>
      <c r="AB11" s="137">
        <v>29251127.239999998</v>
      </c>
      <c r="AC11" s="150">
        <v>3748890.0816521649</v>
      </c>
      <c r="AD11" s="137">
        <v>414863152.72892201</v>
      </c>
      <c r="AE11" s="141">
        <v>53169792.252710573</v>
      </c>
    </row>
    <row r="12" spans="1:31" ht="30">
      <c r="A12" s="280" t="s">
        <v>2502</v>
      </c>
      <c r="B12" s="136">
        <v>3738493.57021</v>
      </c>
      <c r="C12" s="135"/>
      <c r="D12" s="135">
        <v>47606743.189999998</v>
      </c>
      <c r="E12" s="137">
        <v>36281.25</v>
      </c>
      <c r="F12" s="135">
        <v>479133.72194816865</v>
      </c>
      <c r="G12" s="135"/>
      <c r="H12" s="135">
        <v>6101386.9961461611</v>
      </c>
      <c r="I12" s="137">
        <v>4649.8863841714501</v>
      </c>
      <c r="J12" s="135">
        <v>733232.49</v>
      </c>
      <c r="K12" s="135"/>
      <c r="L12" s="135">
        <v>0</v>
      </c>
      <c r="M12" s="137">
        <v>0</v>
      </c>
      <c r="N12" s="136">
        <v>93972.7206665462</v>
      </c>
      <c r="O12" s="135"/>
      <c r="P12" s="135">
        <v>0</v>
      </c>
      <c r="Q12" s="137">
        <v>0</v>
      </c>
      <c r="R12" s="136">
        <v>3005261.0802100003</v>
      </c>
      <c r="S12" s="135"/>
      <c r="T12" s="135">
        <v>47606743.189999998</v>
      </c>
      <c r="U12" s="137">
        <v>36281.25</v>
      </c>
      <c r="V12" s="135">
        <v>385161.00128162245</v>
      </c>
      <c r="W12" s="135"/>
      <c r="X12" s="135">
        <v>6101386.9961461611</v>
      </c>
      <c r="Y12" s="137">
        <v>4649.8863841714501</v>
      </c>
      <c r="Z12" s="137">
        <v>51381518.01021</v>
      </c>
      <c r="AA12" s="141">
        <v>6585170.6044785008</v>
      </c>
      <c r="AB12" s="137">
        <v>733232.49</v>
      </c>
      <c r="AC12" s="150">
        <v>93972.7206665462</v>
      </c>
      <c r="AD12" s="137">
        <v>50648285.520209998</v>
      </c>
      <c r="AE12" s="141">
        <v>6491197.8838119553</v>
      </c>
    </row>
    <row r="13" spans="1:31">
      <c r="A13" s="280" t="s">
        <v>1762</v>
      </c>
      <c r="B13" s="136">
        <v>19269606.200000003</v>
      </c>
      <c r="C13" s="135">
        <v>1815120</v>
      </c>
      <c r="D13" s="135">
        <v>155671648.87</v>
      </c>
      <c r="E13" s="137">
        <v>1335806.8319999999</v>
      </c>
      <c r="F13" s="135">
        <v>2469635.9551483416</v>
      </c>
      <c r="G13" s="135">
        <v>232629.8507807003</v>
      </c>
      <c r="H13" s="135">
        <v>19951227.713547137</v>
      </c>
      <c r="I13" s="137">
        <v>171200</v>
      </c>
      <c r="J13" s="135">
        <v>13748232.130000001</v>
      </c>
      <c r="K13" s="135">
        <v>672265.54</v>
      </c>
      <c r="L13" s="135">
        <v>8890079.0099999998</v>
      </c>
      <c r="M13" s="137">
        <v>0</v>
      </c>
      <c r="N13" s="136">
        <v>1762004.2690843192</v>
      </c>
      <c r="O13" s="135">
        <v>86159.059596724692</v>
      </c>
      <c r="P13" s="135">
        <v>1139372.4676742782</v>
      </c>
      <c r="Q13" s="137">
        <v>0</v>
      </c>
      <c r="R13" s="136">
        <v>5521374.0700000003</v>
      </c>
      <c r="S13" s="135">
        <v>1142854.46</v>
      </c>
      <c r="T13" s="135">
        <v>146781569.86000001</v>
      </c>
      <c r="U13" s="137">
        <v>1335806.8319999999</v>
      </c>
      <c r="V13" s="135">
        <v>707631.68606402224</v>
      </c>
      <c r="W13" s="135">
        <v>146470.79118397561</v>
      </c>
      <c r="X13" s="135">
        <v>18811855.245872859</v>
      </c>
      <c r="Y13" s="137">
        <v>171200</v>
      </c>
      <c r="Z13" s="137">
        <v>178092181.90199998</v>
      </c>
      <c r="AA13" s="141">
        <v>22824693.519476179</v>
      </c>
      <c r="AB13" s="137">
        <v>23310576.68</v>
      </c>
      <c r="AC13" s="150">
        <v>2987535.796355322</v>
      </c>
      <c r="AD13" s="137">
        <v>154781605.222</v>
      </c>
      <c r="AE13" s="141">
        <v>19837157.723120857</v>
      </c>
    </row>
    <row r="14" spans="1:31">
      <c r="A14" s="280" t="s">
        <v>1763</v>
      </c>
      <c r="B14" s="136">
        <v>18264160.539999999</v>
      </c>
      <c r="C14" s="135">
        <v>20389547.600000001</v>
      </c>
      <c r="D14" s="135">
        <v>158209602.81426227</v>
      </c>
      <c r="E14" s="137">
        <v>252787806.94108999</v>
      </c>
      <c r="F14" s="135">
        <v>2340775.7840004824</v>
      </c>
      <c r="G14" s="135">
        <v>2613170.1571653588</v>
      </c>
      <c r="H14" s="135">
        <v>20276497.584047172</v>
      </c>
      <c r="I14" s="137">
        <v>32397852.377741549</v>
      </c>
      <c r="J14" s="135">
        <v>18148547.699999999</v>
      </c>
      <c r="K14" s="135">
        <v>3314489.4</v>
      </c>
      <c r="L14" s="135">
        <v>0</v>
      </c>
      <c r="M14" s="137">
        <v>0</v>
      </c>
      <c r="N14" s="136">
        <v>2325958.5830895049</v>
      </c>
      <c r="O14" s="135">
        <v>424792.3963904386</v>
      </c>
      <c r="P14" s="135">
        <v>0</v>
      </c>
      <c r="Q14" s="137">
        <v>0</v>
      </c>
      <c r="R14" s="136">
        <v>115612.84000000171</v>
      </c>
      <c r="S14" s="135">
        <v>17075058.199999999</v>
      </c>
      <c r="T14" s="135">
        <v>158209602.81426227</v>
      </c>
      <c r="U14" s="137">
        <v>252787806.94108999</v>
      </c>
      <c r="V14" s="135">
        <v>14817.200910977321</v>
      </c>
      <c r="W14" s="135">
        <v>2188377.7607749202</v>
      </c>
      <c r="X14" s="135">
        <v>20276497.584047172</v>
      </c>
      <c r="Y14" s="137">
        <v>32397852.377741549</v>
      </c>
      <c r="Z14" s="137">
        <v>449651117.89535224</v>
      </c>
      <c r="AA14" s="141">
        <v>57628295.902954563</v>
      </c>
      <c r="AB14" s="137">
        <v>21463037.099999998</v>
      </c>
      <c r="AC14" s="150">
        <v>2750750.9794799434</v>
      </c>
      <c r="AD14" s="137">
        <v>428188080.79535222</v>
      </c>
      <c r="AE14" s="141">
        <v>54877544.923474625</v>
      </c>
    </row>
    <row r="15" spans="1:31">
      <c r="A15" s="280" t="s">
        <v>11</v>
      </c>
      <c r="B15" s="136">
        <v>96708920.299999997</v>
      </c>
      <c r="C15" s="135">
        <v>14780793.189999999</v>
      </c>
      <c r="D15" s="135"/>
      <c r="E15" s="137"/>
      <c r="F15" s="135">
        <v>12394432.157957401</v>
      </c>
      <c r="G15" s="135">
        <v>1894339.6107200028</v>
      </c>
      <c r="H15" s="135"/>
      <c r="I15" s="137"/>
      <c r="J15" s="135">
        <v>14953502.380000001</v>
      </c>
      <c r="K15" s="135">
        <v>10177848.359999999</v>
      </c>
      <c r="L15" s="135"/>
      <c r="M15" s="137"/>
      <c r="N15" s="136">
        <v>1916474.4079224775</v>
      </c>
      <c r="O15" s="135">
        <v>1304415.8762260322</v>
      </c>
      <c r="P15" s="135"/>
      <c r="Q15" s="137"/>
      <c r="R15" s="136">
        <v>81755417.920000002</v>
      </c>
      <c r="S15" s="135">
        <v>4602944.8299999991</v>
      </c>
      <c r="T15" s="135"/>
      <c r="U15" s="137"/>
      <c r="V15" s="135">
        <v>10477957.750034925</v>
      </c>
      <c r="W15" s="135">
        <v>589923.73449397052</v>
      </c>
      <c r="X15" s="135"/>
      <c r="Y15" s="137"/>
      <c r="Z15" s="137">
        <v>111489713.48999999</v>
      </c>
      <c r="AA15" s="141">
        <v>14288771.768677404</v>
      </c>
      <c r="AB15" s="137">
        <v>25131350.740000002</v>
      </c>
      <c r="AC15" s="150">
        <v>3220890.2841485096</v>
      </c>
      <c r="AD15" s="137">
        <v>86358362.75</v>
      </c>
      <c r="AE15" s="141">
        <v>11067881.484528895</v>
      </c>
    </row>
    <row r="16" spans="1:31">
      <c r="A16" s="280" t="s">
        <v>12</v>
      </c>
      <c r="B16" s="136">
        <v>145669289.20601511</v>
      </c>
      <c r="C16" s="135">
        <v>143255493.85000002</v>
      </c>
      <c r="D16" s="135">
        <v>543101452.53509009</v>
      </c>
      <c r="E16" s="137">
        <v>69896515.690000013</v>
      </c>
      <c r="F16" s="135">
        <v>18669302.862249311</v>
      </c>
      <c r="G16" s="135">
        <v>18359945.434924982</v>
      </c>
      <c r="H16" s="135">
        <v>69605100.413206592</v>
      </c>
      <c r="I16" s="137">
        <v>8958094.238979008</v>
      </c>
      <c r="J16" s="135">
        <v>32909870.859999996</v>
      </c>
      <c r="K16" s="135">
        <v>16892644.719999999</v>
      </c>
      <c r="L16" s="135">
        <v>23912143.889999997</v>
      </c>
      <c r="M16" s="137">
        <v>0</v>
      </c>
      <c r="N16" s="136">
        <v>4217802.8710905723</v>
      </c>
      <c r="O16" s="135">
        <v>2164999.2399978982</v>
      </c>
      <c r="P16" s="135">
        <v>3064633.9993925113</v>
      </c>
      <c r="Q16" s="137">
        <v>0</v>
      </c>
      <c r="R16" s="136">
        <v>112759418.34601511</v>
      </c>
      <c r="S16" s="135">
        <v>126362849.12999998</v>
      </c>
      <c r="T16" s="135">
        <v>519189308.64508992</v>
      </c>
      <c r="U16" s="137">
        <v>69896515.690000013</v>
      </c>
      <c r="V16" s="135">
        <v>14451499.991158742</v>
      </c>
      <c r="W16" s="135">
        <v>16194946.194927081</v>
      </c>
      <c r="X16" s="135">
        <v>66540466.41381409</v>
      </c>
      <c r="Y16" s="137">
        <v>8958094.238979008</v>
      </c>
      <c r="Z16" s="137">
        <v>901922751.28110528</v>
      </c>
      <c r="AA16" s="141">
        <v>115592442.94935989</v>
      </c>
      <c r="AB16" s="137">
        <v>73714659.469999999</v>
      </c>
      <c r="AC16" s="150">
        <v>9447436.1104809828</v>
      </c>
      <c r="AD16" s="137">
        <v>828208091.81110501</v>
      </c>
      <c r="AE16" s="141">
        <v>106145006.83887893</v>
      </c>
    </row>
    <row r="17" spans="1:31">
      <c r="A17" s="280" t="s">
        <v>13</v>
      </c>
      <c r="B17" s="136">
        <v>1574693.55</v>
      </c>
      <c r="C17" s="135">
        <v>2625632.83</v>
      </c>
      <c r="D17" s="135">
        <v>10398389.800000001</v>
      </c>
      <c r="E17" s="137"/>
      <c r="F17" s="135">
        <v>201816.25763686767</v>
      </c>
      <c r="G17" s="135">
        <v>336506.99317279732</v>
      </c>
      <c r="H17" s="135">
        <v>1332680.9618832674</v>
      </c>
      <c r="I17" s="137"/>
      <c r="J17" s="135">
        <v>1574693.04</v>
      </c>
      <c r="K17" s="135">
        <v>2101584</v>
      </c>
      <c r="L17" s="135">
        <v>114750</v>
      </c>
      <c r="M17" s="137"/>
      <c r="N17" s="136">
        <v>201816.19227412366</v>
      </c>
      <c r="O17" s="135">
        <v>269343.71960151795</v>
      </c>
      <c r="P17" s="135">
        <v>14706.617401100402</v>
      </c>
      <c r="Q17" s="137"/>
      <c r="R17" s="136">
        <v>0.51000000000931323</v>
      </c>
      <c r="S17" s="135">
        <v>524048.83000000007</v>
      </c>
      <c r="T17" s="135">
        <v>10283639.800000001</v>
      </c>
      <c r="U17" s="137"/>
      <c r="V17" s="135">
        <v>6.5362744004232809E-2</v>
      </c>
      <c r="W17" s="135">
        <v>67163.273571279366</v>
      </c>
      <c r="X17" s="135">
        <v>1317974.3444821669</v>
      </c>
      <c r="Y17" s="137"/>
      <c r="Z17" s="137">
        <v>14598716.18</v>
      </c>
      <c r="AA17" s="141">
        <v>1871004.2126929322</v>
      </c>
      <c r="AB17" s="137">
        <v>3791027.04</v>
      </c>
      <c r="AC17" s="150">
        <v>485866.52927674202</v>
      </c>
      <c r="AD17" s="137">
        <v>10807689.140000001</v>
      </c>
      <c r="AE17" s="141">
        <v>1385137.6834161903</v>
      </c>
    </row>
    <row r="18" spans="1:31">
      <c r="A18" s="280" t="s">
        <v>1815</v>
      </c>
      <c r="B18" s="136"/>
      <c r="C18" s="135">
        <v>11014637.25</v>
      </c>
      <c r="D18" s="135">
        <v>18705782.629999999</v>
      </c>
      <c r="E18" s="137"/>
      <c r="F18" s="135"/>
      <c r="G18" s="135">
        <v>1411660.6174087902</v>
      </c>
      <c r="H18" s="135">
        <v>2397375.0616780794</v>
      </c>
      <c r="I18" s="137"/>
      <c r="J18" s="135"/>
      <c r="K18" s="135">
        <v>659266.80000000005</v>
      </c>
      <c r="L18" s="135">
        <v>0</v>
      </c>
      <c r="M18" s="137"/>
      <c r="N18" s="136"/>
      <c r="O18" s="135">
        <v>84493.111920242081</v>
      </c>
      <c r="P18" s="135">
        <v>0</v>
      </c>
      <c r="Q18" s="137"/>
      <c r="R18" s="136"/>
      <c r="S18" s="135">
        <v>10355370.449999999</v>
      </c>
      <c r="T18" s="135">
        <v>18705782.629999999</v>
      </c>
      <c r="U18" s="137"/>
      <c r="V18" s="135"/>
      <c r="W18" s="135">
        <v>1327167.505488548</v>
      </c>
      <c r="X18" s="135">
        <v>2397375.0616780794</v>
      </c>
      <c r="Y18" s="137"/>
      <c r="Z18" s="137">
        <v>29720419.879999999</v>
      </c>
      <c r="AA18" s="141">
        <v>3809035.6790868696</v>
      </c>
      <c r="AB18" s="137">
        <v>659266.80000000005</v>
      </c>
      <c r="AC18" s="150">
        <v>84493.111920242081</v>
      </c>
      <c r="AD18" s="137">
        <v>29061153.079999998</v>
      </c>
      <c r="AE18" s="141">
        <v>3724542.5671666274</v>
      </c>
    </row>
    <row r="19" spans="1:31">
      <c r="A19" s="122" t="s">
        <v>3</v>
      </c>
      <c r="B19" s="138">
        <v>363187127.15481263</v>
      </c>
      <c r="C19" s="139">
        <v>471423690.68000001</v>
      </c>
      <c r="D19" s="139">
        <v>1006195483.3294123</v>
      </c>
      <c r="E19" s="140">
        <v>594200681.16451454</v>
      </c>
      <c r="F19" s="139">
        <v>46546876.898219012</v>
      </c>
      <c r="G19" s="139">
        <v>60418717.670112945</v>
      </c>
      <c r="H19" s="139">
        <v>128956270.18772081</v>
      </c>
      <c r="I19" s="140">
        <v>76154092.177427113</v>
      </c>
      <c r="J19" s="139">
        <v>96331072.920000002</v>
      </c>
      <c r="K19" s="139">
        <v>47537568.50999999</v>
      </c>
      <c r="L19" s="139">
        <v>36270044.199999996</v>
      </c>
      <c r="M19" s="140">
        <v>0</v>
      </c>
      <c r="N19" s="138">
        <v>12346006.390169445</v>
      </c>
      <c r="O19" s="139">
        <v>6092521.4139883956</v>
      </c>
      <c r="P19" s="139">
        <v>4648450.2237071963</v>
      </c>
      <c r="Q19" s="140">
        <v>0</v>
      </c>
      <c r="R19" s="138">
        <v>266856054.23481262</v>
      </c>
      <c r="S19" s="139">
        <v>423886122.16999996</v>
      </c>
      <c r="T19" s="139">
        <v>969925439.12941217</v>
      </c>
      <c r="U19" s="140">
        <v>594200681.16451454</v>
      </c>
      <c r="V19" s="139">
        <v>34200870.50804957</v>
      </c>
      <c r="W19" s="139">
        <v>54326196.256124556</v>
      </c>
      <c r="X19" s="139">
        <v>124307819.96401362</v>
      </c>
      <c r="Y19" s="140">
        <v>76154092.177427113</v>
      </c>
      <c r="Z19" s="140">
        <v>2435006982.3287396</v>
      </c>
      <c r="AA19" s="142">
        <v>312075956.93347985</v>
      </c>
      <c r="AB19" s="140">
        <v>180138685.63</v>
      </c>
      <c r="AC19" s="151">
        <v>23086978.027865041</v>
      </c>
      <c r="AD19" s="140">
        <v>2254868296.6987391</v>
      </c>
      <c r="AE19" s="142">
        <v>288988978.90561485</v>
      </c>
    </row>
    <row r="22" spans="1:31">
      <c r="B22" s="205">
        <v>2308644219.0799999</v>
      </c>
    </row>
  </sheetData>
  <pageMargins left="0.70866141732283472" right="0.70866141732283472" top="0.74803149606299213" bottom="0.74803149606299213" header="0.31496062992125984" footer="0.31496062992125984"/>
  <pageSetup scale="2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8B7D9-1920-46EB-AB93-31950BCD8EE7}">
  <sheetPr>
    <tabColor rgb="FF92D050"/>
  </sheetPr>
  <dimension ref="A1:F88"/>
  <sheetViews>
    <sheetView workbookViewId="0">
      <selection activeCell="D3" sqref="D3"/>
    </sheetView>
  </sheetViews>
  <sheetFormatPr baseColWidth="10" defaultRowHeight="15"/>
  <cols>
    <col min="1" max="1" width="47.42578125" bestFit="1" customWidth="1"/>
    <col min="2" max="2" width="16.28515625" customWidth="1"/>
    <col min="3" max="3" width="16.7109375" customWidth="1"/>
    <col min="4" max="4" width="16.7109375" bestFit="1" customWidth="1"/>
    <col min="5" max="5" width="15.5703125" bestFit="1" customWidth="1"/>
    <col min="6" max="6" width="18.28515625" bestFit="1" customWidth="1"/>
  </cols>
  <sheetData>
    <row r="1" spans="1:6" ht="21">
      <c r="A1" s="300" t="s">
        <v>2628</v>
      </c>
      <c r="B1" s="300"/>
      <c r="C1" s="300"/>
    </row>
    <row r="3" spans="1:6">
      <c r="A3" s="116" t="s">
        <v>2557</v>
      </c>
      <c r="B3" s="121" t="s">
        <v>2544</v>
      </c>
      <c r="C3" s="121"/>
      <c r="D3" s="121"/>
      <c r="E3" s="121"/>
      <c r="F3" s="121"/>
    </row>
    <row r="4" spans="1:6">
      <c r="A4" s="116" t="s">
        <v>2558</v>
      </c>
      <c r="B4" s="121">
        <v>2020</v>
      </c>
      <c r="C4" s="121">
        <v>2021</v>
      </c>
      <c r="D4" s="121">
        <v>2022</v>
      </c>
      <c r="E4" s="121">
        <v>2023</v>
      </c>
      <c r="F4" s="121" t="s">
        <v>3</v>
      </c>
    </row>
    <row r="5" spans="1:6">
      <c r="A5" s="116" t="s">
        <v>2559</v>
      </c>
      <c r="B5" s="117"/>
      <c r="C5" s="117"/>
      <c r="D5" s="117">
        <v>90255.360000000001</v>
      </c>
      <c r="E5" s="117"/>
      <c r="F5" s="117">
        <v>90255.360000000001</v>
      </c>
    </row>
    <row r="6" spans="1:6">
      <c r="A6" s="116" t="s">
        <v>2560</v>
      </c>
      <c r="B6" s="117">
        <v>13035856.629999999</v>
      </c>
      <c r="C6" s="117">
        <v>15471330.450000001</v>
      </c>
      <c r="D6" s="117">
        <v>18605582.569999997</v>
      </c>
      <c r="E6" s="117">
        <v>1291622.99</v>
      </c>
      <c r="F6" s="117">
        <v>48404392.639999993</v>
      </c>
    </row>
    <row r="7" spans="1:6">
      <c r="A7" s="116" t="s">
        <v>2561</v>
      </c>
      <c r="B7" s="117"/>
      <c r="C7" s="117">
        <v>68000</v>
      </c>
      <c r="D7" s="117">
        <v>150777.45000000001</v>
      </c>
      <c r="E7" s="117"/>
      <c r="F7" s="117">
        <v>218777.45</v>
      </c>
    </row>
    <row r="8" spans="1:6">
      <c r="A8" s="116" t="s">
        <v>2562</v>
      </c>
      <c r="B8" s="117"/>
      <c r="C8" s="117"/>
      <c r="D8" s="117"/>
      <c r="E8" s="117">
        <v>28687.5</v>
      </c>
      <c r="F8" s="117">
        <v>28687.5</v>
      </c>
    </row>
    <row r="9" spans="1:6">
      <c r="A9" s="116" t="s">
        <v>2563</v>
      </c>
      <c r="B9" s="117"/>
      <c r="C9" s="117">
        <v>3992440.15</v>
      </c>
      <c r="D9" s="117"/>
      <c r="E9" s="117">
        <v>28687.5</v>
      </c>
      <c r="F9" s="117">
        <v>4021127.65</v>
      </c>
    </row>
    <row r="10" spans="1:6">
      <c r="A10" s="116" t="s">
        <v>2564</v>
      </c>
      <c r="B10" s="117"/>
      <c r="C10" s="117"/>
      <c r="D10" s="117"/>
      <c r="E10" s="117">
        <v>28687.5</v>
      </c>
      <c r="F10" s="117">
        <v>28687.5</v>
      </c>
    </row>
    <row r="11" spans="1:6">
      <c r="A11" s="116" t="s">
        <v>2565</v>
      </c>
      <c r="B11" s="117"/>
      <c r="C11" s="117">
        <v>1276140.98</v>
      </c>
      <c r="D11" s="117">
        <v>0</v>
      </c>
      <c r="E11" s="117"/>
      <c r="F11" s="117">
        <v>1276140.98</v>
      </c>
    </row>
    <row r="12" spans="1:6" hidden="1">
      <c r="A12" s="116" t="s">
        <v>2566</v>
      </c>
      <c r="B12" s="117"/>
      <c r="C12" s="117">
        <v>0</v>
      </c>
      <c r="D12" s="117"/>
      <c r="E12" s="117"/>
      <c r="F12" s="117">
        <v>0</v>
      </c>
    </row>
    <row r="13" spans="1:6" hidden="1">
      <c r="A13" s="116" t="s">
        <v>2567</v>
      </c>
      <c r="B13" s="117"/>
      <c r="C13" s="117">
        <v>0</v>
      </c>
      <c r="D13" s="117"/>
      <c r="E13" s="117"/>
      <c r="F13" s="117">
        <v>0</v>
      </c>
    </row>
    <row r="14" spans="1:6" hidden="1">
      <c r="A14" s="116" t="s">
        <v>2568</v>
      </c>
      <c r="B14" s="117"/>
      <c r="C14" s="117">
        <v>0</v>
      </c>
      <c r="D14" s="117"/>
      <c r="E14" s="117"/>
      <c r="F14" s="117">
        <v>0</v>
      </c>
    </row>
    <row r="15" spans="1:6" hidden="1">
      <c r="A15" s="116" t="s">
        <v>2569</v>
      </c>
      <c r="B15" s="117"/>
      <c r="C15" s="117">
        <v>0</v>
      </c>
      <c r="D15" s="117"/>
      <c r="E15" s="117"/>
      <c r="F15" s="117">
        <v>0</v>
      </c>
    </row>
    <row r="16" spans="1:6" hidden="1">
      <c r="A16" s="116" t="s">
        <v>2570</v>
      </c>
      <c r="B16" s="117"/>
      <c r="C16" s="117">
        <v>0</v>
      </c>
      <c r="D16" s="117"/>
      <c r="E16" s="117"/>
      <c r="F16" s="117">
        <v>0</v>
      </c>
    </row>
    <row r="17" spans="1:6" hidden="1">
      <c r="A17" s="116" t="s">
        <v>2571</v>
      </c>
      <c r="B17" s="117"/>
      <c r="C17" s="117">
        <v>0</v>
      </c>
      <c r="D17" s="117"/>
      <c r="E17" s="117"/>
      <c r="F17" s="117">
        <v>0</v>
      </c>
    </row>
    <row r="18" spans="1:6" hidden="1">
      <c r="A18" s="116" t="s">
        <v>2572</v>
      </c>
      <c r="B18" s="117"/>
      <c r="C18" s="117">
        <v>0</v>
      </c>
      <c r="D18" s="117"/>
      <c r="E18" s="117"/>
      <c r="F18" s="117">
        <v>0</v>
      </c>
    </row>
    <row r="19" spans="1:6" hidden="1">
      <c r="A19" s="116" t="s">
        <v>2573</v>
      </c>
      <c r="B19" s="117"/>
      <c r="C19" s="117">
        <v>0</v>
      </c>
      <c r="D19" s="117"/>
      <c r="E19" s="117"/>
      <c r="F19" s="117">
        <v>0</v>
      </c>
    </row>
    <row r="20" spans="1:6" hidden="1">
      <c r="A20" s="116" t="s">
        <v>2574</v>
      </c>
      <c r="B20" s="117"/>
      <c r="C20" s="117">
        <v>0</v>
      </c>
      <c r="D20" s="117"/>
      <c r="E20" s="117"/>
      <c r="F20" s="117">
        <v>0</v>
      </c>
    </row>
    <row r="21" spans="1:6" hidden="1">
      <c r="A21" s="116" t="s">
        <v>2575</v>
      </c>
      <c r="B21" s="117"/>
      <c r="C21" s="117">
        <v>0</v>
      </c>
      <c r="D21" s="117"/>
      <c r="E21" s="117"/>
      <c r="F21" s="117">
        <v>0</v>
      </c>
    </row>
    <row r="22" spans="1:6" hidden="1">
      <c r="A22" s="116" t="s">
        <v>2576</v>
      </c>
      <c r="B22" s="117"/>
      <c r="C22" s="117">
        <v>0</v>
      </c>
      <c r="D22" s="117"/>
      <c r="E22" s="117"/>
      <c r="F22" s="117">
        <v>0</v>
      </c>
    </row>
    <row r="23" spans="1:6">
      <c r="A23" s="116" t="s">
        <v>2577</v>
      </c>
      <c r="B23" s="117"/>
      <c r="C23" s="117">
        <v>150</v>
      </c>
      <c r="D23" s="117"/>
      <c r="E23" s="117"/>
      <c r="F23" s="117">
        <v>150</v>
      </c>
    </row>
    <row r="24" spans="1:6">
      <c r="A24" s="116" t="s">
        <v>2578</v>
      </c>
      <c r="B24" s="117"/>
      <c r="C24" s="117">
        <v>269568.94</v>
      </c>
      <c r="D24" s="117">
        <v>483082.61</v>
      </c>
      <c r="E24" s="117">
        <v>1506227.63</v>
      </c>
      <c r="F24" s="117">
        <v>2258879.1799999997</v>
      </c>
    </row>
    <row r="25" spans="1:6">
      <c r="A25" s="116" t="s">
        <v>2626</v>
      </c>
      <c r="B25" s="117">
        <v>1654841.4300000002</v>
      </c>
      <c r="C25" s="117">
        <v>4558184.04</v>
      </c>
      <c r="D25" s="117">
        <v>8413489.0099999998</v>
      </c>
      <c r="E25" s="117">
        <v>37300</v>
      </c>
      <c r="F25" s="117">
        <v>14663814.48</v>
      </c>
    </row>
    <row r="26" spans="1:6">
      <c r="A26" s="116" t="s">
        <v>2579</v>
      </c>
      <c r="B26" s="117"/>
      <c r="C26" s="117">
        <v>0</v>
      </c>
      <c r="D26" s="117">
        <v>5972321.0999999996</v>
      </c>
      <c r="E26" s="117">
        <v>0</v>
      </c>
      <c r="F26" s="117">
        <v>5972321.0999999996</v>
      </c>
    </row>
    <row r="27" spans="1:6">
      <c r="A27" s="116" t="s">
        <v>2580</v>
      </c>
      <c r="B27" s="117"/>
      <c r="C27" s="117">
        <v>0</v>
      </c>
      <c r="D27" s="117">
        <v>0</v>
      </c>
      <c r="E27" s="117">
        <v>0</v>
      </c>
      <c r="F27" s="117">
        <v>0</v>
      </c>
    </row>
    <row r="28" spans="1:6">
      <c r="A28" s="116" t="s">
        <v>2581</v>
      </c>
      <c r="B28" s="117"/>
      <c r="C28" s="117">
        <v>0</v>
      </c>
      <c r="D28" s="117">
        <v>0</v>
      </c>
      <c r="E28" s="117">
        <v>0</v>
      </c>
      <c r="F28" s="117">
        <v>0</v>
      </c>
    </row>
    <row r="29" spans="1:6">
      <c r="A29" s="116" t="s">
        <v>2582</v>
      </c>
      <c r="B29" s="117"/>
      <c r="C29" s="117"/>
      <c r="D29" s="117"/>
      <c r="E29" s="117">
        <v>258772</v>
      </c>
      <c r="F29" s="117">
        <v>258772</v>
      </c>
    </row>
    <row r="30" spans="1:6">
      <c r="A30" s="116" t="s">
        <v>2583</v>
      </c>
      <c r="B30" s="117"/>
      <c r="C30" s="117"/>
      <c r="D30" s="117">
        <v>987596.6399999999</v>
      </c>
      <c r="E30" s="117">
        <v>0</v>
      </c>
      <c r="F30" s="117">
        <v>987596.6399999999</v>
      </c>
    </row>
    <row r="31" spans="1:6">
      <c r="A31" s="116" t="s">
        <v>2584</v>
      </c>
      <c r="B31" s="117"/>
      <c r="C31" s="117">
        <v>269568.94</v>
      </c>
      <c r="D31" s="117">
        <v>483082.61</v>
      </c>
      <c r="E31" s="117">
        <v>1506227.63</v>
      </c>
      <c r="F31" s="117">
        <v>2258879.1799999997</v>
      </c>
    </row>
    <row r="32" spans="1:6">
      <c r="A32" s="116" t="s">
        <v>2585</v>
      </c>
      <c r="B32" s="117"/>
      <c r="C32" s="117">
        <v>1156354.22</v>
      </c>
      <c r="D32" s="117">
        <v>483082.61</v>
      </c>
      <c r="E32" s="117">
        <v>1506227.63</v>
      </c>
      <c r="F32" s="117">
        <v>3145664.46</v>
      </c>
    </row>
    <row r="33" spans="1:6">
      <c r="A33" s="116" t="s">
        <v>2586</v>
      </c>
      <c r="B33" s="117"/>
      <c r="C33" s="117"/>
      <c r="D33" s="117"/>
      <c r="E33" s="117">
        <v>324635.8</v>
      </c>
      <c r="F33" s="117">
        <v>324635.8</v>
      </c>
    </row>
    <row r="34" spans="1:6">
      <c r="A34" s="116" t="s">
        <v>2587</v>
      </c>
      <c r="B34" s="117"/>
      <c r="C34" s="117"/>
      <c r="D34" s="117"/>
      <c r="E34" s="117">
        <v>324635.8</v>
      </c>
      <c r="F34" s="117">
        <v>324635.8</v>
      </c>
    </row>
    <row r="35" spans="1:6">
      <c r="A35" s="116" t="s">
        <v>2588</v>
      </c>
      <c r="B35" s="117"/>
      <c r="C35" s="117"/>
      <c r="D35" s="117"/>
      <c r="E35" s="117">
        <v>324635.8</v>
      </c>
      <c r="F35" s="117">
        <v>324635.8</v>
      </c>
    </row>
    <row r="36" spans="1:6" hidden="1">
      <c r="A36" s="116" t="s">
        <v>2589</v>
      </c>
      <c r="B36" s="117"/>
      <c r="C36" s="117"/>
      <c r="D36" s="117">
        <v>0</v>
      </c>
      <c r="E36" s="117">
        <v>0</v>
      </c>
      <c r="F36" s="117">
        <v>0</v>
      </c>
    </row>
    <row r="37" spans="1:6" hidden="1">
      <c r="A37" s="116" t="s">
        <v>2590</v>
      </c>
      <c r="B37" s="117"/>
      <c r="C37" s="117">
        <v>0</v>
      </c>
      <c r="D37" s="117"/>
      <c r="E37" s="117"/>
      <c r="F37" s="117">
        <v>0</v>
      </c>
    </row>
    <row r="38" spans="1:6">
      <c r="A38" s="116" t="s">
        <v>2591</v>
      </c>
      <c r="B38" s="117"/>
      <c r="C38" s="117"/>
      <c r="D38" s="117"/>
      <c r="E38" s="117">
        <v>324635.8</v>
      </c>
      <c r="F38" s="117">
        <v>324635.8</v>
      </c>
    </row>
    <row r="39" spans="1:6">
      <c r="A39" s="116" t="s">
        <v>2592</v>
      </c>
      <c r="B39" s="117"/>
      <c r="C39" s="117">
        <v>908278.82</v>
      </c>
      <c r="D39" s="117">
        <v>735285.55999999994</v>
      </c>
      <c r="E39" s="117">
        <v>0</v>
      </c>
      <c r="F39" s="117">
        <v>1643564.38</v>
      </c>
    </row>
    <row r="40" spans="1:6">
      <c r="A40" s="116" t="s">
        <v>2593</v>
      </c>
      <c r="B40" s="117"/>
      <c r="C40" s="117">
        <v>775771.59</v>
      </c>
      <c r="D40" s="117">
        <v>470271.1</v>
      </c>
      <c r="E40" s="117">
        <v>0</v>
      </c>
      <c r="F40" s="117">
        <v>1246042.69</v>
      </c>
    </row>
    <row r="41" spans="1:6">
      <c r="A41" s="116" t="s">
        <v>2594</v>
      </c>
      <c r="B41" s="117"/>
      <c r="C41" s="117">
        <v>0</v>
      </c>
      <c r="D41" s="117"/>
      <c r="E41" s="117"/>
      <c r="F41" s="117">
        <v>0</v>
      </c>
    </row>
    <row r="42" spans="1:6">
      <c r="A42" s="116" t="s">
        <v>2595</v>
      </c>
      <c r="B42" s="117"/>
      <c r="C42" s="117">
        <v>0</v>
      </c>
      <c r="D42" s="117">
        <v>306214.75</v>
      </c>
      <c r="E42" s="117"/>
      <c r="F42" s="117">
        <v>306214.75</v>
      </c>
    </row>
    <row r="43" spans="1:6">
      <c r="A43" s="116" t="s">
        <v>2596</v>
      </c>
      <c r="B43" s="117"/>
      <c r="C43" s="117">
        <v>87000</v>
      </c>
      <c r="D43" s="117">
        <v>263402.3</v>
      </c>
      <c r="E43" s="117"/>
      <c r="F43" s="117">
        <v>350402.3</v>
      </c>
    </row>
    <row r="44" spans="1:6">
      <c r="A44" s="116" t="s">
        <v>2597</v>
      </c>
      <c r="B44" s="117"/>
      <c r="C44" s="117">
        <v>389044.62</v>
      </c>
      <c r="D44" s="117">
        <v>470271.1</v>
      </c>
      <c r="E44" s="117">
        <v>0</v>
      </c>
      <c r="F44" s="117">
        <v>859315.72</v>
      </c>
    </row>
    <row r="45" spans="1:6">
      <c r="A45" s="116" t="s">
        <v>2598</v>
      </c>
      <c r="B45" s="117"/>
      <c r="C45" s="117">
        <v>775771.53</v>
      </c>
      <c r="D45" s="117">
        <v>0</v>
      </c>
      <c r="E45" s="117"/>
      <c r="F45" s="117">
        <v>775771.53</v>
      </c>
    </row>
    <row r="46" spans="1:6">
      <c r="A46" s="116" t="s">
        <v>2599</v>
      </c>
      <c r="B46" s="117"/>
      <c r="C46" s="117">
        <v>775771.59</v>
      </c>
      <c r="D46" s="117">
        <v>470271.1</v>
      </c>
      <c r="E46" s="117">
        <v>0</v>
      </c>
      <c r="F46" s="117">
        <v>1246042.69</v>
      </c>
    </row>
    <row r="47" spans="1:6">
      <c r="A47" s="116" t="s">
        <v>2600</v>
      </c>
      <c r="B47" s="117"/>
      <c r="C47" s="117">
        <v>775771.59</v>
      </c>
      <c r="D47" s="117">
        <v>470271.1</v>
      </c>
      <c r="E47" s="117">
        <v>0</v>
      </c>
      <c r="F47" s="117">
        <v>1246042.69</v>
      </c>
    </row>
    <row r="48" spans="1:6">
      <c r="A48" s="116" t="s">
        <v>2601</v>
      </c>
      <c r="B48" s="117"/>
      <c r="C48" s="117">
        <v>775771.59</v>
      </c>
      <c r="D48" s="117">
        <v>470271.1</v>
      </c>
      <c r="E48" s="117">
        <v>0</v>
      </c>
      <c r="F48" s="117">
        <v>1246042.69</v>
      </c>
    </row>
    <row r="49" spans="1:6">
      <c r="A49" s="116" t="s">
        <v>2602</v>
      </c>
      <c r="B49" s="117"/>
      <c r="C49" s="117">
        <v>775771.59</v>
      </c>
      <c r="D49" s="117">
        <v>470271.1</v>
      </c>
      <c r="E49" s="117">
        <v>0</v>
      </c>
      <c r="F49" s="117">
        <v>1246042.69</v>
      </c>
    </row>
    <row r="50" spans="1:6">
      <c r="A50" s="116" t="s">
        <v>2603</v>
      </c>
      <c r="B50" s="117"/>
      <c r="C50" s="117">
        <v>775771.59</v>
      </c>
      <c r="D50" s="117">
        <v>470271.1</v>
      </c>
      <c r="E50" s="117">
        <v>0</v>
      </c>
      <c r="F50" s="117">
        <v>1246042.69</v>
      </c>
    </row>
    <row r="51" spans="1:6">
      <c r="A51" s="116" t="s">
        <v>2604</v>
      </c>
      <c r="B51" s="117"/>
      <c r="C51" s="117">
        <v>0</v>
      </c>
      <c r="D51" s="117">
        <v>2630138.8799999999</v>
      </c>
      <c r="E51" s="117"/>
      <c r="F51" s="117">
        <v>2630138.8799999999</v>
      </c>
    </row>
    <row r="52" spans="1:6" hidden="1">
      <c r="A52" s="116" t="s">
        <v>2605</v>
      </c>
      <c r="B52" s="117"/>
      <c r="C52" s="117"/>
      <c r="D52" s="117">
        <v>0</v>
      </c>
      <c r="E52" s="117"/>
      <c r="F52" s="117">
        <v>0</v>
      </c>
    </row>
    <row r="53" spans="1:6" hidden="1">
      <c r="A53" s="116" t="s">
        <v>2606</v>
      </c>
      <c r="B53" s="117"/>
      <c r="C53" s="117">
        <v>0</v>
      </c>
      <c r="D53" s="117"/>
      <c r="E53" s="117"/>
      <c r="F53" s="117">
        <v>0</v>
      </c>
    </row>
    <row r="54" spans="1:6" hidden="1">
      <c r="A54" s="116" t="s">
        <v>2607</v>
      </c>
      <c r="B54" s="117"/>
      <c r="C54" s="117">
        <v>0</v>
      </c>
      <c r="D54" s="117"/>
      <c r="E54" s="117"/>
      <c r="F54" s="117">
        <v>0</v>
      </c>
    </row>
    <row r="55" spans="1:6" hidden="1">
      <c r="A55" s="116" t="s">
        <v>2608</v>
      </c>
      <c r="B55" s="117"/>
      <c r="C55" s="117">
        <v>0</v>
      </c>
      <c r="D55" s="117"/>
      <c r="E55" s="117"/>
      <c r="F55" s="117">
        <v>0</v>
      </c>
    </row>
    <row r="56" spans="1:6">
      <c r="A56" s="116" t="s">
        <v>2609</v>
      </c>
      <c r="B56" s="117"/>
      <c r="C56" s="117"/>
      <c r="D56" s="117">
        <v>280529.82</v>
      </c>
      <c r="E56" s="117"/>
      <c r="F56" s="117">
        <v>280529.82</v>
      </c>
    </row>
    <row r="57" spans="1:6">
      <c r="A57" s="116" t="s">
        <v>2610</v>
      </c>
      <c r="B57" s="117"/>
      <c r="C57" s="117">
        <v>236000</v>
      </c>
      <c r="D57" s="117">
        <v>3000395.0500000003</v>
      </c>
      <c r="E57" s="117">
        <v>452538.48</v>
      </c>
      <c r="F57" s="117">
        <v>3688933.5300000003</v>
      </c>
    </row>
    <row r="58" spans="1:6">
      <c r="A58" s="116" t="s">
        <v>2611</v>
      </c>
      <c r="B58" s="117"/>
      <c r="C58" s="117"/>
      <c r="D58" s="117">
        <v>695966.39</v>
      </c>
      <c r="E58" s="117"/>
      <c r="F58" s="117">
        <v>695966.39</v>
      </c>
    </row>
    <row r="59" spans="1:6">
      <c r="A59" s="116" t="s">
        <v>2612</v>
      </c>
      <c r="B59" s="117"/>
      <c r="C59" s="117"/>
      <c r="D59" s="117">
        <v>545939.30000000005</v>
      </c>
      <c r="E59" s="117"/>
      <c r="F59" s="117">
        <v>545939.30000000005</v>
      </c>
    </row>
    <row r="60" spans="1:6">
      <c r="A60" s="116" t="s">
        <v>2613</v>
      </c>
      <c r="B60" s="117"/>
      <c r="C60" s="117"/>
      <c r="D60" s="117">
        <v>244469.25</v>
      </c>
      <c r="E60" s="117"/>
      <c r="F60" s="117">
        <v>244469.25</v>
      </c>
    </row>
    <row r="61" spans="1:6">
      <c r="A61" s="116" t="s">
        <v>2614</v>
      </c>
      <c r="B61" s="117"/>
      <c r="C61" s="117"/>
      <c r="D61" s="117">
        <v>1515663.5</v>
      </c>
      <c r="E61" s="117"/>
      <c r="F61" s="117">
        <v>1515663.5</v>
      </c>
    </row>
    <row r="62" spans="1:6">
      <c r="A62" s="116" t="s">
        <v>2615</v>
      </c>
      <c r="B62" s="117"/>
      <c r="C62" s="117"/>
      <c r="D62" s="117">
        <v>568769.77</v>
      </c>
      <c r="E62" s="117"/>
      <c r="F62" s="117">
        <v>568769.77</v>
      </c>
    </row>
    <row r="63" spans="1:6">
      <c r="A63" s="116" t="s">
        <v>2616</v>
      </c>
      <c r="B63" s="117"/>
      <c r="C63" s="117"/>
      <c r="D63" s="117">
        <v>487718.83</v>
      </c>
      <c r="E63" s="117">
        <v>0</v>
      </c>
      <c r="F63" s="117">
        <v>487718.83</v>
      </c>
    </row>
    <row r="64" spans="1:6">
      <c r="A64" s="116" t="s">
        <v>2617</v>
      </c>
      <c r="B64" s="117"/>
      <c r="C64" s="117"/>
      <c r="D64" s="117">
        <v>565194.75</v>
      </c>
      <c r="E64" s="117"/>
      <c r="F64" s="117">
        <v>565194.75</v>
      </c>
    </row>
    <row r="65" spans="1:6">
      <c r="A65" s="116" t="s">
        <v>143</v>
      </c>
      <c r="B65" s="117">
        <v>20713153.829999998</v>
      </c>
      <c r="C65" s="117">
        <v>6707935.9800000004</v>
      </c>
      <c r="D65" s="117">
        <v>5032228.2799999993</v>
      </c>
      <c r="E65" s="117">
        <v>100</v>
      </c>
      <c r="F65" s="117">
        <v>32453418.089999996</v>
      </c>
    </row>
    <row r="66" spans="1:6">
      <c r="A66" s="116" t="s">
        <v>294</v>
      </c>
      <c r="B66" s="117">
        <v>1080717.8799999999</v>
      </c>
      <c r="C66" s="117">
        <v>0</v>
      </c>
      <c r="D66" s="117">
        <v>1084334.0399999998</v>
      </c>
      <c r="E66" s="117">
        <v>327.95</v>
      </c>
      <c r="F66" s="117">
        <v>2165379.87</v>
      </c>
    </row>
    <row r="67" spans="1:6">
      <c r="A67" s="116" t="s">
        <v>356</v>
      </c>
      <c r="B67" s="117">
        <v>1556973.59</v>
      </c>
      <c r="C67" s="117">
        <v>7002192.6000000006</v>
      </c>
      <c r="D67" s="275">
        <v>4521668.8999999994</v>
      </c>
      <c r="E67" s="275">
        <v>108640</v>
      </c>
      <c r="F67" s="275">
        <v>13189475.09</v>
      </c>
    </row>
    <row r="68" spans="1:6">
      <c r="A68" s="116" t="s">
        <v>283</v>
      </c>
      <c r="B68" s="117">
        <v>2397205.63</v>
      </c>
      <c r="C68" s="117">
        <v>6164042.1799999997</v>
      </c>
      <c r="D68" s="275">
        <v>3394995.7999999993</v>
      </c>
      <c r="E68" s="275">
        <v>4611.8500000000004</v>
      </c>
      <c r="F68" s="275">
        <v>11960855.459999997</v>
      </c>
    </row>
    <row r="69" spans="1:6">
      <c r="A69" s="116" t="s">
        <v>665</v>
      </c>
      <c r="B69" s="117">
        <v>722482.86</v>
      </c>
      <c r="C69" s="117">
        <v>4127093.66</v>
      </c>
      <c r="D69" s="275">
        <v>1865027.7200000002</v>
      </c>
      <c r="E69" s="275">
        <v>15680.29</v>
      </c>
      <c r="F69" s="275">
        <v>6730284.5300000003</v>
      </c>
    </row>
    <row r="70" spans="1:6">
      <c r="A70" s="116" t="s">
        <v>95</v>
      </c>
      <c r="B70" s="117">
        <v>16195852.660000004</v>
      </c>
      <c r="C70" s="117">
        <v>17472066.930000003</v>
      </c>
      <c r="D70" s="275">
        <v>479215720.72000003</v>
      </c>
      <c r="E70" s="275">
        <v>5513675.2199999997</v>
      </c>
      <c r="F70" s="275">
        <v>518397315.53000009</v>
      </c>
    </row>
    <row r="71" spans="1:6">
      <c r="A71" s="116" t="s">
        <v>158</v>
      </c>
      <c r="B71" s="117">
        <v>23806430.690000001</v>
      </c>
      <c r="C71" s="117">
        <v>6110883.7599999998</v>
      </c>
      <c r="D71" s="275">
        <v>3419588.5000000005</v>
      </c>
      <c r="E71" s="275">
        <v>496684.7</v>
      </c>
      <c r="F71" s="275">
        <v>33833587.650000006</v>
      </c>
    </row>
    <row r="72" spans="1:6">
      <c r="A72" s="116" t="s">
        <v>1223</v>
      </c>
      <c r="B72" s="117">
        <v>523721.01</v>
      </c>
      <c r="C72" s="117">
        <v>2861524.88</v>
      </c>
      <c r="D72" s="275">
        <v>2346667.6399999992</v>
      </c>
      <c r="E72" s="275">
        <v>0</v>
      </c>
      <c r="F72" s="275">
        <v>5731913.5299999993</v>
      </c>
    </row>
    <row r="73" spans="1:6">
      <c r="A73" s="116" t="s">
        <v>1883</v>
      </c>
      <c r="B73" s="117">
        <v>673923.13000000012</v>
      </c>
      <c r="C73" s="117">
        <v>3032981.6199999996</v>
      </c>
      <c r="D73" s="275">
        <v>2142831.94</v>
      </c>
      <c r="E73" s="275">
        <v>1400</v>
      </c>
      <c r="F73" s="275">
        <v>5851136.6899999995</v>
      </c>
    </row>
    <row r="74" spans="1:6">
      <c r="A74" s="116" t="s">
        <v>472</v>
      </c>
      <c r="B74" s="117">
        <v>832407.96</v>
      </c>
      <c r="C74" s="117">
        <v>1400</v>
      </c>
      <c r="D74" s="275">
        <v>-2060694.18</v>
      </c>
      <c r="E74" s="275">
        <v>0</v>
      </c>
      <c r="F74" s="275">
        <v>-1226886.22</v>
      </c>
    </row>
    <row r="75" spans="1:6">
      <c r="A75" s="116" t="s">
        <v>2618</v>
      </c>
      <c r="B75" s="117">
        <v>14463857.57</v>
      </c>
      <c r="C75" s="117">
        <v>97486499.219999999</v>
      </c>
      <c r="D75" s="275">
        <v>140190743.11000001</v>
      </c>
      <c r="E75" s="275">
        <v>411640</v>
      </c>
      <c r="F75" s="275">
        <v>252552739.90000001</v>
      </c>
    </row>
    <row r="76" spans="1:6">
      <c r="A76" s="116" t="s">
        <v>212</v>
      </c>
      <c r="B76" s="117">
        <v>638912.32000000007</v>
      </c>
      <c r="C76" s="117">
        <v>1145890.79</v>
      </c>
      <c r="D76" s="275">
        <v>2377570.7300000004</v>
      </c>
      <c r="E76" s="275">
        <v>82040</v>
      </c>
      <c r="F76" s="275">
        <v>4244413.8400000008</v>
      </c>
    </row>
    <row r="77" spans="1:6">
      <c r="A77" s="116" t="s">
        <v>224</v>
      </c>
      <c r="B77" s="117">
        <v>1293867.21</v>
      </c>
      <c r="C77" s="117">
        <v>8400</v>
      </c>
      <c r="D77" s="275">
        <v>-278099.86999999994</v>
      </c>
      <c r="E77" s="275">
        <v>6011.85</v>
      </c>
      <c r="F77" s="275">
        <v>1030179.1900000001</v>
      </c>
    </row>
    <row r="78" spans="1:6">
      <c r="A78" s="116" t="s">
        <v>235</v>
      </c>
      <c r="B78" s="117">
        <v>5465589.9199999999</v>
      </c>
      <c r="C78" s="117">
        <v>3585532.75</v>
      </c>
      <c r="D78" s="275">
        <v>2412916.86</v>
      </c>
      <c r="E78" s="275">
        <v>1881755.4</v>
      </c>
      <c r="F78" s="275">
        <v>13345794.93</v>
      </c>
    </row>
    <row r="79" spans="1:6">
      <c r="A79" s="116" t="s">
        <v>602</v>
      </c>
      <c r="B79" s="117">
        <v>733242.7</v>
      </c>
      <c r="C79" s="117">
        <v>30648.52</v>
      </c>
      <c r="D79" s="275">
        <v>896675.64000000013</v>
      </c>
      <c r="E79" s="275">
        <v>1400</v>
      </c>
      <c r="F79" s="275">
        <v>1661966.86</v>
      </c>
    </row>
    <row r="80" spans="1:6">
      <c r="A80" s="116" t="s">
        <v>1009</v>
      </c>
      <c r="B80" s="117">
        <v>777921.86</v>
      </c>
      <c r="C80" s="117">
        <v>0</v>
      </c>
      <c r="D80" s="275">
        <v>19087482.620000001</v>
      </c>
      <c r="E80" s="275">
        <v>3689.48</v>
      </c>
      <c r="F80" s="275">
        <v>19869093.960000001</v>
      </c>
    </row>
    <row r="81" spans="1:6">
      <c r="A81" s="116" t="s">
        <v>259</v>
      </c>
      <c r="B81" s="117">
        <v>56152030.289999999</v>
      </c>
      <c r="C81" s="117">
        <v>62460614.420000002</v>
      </c>
      <c r="D81" s="275">
        <v>56232365.220000014</v>
      </c>
      <c r="E81" s="275">
        <v>791118.88</v>
      </c>
      <c r="F81" s="275">
        <v>175636128.81</v>
      </c>
    </row>
    <row r="82" spans="1:6">
      <c r="A82" s="116" t="s">
        <v>578</v>
      </c>
      <c r="B82" s="117">
        <v>793507.6399999999</v>
      </c>
      <c r="C82" s="117">
        <v>868186.57000000007</v>
      </c>
      <c r="D82" s="275">
        <v>4863002.1399999997</v>
      </c>
      <c r="E82" s="275">
        <v>4513394.84</v>
      </c>
      <c r="F82" s="275">
        <v>11038091.189999999</v>
      </c>
    </row>
    <row r="83" spans="1:6">
      <c r="A83" s="116" t="s">
        <v>199</v>
      </c>
      <c r="B83" s="117">
        <v>1479370.4900000002</v>
      </c>
      <c r="C83" s="117">
        <v>522499.23</v>
      </c>
      <c r="D83" s="275">
        <v>-1295519.45</v>
      </c>
      <c r="E83" s="275">
        <v>1400</v>
      </c>
      <c r="F83" s="275">
        <v>707750.27000000025</v>
      </c>
    </row>
    <row r="84" spans="1:6">
      <c r="A84" s="116" t="s">
        <v>527</v>
      </c>
      <c r="B84" s="117">
        <v>660223.55000000005</v>
      </c>
      <c r="C84" s="117">
        <v>2171103.96</v>
      </c>
      <c r="D84" s="275">
        <v>-1033951.7699999993</v>
      </c>
      <c r="E84" s="275">
        <v>1400</v>
      </c>
      <c r="F84" s="275">
        <v>1798775.7400000005</v>
      </c>
    </row>
    <row r="85" spans="1:6">
      <c r="A85" s="116" t="s">
        <v>655</v>
      </c>
      <c r="B85" s="117">
        <v>1118586.72</v>
      </c>
      <c r="C85" s="117">
        <v>8400</v>
      </c>
      <c r="D85" s="117">
        <v>142963.23000000001</v>
      </c>
      <c r="E85" s="117">
        <v>7480144.5800000001</v>
      </c>
      <c r="F85" s="117">
        <v>8750094.5299999993</v>
      </c>
    </row>
    <row r="86" spans="1:6">
      <c r="A86" s="116" t="s">
        <v>1660</v>
      </c>
      <c r="B86" s="117">
        <v>2546693.52</v>
      </c>
      <c r="C86" s="117">
        <v>6164042.1799999997</v>
      </c>
      <c r="D86" s="117">
        <v>4066758.2799999993</v>
      </c>
      <c r="E86" s="117">
        <v>0</v>
      </c>
      <c r="F86" s="117">
        <v>12777493.979999999</v>
      </c>
    </row>
    <row r="87" spans="1:6">
      <c r="A87" s="290" t="s">
        <v>3</v>
      </c>
      <c r="B87" s="123">
        <v>169317371.09</v>
      </c>
      <c r="C87" s="123">
        <v>262044401.48000002</v>
      </c>
      <c r="D87" s="123">
        <v>779426131.91000009</v>
      </c>
      <c r="E87" s="123">
        <v>29258637.099999994</v>
      </c>
      <c r="F87" s="123">
        <v>1240046541.5800002</v>
      </c>
    </row>
    <row r="88" spans="1:6">
      <c r="A88" s="291" t="s">
        <v>2627</v>
      </c>
    </row>
  </sheetData>
  <sortState ref="A5:F86">
    <sortCondition ref="A5:A86"/>
  </sortState>
  <mergeCells count="1">
    <mergeCell ref="A1:C1"/>
  </mergeCells>
  <printOptions horizontalCentered="1" verticalCentered="1"/>
  <pageMargins left="0.31496062992125984" right="0.31496062992125984" top="0.35433070866141736" bottom="0.35433070866141736" header="0.31496062992125984" footer="0.31496062992125984"/>
  <pageSetup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10438-A5AF-4F21-970B-5E998B123794}">
  <sheetPr>
    <tabColor rgb="FF92D050"/>
    <pageSetUpPr fitToPage="1"/>
  </sheetPr>
  <dimension ref="A1:AE42"/>
  <sheetViews>
    <sheetView workbookViewId="0">
      <selection activeCell="A5" sqref="A5"/>
    </sheetView>
  </sheetViews>
  <sheetFormatPr baseColWidth="10" defaultRowHeight="15"/>
  <cols>
    <col min="1" max="1" width="58.85546875" style="283" customWidth="1"/>
    <col min="2" max="2" width="22.85546875" customWidth="1"/>
    <col min="3" max="3" width="16.7109375" customWidth="1"/>
    <col min="4" max="4" width="18.28515625" customWidth="1"/>
    <col min="5" max="5" width="16.7109375" customWidth="1"/>
    <col min="6" max="6" width="25.7109375" customWidth="1"/>
    <col min="7" max="7" width="14.85546875" customWidth="1"/>
    <col min="8" max="8" width="15.85546875" customWidth="1"/>
    <col min="9" max="9" width="14.85546875" customWidth="1"/>
    <col min="10" max="10" width="16.7109375" customWidth="1"/>
    <col min="11" max="12" width="15.5703125" customWidth="1"/>
    <col min="13" max="13" width="6.5703125" customWidth="1"/>
    <col min="14" max="14" width="20" customWidth="1"/>
    <col min="15" max="16" width="13.85546875" customWidth="1"/>
    <col min="17" max="17" width="5.85546875" customWidth="1"/>
    <col min="18" max="18" width="18.7109375" customWidth="1"/>
    <col min="19" max="21" width="16.7109375" customWidth="1"/>
    <col min="22" max="22" width="22.28515625" customWidth="1"/>
    <col min="23" max="23" width="14.85546875" customWidth="1"/>
    <col min="24" max="24" width="15.85546875" customWidth="1"/>
    <col min="25" max="25" width="14.85546875" customWidth="1"/>
    <col min="26" max="26" width="27.85546875" customWidth="1"/>
    <col min="27" max="27" width="29.5703125" customWidth="1"/>
    <col min="28" max="28" width="21.7109375" customWidth="1"/>
    <col min="29" max="29" width="23.85546875" customWidth="1"/>
    <col min="30" max="30" width="23.7109375" bestFit="1" customWidth="1"/>
    <col min="31" max="31" width="26" bestFit="1" customWidth="1"/>
  </cols>
  <sheetData>
    <row r="1" spans="1:31" ht="21">
      <c r="A1" s="287" t="s">
        <v>2522</v>
      </c>
      <c r="B1" s="287"/>
      <c r="C1" s="287"/>
      <c r="D1" s="287"/>
      <c r="E1" s="287"/>
      <c r="F1" s="287"/>
      <c r="G1" s="287"/>
      <c r="H1" s="284"/>
      <c r="I1" s="284"/>
      <c r="J1" s="284"/>
      <c r="K1" s="284"/>
      <c r="L1" s="284"/>
      <c r="M1" s="284"/>
      <c r="N1" s="284"/>
      <c r="O1" s="284"/>
      <c r="P1" s="284"/>
      <c r="Q1" s="284"/>
      <c r="R1" s="284"/>
      <c r="S1" s="284"/>
      <c r="T1" s="284"/>
      <c r="U1" s="284"/>
    </row>
    <row r="6" spans="1:31">
      <c r="A6" s="276" t="s">
        <v>31</v>
      </c>
      <c r="B6" s="55" t="s">
        <v>2543</v>
      </c>
    </row>
    <row r="8" spans="1:31">
      <c r="A8" s="277"/>
      <c r="B8" s="105" t="s">
        <v>2544</v>
      </c>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8"/>
    </row>
    <row r="9" spans="1:31">
      <c r="A9" s="278"/>
      <c r="B9" s="124" t="s">
        <v>2531</v>
      </c>
      <c r="C9" s="125"/>
      <c r="D9" s="125"/>
      <c r="E9" s="125"/>
      <c r="F9" s="126" t="s">
        <v>2527</v>
      </c>
      <c r="G9" s="127"/>
      <c r="H9" s="127"/>
      <c r="I9" s="127"/>
      <c r="J9" s="128" t="s">
        <v>2529</v>
      </c>
      <c r="K9" s="129"/>
      <c r="L9" s="129"/>
      <c r="M9" s="129"/>
      <c r="N9" s="130" t="s">
        <v>2538</v>
      </c>
      <c r="O9" s="131"/>
      <c r="P9" s="131"/>
      <c r="Q9" s="131"/>
      <c r="R9" s="133" t="s">
        <v>2536</v>
      </c>
      <c r="S9" s="132"/>
      <c r="T9" s="132"/>
      <c r="U9" s="132"/>
      <c r="V9" s="177" t="s">
        <v>2532</v>
      </c>
      <c r="W9" s="178"/>
      <c r="X9" s="178"/>
      <c r="Y9" s="178"/>
      <c r="Z9" s="271" t="s">
        <v>2545</v>
      </c>
      <c r="AA9" s="271" t="s">
        <v>2546</v>
      </c>
      <c r="AB9" s="273" t="s">
        <v>2552</v>
      </c>
      <c r="AC9" s="273" t="s">
        <v>2555</v>
      </c>
      <c r="AD9" s="189" t="s">
        <v>2556</v>
      </c>
      <c r="AE9" s="190" t="s">
        <v>2550</v>
      </c>
    </row>
    <row r="10" spans="1:31">
      <c r="A10" s="279" t="s">
        <v>2537</v>
      </c>
      <c r="B10" s="239">
        <v>2020</v>
      </c>
      <c r="C10" s="240">
        <v>2021</v>
      </c>
      <c r="D10" s="240">
        <v>2022</v>
      </c>
      <c r="E10" s="240">
        <v>2023</v>
      </c>
      <c r="F10" s="239">
        <v>2020</v>
      </c>
      <c r="G10" s="240">
        <v>2021</v>
      </c>
      <c r="H10" s="240">
        <v>2022</v>
      </c>
      <c r="I10" s="240">
        <v>2023</v>
      </c>
      <c r="J10" s="241">
        <v>2020</v>
      </c>
      <c r="K10" s="242">
        <v>2021</v>
      </c>
      <c r="L10" s="242">
        <v>2022</v>
      </c>
      <c r="M10" s="242">
        <v>2023</v>
      </c>
      <c r="N10" s="241">
        <v>2020</v>
      </c>
      <c r="O10" s="242">
        <v>2021</v>
      </c>
      <c r="P10" s="242">
        <v>2022</v>
      </c>
      <c r="Q10" s="242">
        <v>2023</v>
      </c>
      <c r="R10" s="243">
        <v>2020</v>
      </c>
      <c r="S10" s="179">
        <v>2021</v>
      </c>
      <c r="T10" s="179">
        <v>2022</v>
      </c>
      <c r="U10" s="179">
        <v>2023</v>
      </c>
      <c r="V10" s="180">
        <v>2020</v>
      </c>
      <c r="W10" s="179">
        <v>2021</v>
      </c>
      <c r="X10" s="179">
        <v>2022</v>
      </c>
      <c r="Y10" s="179">
        <v>2023</v>
      </c>
      <c r="Z10" s="272"/>
      <c r="AA10" s="272"/>
      <c r="AB10" s="274"/>
      <c r="AC10" s="274"/>
      <c r="AD10" s="191"/>
      <c r="AE10" s="192"/>
    </row>
    <row r="11" spans="1:31">
      <c r="A11" s="280" t="s">
        <v>140</v>
      </c>
      <c r="B11" s="91">
        <v>128538500</v>
      </c>
      <c r="C11" s="92">
        <v>16773588.26</v>
      </c>
      <c r="D11" s="92">
        <v>4007999.0999999996</v>
      </c>
      <c r="E11" s="92"/>
      <c r="F11" s="110">
        <v>16473782.490730666</v>
      </c>
      <c r="G11" s="100">
        <v>2149740.6970231757</v>
      </c>
      <c r="H11" s="100">
        <v>513674.15518653375</v>
      </c>
      <c r="I11" s="100"/>
      <c r="J11" s="91">
        <v>3248582.23</v>
      </c>
      <c r="K11" s="92">
        <v>10095793.48</v>
      </c>
      <c r="L11" s="92">
        <v>291825</v>
      </c>
      <c r="M11" s="92"/>
      <c r="N11" s="110">
        <v>416345.58564377821</v>
      </c>
      <c r="O11" s="100">
        <v>1293899.5387440869</v>
      </c>
      <c r="P11" s="100">
        <v>37400.946606327881</v>
      </c>
      <c r="Q11" s="100"/>
      <c r="R11" s="91">
        <v>125289917.77</v>
      </c>
      <c r="S11" s="92">
        <v>6677794.7799999993</v>
      </c>
      <c r="T11" s="92">
        <v>3716174.0999999996</v>
      </c>
      <c r="U11" s="92"/>
      <c r="V11" s="110">
        <v>16057436.905086888</v>
      </c>
      <c r="W11" s="100">
        <v>855841.15827908868</v>
      </c>
      <c r="X11" s="100">
        <v>476273.20858020586</v>
      </c>
      <c r="Y11" s="100"/>
      <c r="Z11" s="91">
        <v>149320087.35999998</v>
      </c>
      <c r="AA11" s="110">
        <v>19137197.342940375</v>
      </c>
      <c r="AB11" s="91">
        <v>13636200.710000001</v>
      </c>
      <c r="AC11" s="110">
        <v>1747646.0709941927</v>
      </c>
      <c r="AD11" s="91">
        <v>135683886.65000001</v>
      </c>
      <c r="AE11" s="113">
        <v>17389551.271946184</v>
      </c>
    </row>
    <row r="12" spans="1:31">
      <c r="A12" s="281" t="s">
        <v>1278</v>
      </c>
      <c r="B12" s="93">
        <v>1109587.26</v>
      </c>
      <c r="C12" s="94"/>
      <c r="D12" s="94"/>
      <c r="E12" s="94"/>
      <c r="F12" s="111">
        <v>142207.19220876094</v>
      </c>
      <c r="G12" s="101"/>
      <c r="H12" s="101"/>
      <c r="I12" s="101"/>
      <c r="J12" s="93">
        <v>829867.23</v>
      </c>
      <c r="K12" s="94"/>
      <c r="L12" s="94"/>
      <c r="M12" s="94"/>
      <c r="N12" s="111">
        <v>106357.6457108583</v>
      </c>
      <c r="O12" s="101"/>
      <c r="P12" s="101"/>
      <c r="Q12" s="101"/>
      <c r="R12" s="93">
        <v>279720.03000000003</v>
      </c>
      <c r="S12" s="94"/>
      <c r="T12" s="94"/>
      <c r="U12" s="94"/>
      <c r="V12" s="111">
        <v>35849.546497902629</v>
      </c>
      <c r="W12" s="101"/>
      <c r="X12" s="101"/>
      <c r="Y12" s="101"/>
      <c r="Z12" s="93">
        <v>1109587.26</v>
      </c>
      <c r="AA12" s="111">
        <v>142207.19220876094</v>
      </c>
      <c r="AB12" s="93">
        <v>829867.23</v>
      </c>
      <c r="AC12" s="111">
        <v>106357.6457108583</v>
      </c>
      <c r="AD12" s="93">
        <v>279720.03000000003</v>
      </c>
      <c r="AE12" s="114">
        <v>35849.546497902629</v>
      </c>
    </row>
    <row r="13" spans="1:31">
      <c r="A13" s="281" t="s">
        <v>119</v>
      </c>
      <c r="B13" s="93">
        <v>9823351.2400000002</v>
      </c>
      <c r="C13" s="94">
        <v>178176708.22999999</v>
      </c>
      <c r="D13" s="94">
        <v>74876360.614000008</v>
      </c>
      <c r="E13" s="94">
        <v>18260596.8224045</v>
      </c>
      <c r="F13" s="111">
        <v>1258982.7301377361</v>
      </c>
      <c r="G13" s="101">
        <v>22835526.603277624</v>
      </c>
      <c r="H13" s="101">
        <v>9596322.3349622749</v>
      </c>
      <c r="I13" s="101">
        <v>2340319.0499595008</v>
      </c>
      <c r="J13" s="93">
        <v>9707738.4399999995</v>
      </c>
      <c r="K13" s="94">
        <v>37792.370000000003</v>
      </c>
      <c r="L13" s="94">
        <v>9071627.2799999993</v>
      </c>
      <c r="M13" s="94">
        <v>0</v>
      </c>
      <c r="N13" s="111">
        <v>1244165.5343532485</v>
      </c>
      <c r="O13" s="101">
        <v>4843.5549130355103</v>
      </c>
      <c r="P13" s="101">
        <v>1162640.101196907</v>
      </c>
      <c r="Q13" s="101">
        <v>0</v>
      </c>
      <c r="R13" s="93">
        <v>115612.80000000075</v>
      </c>
      <c r="S13" s="94">
        <v>178138915.86000001</v>
      </c>
      <c r="T13" s="94">
        <v>65804733.334000006</v>
      </c>
      <c r="U13" s="94">
        <v>18260596.8224045</v>
      </c>
      <c r="V13" s="111">
        <v>14817.195784487529</v>
      </c>
      <c r="W13" s="101">
        <v>22830683.048364587</v>
      </c>
      <c r="X13" s="101">
        <v>8433682.2337653674</v>
      </c>
      <c r="Y13" s="101">
        <v>2340319.0499595008</v>
      </c>
      <c r="Z13" s="93">
        <v>281137016.9064045</v>
      </c>
      <c r="AA13" s="111">
        <v>36031150.718337141</v>
      </c>
      <c r="AB13" s="93">
        <v>18817158.089999996</v>
      </c>
      <c r="AC13" s="111">
        <v>2411649.1904631909</v>
      </c>
      <c r="AD13" s="93">
        <v>262319858.81640452</v>
      </c>
      <c r="AE13" s="114">
        <v>33619501.527873941</v>
      </c>
    </row>
    <row r="14" spans="1:31">
      <c r="A14" s="281" t="s">
        <v>740</v>
      </c>
      <c r="B14" s="93"/>
      <c r="C14" s="94">
        <v>1161637.5</v>
      </c>
      <c r="D14" s="94">
        <v>132471201.81999999</v>
      </c>
      <c r="E14" s="94"/>
      <c r="F14" s="111"/>
      <c r="G14" s="101">
        <v>148878.06772349254</v>
      </c>
      <c r="H14" s="101">
        <v>16977806.377609544</v>
      </c>
      <c r="I14" s="101"/>
      <c r="J14" s="93"/>
      <c r="K14" s="94">
        <v>1161637.49</v>
      </c>
      <c r="L14" s="94">
        <v>0</v>
      </c>
      <c r="M14" s="94"/>
      <c r="N14" s="111"/>
      <c r="O14" s="101">
        <v>148878.06644187009</v>
      </c>
      <c r="P14" s="101">
        <v>0</v>
      </c>
      <c r="Q14" s="101"/>
      <c r="R14" s="93"/>
      <c r="S14" s="94">
        <v>1.0000000009313226E-2</v>
      </c>
      <c r="T14" s="94">
        <v>132471201.81999999</v>
      </c>
      <c r="U14" s="94"/>
      <c r="V14" s="111"/>
      <c r="W14" s="101">
        <v>1.2816224480047822E-3</v>
      </c>
      <c r="X14" s="101">
        <v>16977806.377609544</v>
      </c>
      <c r="Y14" s="101"/>
      <c r="Z14" s="93">
        <v>133632839.31999999</v>
      </c>
      <c r="AA14" s="111">
        <v>17126684.445333038</v>
      </c>
      <c r="AB14" s="93">
        <v>1161637.49</v>
      </c>
      <c r="AC14" s="111">
        <v>148878.06644187009</v>
      </c>
      <c r="AD14" s="93">
        <v>132471201.83</v>
      </c>
      <c r="AE14" s="114">
        <v>16977806.378891166</v>
      </c>
    </row>
    <row r="15" spans="1:31">
      <c r="A15" s="281" t="s">
        <v>196</v>
      </c>
      <c r="B15" s="93">
        <v>2924045.6</v>
      </c>
      <c r="C15" s="94">
        <v>23420204.029999997</v>
      </c>
      <c r="D15" s="94">
        <v>17007290.68657</v>
      </c>
      <c r="E15" s="94"/>
      <c r="F15" s="111">
        <v>374752.24315966072</v>
      </c>
      <c r="G15" s="101">
        <v>3001585.883441566</v>
      </c>
      <c r="H15" s="101">
        <v>2179692.5242412477</v>
      </c>
      <c r="I15" s="101"/>
      <c r="J15" s="93">
        <v>2428340.9899999998</v>
      </c>
      <c r="K15" s="94">
        <v>6297401.3300000001</v>
      </c>
      <c r="L15" s="94">
        <v>0</v>
      </c>
      <c r="M15" s="94"/>
      <c r="N15" s="111">
        <v>311221.62840382895</v>
      </c>
      <c r="O15" s="101">
        <v>807089.08044872165</v>
      </c>
      <c r="P15" s="101">
        <v>0</v>
      </c>
      <c r="Q15" s="101"/>
      <c r="R15" s="93">
        <v>495704.6100000001</v>
      </c>
      <c r="S15" s="94">
        <v>17122802.699999999</v>
      </c>
      <c r="T15" s="94">
        <v>17007290.68657</v>
      </c>
      <c r="U15" s="94"/>
      <c r="V15" s="111">
        <v>63530.614755831761</v>
      </c>
      <c r="W15" s="101">
        <v>2194496.802992845</v>
      </c>
      <c r="X15" s="101">
        <v>2179692.5242412477</v>
      </c>
      <c r="Y15" s="101"/>
      <c r="Z15" s="93">
        <v>43351540.316569999</v>
      </c>
      <c r="AA15" s="111">
        <v>5556030.6508424748</v>
      </c>
      <c r="AB15" s="93">
        <v>8725742.3200000003</v>
      </c>
      <c r="AC15" s="111">
        <v>1118310.7088525505</v>
      </c>
      <c r="AD15" s="93">
        <v>34625797.996569999</v>
      </c>
      <c r="AE15" s="114">
        <v>4437719.9419899248</v>
      </c>
    </row>
    <row r="16" spans="1:31">
      <c r="A16" s="281" t="s">
        <v>488</v>
      </c>
      <c r="B16" s="93">
        <v>64819603.129400104</v>
      </c>
      <c r="C16" s="94">
        <v>139338978.65000001</v>
      </c>
      <c r="D16" s="94">
        <v>339633373.08000004</v>
      </c>
      <c r="E16" s="94">
        <v>73875</v>
      </c>
      <c r="F16" s="111">
        <v>8307425.7369521353</v>
      </c>
      <c r="G16" s="101">
        <v>17857996.061574265</v>
      </c>
      <c r="H16" s="101">
        <v>43528174.941461883</v>
      </c>
      <c r="I16" s="101">
        <v>9467.9857124731352</v>
      </c>
      <c r="J16" s="93">
        <v>14426803.610000001</v>
      </c>
      <c r="K16" s="94">
        <v>4124092.06</v>
      </c>
      <c r="L16" s="94">
        <v>20407746.02</v>
      </c>
      <c r="M16" s="94">
        <v>0</v>
      </c>
      <c r="N16" s="111">
        <v>1848971.5120965936</v>
      </c>
      <c r="O16" s="101">
        <v>528552.88935369067</v>
      </c>
      <c r="P16" s="101">
        <v>2615502.5074942876</v>
      </c>
      <c r="Q16" s="101">
        <v>0</v>
      </c>
      <c r="R16" s="93">
        <v>50392799.519400105</v>
      </c>
      <c r="S16" s="94">
        <v>135214886.58999997</v>
      </c>
      <c r="T16" s="94">
        <v>319225627.06000006</v>
      </c>
      <c r="U16" s="94">
        <v>73875</v>
      </c>
      <c r="V16" s="111">
        <v>6458454.2248555413</v>
      </c>
      <c r="W16" s="101">
        <v>17329443.17222058</v>
      </c>
      <c r="X16" s="101">
        <v>40912672.433967613</v>
      </c>
      <c r="Y16" s="101">
        <v>9467.9857124731352</v>
      </c>
      <c r="Z16" s="93">
        <v>543865829.85940015</v>
      </c>
      <c r="AA16" s="111">
        <v>69703064.725700751</v>
      </c>
      <c r="AB16" s="93">
        <v>38958641.689999998</v>
      </c>
      <c r="AC16" s="111">
        <v>4993026.9089445714</v>
      </c>
      <c r="AD16" s="93">
        <v>504907188.16940016</v>
      </c>
      <c r="AE16" s="114">
        <v>64710037.816756211</v>
      </c>
    </row>
    <row r="17" spans="1:31">
      <c r="A17" s="281" t="s">
        <v>264</v>
      </c>
      <c r="B17" s="93"/>
      <c r="C17" s="94">
        <v>62404527.670000002</v>
      </c>
      <c r="D17" s="94">
        <v>1304354.5110899999</v>
      </c>
      <c r="E17" s="94"/>
      <c r="F17" s="111"/>
      <c r="G17" s="101">
        <v>7997904.2487065233</v>
      </c>
      <c r="H17" s="101">
        <v>167169</v>
      </c>
      <c r="I17" s="101"/>
      <c r="J17" s="93"/>
      <c r="K17" s="94">
        <v>9966167.5</v>
      </c>
      <c r="L17" s="94">
        <v>0</v>
      </c>
      <c r="M17" s="94"/>
      <c r="N17" s="111"/>
      <c r="O17" s="101">
        <v>1277286.3823771789</v>
      </c>
      <c r="P17" s="101">
        <v>0</v>
      </c>
      <c r="Q17" s="101"/>
      <c r="R17" s="93"/>
      <c r="S17" s="94">
        <v>52438360.170000002</v>
      </c>
      <c r="T17" s="94">
        <v>1304354.5110899999</v>
      </c>
      <c r="U17" s="94"/>
      <c r="V17" s="111"/>
      <c r="W17" s="101">
        <v>6720617.866329344</v>
      </c>
      <c r="X17" s="101">
        <v>167169</v>
      </c>
      <c r="Y17" s="101"/>
      <c r="Z17" s="93">
        <v>63708882.181090005</v>
      </c>
      <c r="AA17" s="111">
        <v>8165073.2487065233</v>
      </c>
      <c r="AB17" s="93">
        <v>9966167.5</v>
      </c>
      <c r="AC17" s="111">
        <v>1277286.3823771789</v>
      </c>
      <c r="AD17" s="93">
        <v>53742714.681090005</v>
      </c>
      <c r="AE17" s="114">
        <v>6887786.866329344</v>
      </c>
    </row>
    <row r="18" spans="1:31">
      <c r="A18" s="281" t="s">
        <v>1507</v>
      </c>
      <c r="B18" s="93"/>
      <c r="C18" s="94">
        <v>4637760</v>
      </c>
      <c r="D18" s="94"/>
      <c r="E18" s="94"/>
      <c r="F18" s="111"/>
      <c r="G18" s="101">
        <v>594385.72477670934</v>
      </c>
      <c r="H18" s="101"/>
      <c r="I18" s="101"/>
      <c r="J18" s="93"/>
      <c r="K18" s="94">
        <v>0</v>
      </c>
      <c r="L18" s="94"/>
      <c r="M18" s="94"/>
      <c r="N18" s="111"/>
      <c r="O18" s="101">
        <v>0</v>
      </c>
      <c r="P18" s="101"/>
      <c r="Q18" s="101"/>
      <c r="R18" s="93"/>
      <c r="S18" s="94">
        <v>4637760</v>
      </c>
      <c r="T18" s="94"/>
      <c r="U18" s="94"/>
      <c r="V18" s="111"/>
      <c r="W18" s="101">
        <v>594385.72477670934</v>
      </c>
      <c r="X18" s="101"/>
      <c r="Y18" s="101"/>
      <c r="Z18" s="93">
        <v>4637760</v>
      </c>
      <c r="AA18" s="111">
        <v>594385.72477670934</v>
      </c>
      <c r="AB18" s="93">
        <v>0</v>
      </c>
      <c r="AC18" s="111">
        <v>0</v>
      </c>
      <c r="AD18" s="93">
        <v>4637760</v>
      </c>
      <c r="AE18" s="114">
        <v>594385.72477670934</v>
      </c>
    </row>
    <row r="19" spans="1:31">
      <c r="A19" s="281" t="s">
        <v>90</v>
      </c>
      <c r="B19" s="93"/>
      <c r="C19" s="94"/>
      <c r="D19" s="94">
        <v>68673239.589882299</v>
      </c>
      <c r="E19" s="94"/>
      <c r="F19" s="111"/>
      <c r="G19" s="101"/>
      <c r="H19" s="101">
        <v>8801316.4299999997</v>
      </c>
      <c r="I19" s="101"/>
      <c r="J19" s="93"/>
      <c r="K19" s="94"/>
      <c r="L19" s="94">
        <v>0</v>
      </c>
      <c r="M19" s="94"/>
      <c r="N19" s="111"/>
      <c r="O19" s="101"/>
      <c r="P19" s="101">
        <v>0</v>
      </c>
      <c r="Q19" s="101"/>
      <c r="R19" s="93"/>
      <c r="S19" s="94"/>
      <c r="T19" s="94">
        <v>68673239.589882299</v>
      </c>
      <c r="U19" s="94"/>
      <c r="V19" s="111"/>
      <c r="W19" s="101"/>
      <c r="X19" s="101">
        <v>8801316.4299999997</v>
      </c>
      <c r="Y19" s="101"/>
      <c r="Z19" s="93">
        <v>68673239.589882299</v>
      </c>
      <c r="AA19" s="111">
        <v>8801316.4299999997</v>
      </c>
      <c r="AB19" s="93">
        <v>0</v>
      </c>
      <c r="AC19" s="111">
        <v>0</v>
      </c>
      <c r="AD19" s="93">
        <v>68673239.589882299</v>
      </c>
      <c r="AE19" s="114">
        <v>8801316.4299999997</v>
      </c>
    </row>
    <row r="20" spans="1:31">
      <c r="A20" s="281" t="s">
        <v>964</v>
      </c>
      <c r="B20" s="93">
        <v>1574693.55</v>
      </c>
      <c r="C20" s="94"/>
      <c r="D20" s="94">
        <v>33598421.600000001</v>
      </c>
      <c r="E20" s="94"/>
      <c r="F20" s="111">
        <v>201816.25763686767</v>
      </c>
      <c r="G20" s="101"/>
      <c r="H20" s="101">
        <v>4306049.0784493908</v>
      </c>
      <c r="I20" s="101"/>
      <c r="J20" s="93">
        <v>1574693.04</v>
      </c>
      <c r="K20" s="94"/>
      <c r="L20" s="94">
        <v>0</v>
      </c>
      <c r="M20" s="94"/>
      <c r="N20" s="111">
        <v>201816.19227412366</v>
      </c>
      <c r="O20" s="101"/>
      <c r="P20" s="101">
        <v>0</v>
      </c>
      <c r="Q20" s="101"/>
      <c r="R20" s="93">
        <v>0.51000000000931323</v>
      </c>
      <c r="S20" s="94"/>
      <c r="T20" s="94">
        <v>33598421.600000001</v>
      </c>
      <c r="U20" s="94"/>
      <c r="V20" s="111">
        <v>6.5362744004232809E-2</v>
      </c>
      <c r="W20" s="101"/>
      <c r="X20" s="101">
        <v>4306049.0784493908</v>
      </c>
      <c r="Y20" s="101"/>
      <c r="Z20" s="93">
        <v>35173115.149999999</v>
      </c>
      <c r="AA20" s="111">
        <v>4507865.3360862583</v>
      </c>
      <c r="AB20" s="93">
        <v>1574693.04</v>
      </c>
      <c r="AC20" s="111">
        <v>201816.19227412366</v>
      </c>
      <c r="AD20" s="93">
        <v>33598422.109999999</v>
      </c>
      <c r="AE20" s="114">
        <v>4306049.1438121349</v>
      </c>
    </row>
    <row r="21" spans="1:31">
      <c r="A21" s="281" t="s">
        <v>337</v>
      </c>
      <c r="B21" s="93">
        <v>4372311.8</v>
      </c>
      <c r="C21" s="94">
        <v>7905221.7599999998</v>
      </c>
      <c r="D21" s="94"/>
      <c r="E21" s="94"/>
      <c r="F21" s="111">
        <v>560365.28802541713</v>
      </c>
      <c r="G21" s="101">
        <v>1013150.9533348457</v>
      </c>
      <c r="H21" s="101"/>
      <c r="I21" s="101"/>
      <c r="J21" s="93">
        <v>2523588.58</v>
      </c>
      <c r="K21" s="94">
        <v>4404059.62</v>
      </c>
      <c r="L21" s="94"/>
      <c r="M21" s="94"/>
      <c r="N21" s="111">
        <v>323428.77319255995</v>
      </c>
      <c r="O21" s="101">
        <v>564434.15985163942</v>
      </c>
      <c r="P21" s="101"/>
      <c r="Q21" s="101"/>
      <c r="R21" s="93">
        <v>1848723.2199999997</v>
      </c>
      <c r="S21" s="94">
        <v>3501162.1399999997</v>
      </c>
      <c r="T21" s="94"/>
      <c r="U21" s="94"/>
      <c r="V21" s="111">
        <v>236936.51483285718</v>
      </c>
      <c r="W21" s="101">
        <v>448716.7934832063</v>
      </c>
      <c r="X21" s="101"/>
      <c r="Y21" s="101"/>
      <c r="Z21" s="93">
        <v>12277533.559999999</v>
      </c>
      <c r="AA21" s="111">
        <v>1573516.241360263</v>
      </c>
      <c r="AB21" s="93">
        <v>6927648.2000000002</v>
      </c>
      <c r="AC21" s="111">
        <v>887862.93304419937</v>
      </c>
      <c r="AD21" s="93">
        <v>5349885.3599999994</v>
      </c>
      <c r="AE21" s="114">
        <v>685653.30831606349</v>
      </c>
    </row>
    <row r="22" spans="1:31">
      <c r="A22" s="281" t="s">
        <v>1842</v>
      </c>
      <c r="B22" s="93"/>
      <c r="C22" s="94"/>
      <c r="D22" s="94">
        <v>157634.79999999999</v>
      </c>
      <c r="E22" s="94"/>
      <c r="F22" s="111"/>
      <c r="G22" s="101"/>
      <c r="H22" s="101">
        <v>20202.829566004195</v>
      </c>
      <c r="I22" s="101"/>
      <c r="J22" s="93"/>
      <c r="K22" s="94"/>
      <c r="L22" s="94">
        <v>0</v>
      </c>
      <c r="M22" s="94"/>
      <c r="N22" s="111"/>
      <c r="O22" s="101"/>
      <c r="P22" s="101">
        <v>0</v>
      </c>
      <c r="Q22" s="101"/>
      <c r="R22" s="93"/>
      <c r="S22" s="94"/>
      <c r="T22" s="94">
        <v>157634.79999999999</v>
      </c>
      <c r="U22" s="94"/>
      <c r="V22" s="111"/>
      <c r="W22" s="101"/>
      <c r="X22" s="101">
        <v>20202.829566004195</v>
      </c>
      <c r="Y22" s="101"/>
      <c r="Z22" s="93">
        <v>157634.79999999999</v>
      </c>
      <c r="AA22" s="111">
        <v>20202.829566004195</v>
      </c>
      <c r="AB22" s="93">
        <v>0</v>
      </c>
      <c r="AC22" s="111">
        <v>0</v>
      </c>
      <c r="AD22" s="93">
        <v>157634.79999999999</v>
      </c>
      <c r="AE22" s="114">
        <v>20202.829566004195</v>
      </c>
    </row>
    <row r="23" spans="1:31">
      <c r="A23" s="281" t="s">
        <v>78</v>
      </c>
      <c r="B23" s="93">
        <v>46333260.26021</v>
      </c>
      <c r="C23" s="94">
        <v>4861305.8</v>
      </c>
      <c r="D23" s="94">
        <v>6632218.5</v>
      </c>
      <c r="E23" s="94">
        <v>31276083.357929997</v>
      </c>
      <c r="F23" s="111">
        <v>5938174.5672550593</v>
      </c>
      <c r="G23" s="101">
        <v>623035.85595076508</v>
      </c>
      <c r="H23" s="101">
        <v>850000</v>
      </c>
      <c r="I23" s="101">
        <v>4008413</v>
      </c>
      <c r="J23" s="93">
        <v>12144386.92</v>
      </c>
      <c r="K23" s="94">
        <v>4109865.62</v>
      </c>
      <c r="L23" s="94">
        <v>0</v>
      </c>
      <c r="M23" s="94">
        <v>0</v>
      </c>
      <c r="N23" s="111">
        <v>1556451.8693103974</v>
      </c>
      <c r="O23" s="101">
        <v>526729.59689129668</v>
      </c>
      <c r="P23" s="101">
        <v>0</v>
      </c>
      <c r="Q23" s="101">
        <v>0</v>
      </c>
      <c r="R23" s="93">
        <v>34188873.340209998</v>
      </c>
      <c r="S23" s="94">
        <v>751440.17999999993</v>
      </c>
      <c r="T23" s="94">
        <v>6632218.5</v>
      </c>
      <c r="U23" s="94">
        <v>31276083.357929997</v>
      </c>
      <c r="V23" s="111">
        <v>4381722.6979446616</v>
      </c>
      <c r="W23" s="101">
        <v>96306.259059468532</v>
      </c>
      <c r="X23" s="101">
        <v>850000</v>
      </c>
      <c r="Y23" s="101">
        <v>4008413</v>
      </c>
      <c r="Z23" s="93">
        <v>89102867.918139994</v>
      </c>
      <c r="AA23" s="111">
        <v>11419623.423205825</v>
      </c>
      <c r="AB23" s="93">
        <v>16254252.539999999</v>
      </c>
      <c r="AC23" s="111">
        <v>2083181.4662016942</v>
      </c>
      <c r="AD23" s="93">
        <v>72848615.378140002</v>
      </c>
      <c r="AE23" s="114">
        <v>9336441.9570041299</v>
      </c>
    </row>
    <row r="24" spans="1:31">
      <c r="A24" s="281" t="s">
        <v>251</v>
      </c>
      <c r="B24" s="93">
        <v>41013635.5852025</v>
      </c>
      <c r="C24" s="94">
        <v>773147</v>
      </c>
      <c r="D24" s="94">
        <v>8440809.3000000007</v>
      </c>
      <c r="E24" s="94">
        <v>68872144</v>
      </c>
      <c r="F24" s="111">
        <v>5256399.5362067949</v>
      </c>
      <c r="G24" s="101">
        <v>99088.253802253355</v>
      </c>
      <c r="H24" s="101">
        <v>1081793.0538627461</v>
      </c>
      <c r="I24" s="101">
        <v>8826808.4653724842</v>
      </c>
      <c r="J24" s="93">
        <v>8380459.2799999993</v>
      </c>
      <c r="K24" s="94">
        <v>773146.98</v>
      </c>
      <c r="L24" s="94">
        <v>3171523.03</v>
      </c>
      <c r="M24" s="94">
        <v>0</v>
      </c>
      <c r="N24" s="111">
        <v>1074058.4599255892</v>
      </c>
      <c r="O24" s="101">
        <v>99088.251239008488</v>
      </c>
      <c r="P24" s="101">
        <v>406469.50571667682</v>
      </c>
      <c r="Q24" s="101">
        <v>0</v>
      </c>
      <c r="R24" s="93">
        <v>32633176.305202499</v>
      </c>
      <c r="S24" s="94">
        <v>2.0000000018626451E-2</v>
      </c>
      <c r="T24" s="94">
        <v>5269286.2700000014</v>
      </c>
      <c r="U24" s="94">
        <v>68872144</v>
      </c>
      <c r="V24" s="111">
        <v>4182341.0762812058</v>
      </c>
      <c r="W24" s="101">
        <v>2.5632448669057339E-3</v>
      </c>
      <c r="X24" s="101">
        <v>675323.54814606928</v>
      </c>
      <c r="Y24" s="101">
        <v>8826808.4653724842</v>
      </c>
      <c r="Z24" s="93">
        <v>119099735.8852025</v>
      </c>
      <c r="AA24" s="111">
        <v>15264089.309244279</v>
      </c>
      <c r="AB24" s="93">
        <v>12325129.289999999</v>
      </c>
      <c r="AC24" s="111">
        <v>1579616.2168812745</v>
      </c>
      <c r="AD24" s="93">
        <v>106774606.59520251</v>
      </c>
      <c r="AE24" s="114">
        <v>13684473.092363004</v>
      </c>
    </row>
    <row r="25" spans="1:31" ht="30">
      <c r="A25" s="281" t="s">
        <v>1058</v>
      </c>
      <c r="B25" s="93">
        <v>796310.17</v>
      </c>
      <c r="C25" s="94"/>
      <c r="D25" s="94"/>
      <c r="E25" s="94"/>
      <c r="F25" s="111">
        <v>102056.89762784506</v>
      </c>
      <c r="G25" s="101"/>
      <c r="H25" s="101"/>
      <c r="I25" s="101"/>
      <c r="J25" s="93">
        <v>796310.14</v>
      </c>
      <c r="K25" s="94"/>
      <c r="L25" s="94"/>
      <c r="M25" s="94"/>
      <c r="N25" s="111">
        <v>102056.89378297776</v>
      </c>
      <c r="O25" s="101"/>
      <c r="P25" s="101"/>
      <c r="Q25" s="101"/>
      <c r="R25" s="93">
        <v>3.0000000027939677E-2</v>
      </c>
      <c r="S25" s="94"/>
      <c r="T25" s="94"/>
      <c r="U25" s="94"/>
      <c r="V25" s="111">
        <v>3.8448673003586009E-3</v>
      </c>
      <c r="W25" s="101"/>
      <c r="X25" s="101"/>
      <c r="Y25" s="101"/>
      <c r="Z25" s="93">
        <v>796310.17</v>
      </c>
      <c r="AA25" s="111">
        <v>102056.89762784506</v>
      </c>
      <c r="AB25" s="93">
        <v>796310.14</v>
      </c>
      <c r="AC25" s="111">
        <v>102056.89378297776</v>
      </c>
      <c r="AD25" s="93">
        <v>3.0000000027939677E-2</v>
      </c>
      <c r="AE25" s="114">
        <v>3.8448673003586009E-3</v>
      </c>
    </row>
    <row r="26" spans="1:31">
      <c r="A26" s="281" t="s">
        <v>2494</v>
      </c>
      <c r="B26" s="93"/>
      <c r="C26" s="94"/>
      <c r="D26" s="94"/>
      <c r="E26" s="94">
        <v>36281.25</v>
      </c>
      <c r="F26" s="111"/>
      <c r="G26" s="101"/>
      <c r="H26" s="101"/>
      <c r="I26" s="101">
        <v>4649.8863841714501</v>
      </c>
      <c r="J26" s="93"/>
      <c r="K26" s="94"/>
      <c r="L26" s="94"/>
      <c r="M26" s="94">
        <v>0</v>
      </c>
      <c r="N26" s="111"/>
      <c r="O26" s="101"/>
      <c r="P26" s="101"/>
      <c r="Q26" s="101">
        <v>0</v>
      </c>
      <c r="R26" s="93"/>
      <c r="S26" s="94"/>
      <c r="T26" s="94"/>
      <c r="U26" s="94">
        <v>36281.25</v>
      </c>
      <c r="V26" s="111"/>
      <c r="W26" s="101"/>
      <c r="X26" s="101"/>
      <c r="Y26" s="101">
        <v>4649.8863841714501</v>
      </c>
      <c r="Z26" s="93">
        <v>36281.25</v>
      </c>
      <c r="AA26" s="111">
        <v>4649.8863841714501</v>
      </c>
      <c r="AB26" s="93">
        <v>0</v>
      </c>
      <c r="AC26" s="111">
        <v>0</v>
      </c>
      <c r="AD26" s="93">
        <v>36281.25</v>
      </c>
      <c r="AE26" s="114">
        <v>4649.8863841714501</v>
      </c>
    </row>
    <row r="27" spans="1:31">
      <c r="A27" s="281" t="s">
        <v>180</v>
      </c>
      <c r="B27" s="93"/>
      <c r="C27" s="94"/>
      <c r="D27" s="94"/>
      <c r="E27" s="94">
        <v>5959401.1900000004</v>
      </c>
      <c r="F27" s="111"/>
      <c r="G27" s="101"/>
      <c r="H27" s="101"/>
      <c r="I27" s="101">
        <v>763770.22432237433</v>
      </c>
      <c r="J27" s="93"/>
      <c r="K27" s="94"/>
      <c r="L27" s="94"/>
      <c r="M27" s="94">
        <v>0</v>
      </c>
      <c r="N27" s="111"/>
      <c r="O27" s="101"/>
      <c r="P27" s="101"/>
      <c r="Q27" s="101">
        <v>0</v>
      </c>
      <c r="R27" s="93"/>
      <c r="S27" s="94"/>
      <c r="T27" s="94"/>
      <c r="U27" s="94">
        <v>5959401.1900000004</v>
      </c>
      <c r="V27" s="111"/>
      <c r="W27" s="101"/>
      <c r="X27" s="101"/>
      <c r="Y27" s="101">
        <v>763770.22432237433</v>
      </c>
      <c r="Z27" s="93">
        <v>5959401.1900000004</v>
      </c>
      <c r="AA27" s="111">
        <v>763770.22432237433</v>
      </c>
      <c r="AB27" s="93">
        <v>0</v>
      </c>
      <c r="AC27" s="111">
        <v>0</v>
      </c>
      <c r="AD27" s="93">
        <v>5959401.1900000004</v>
      </c>
      <c r="AE27" s="114">
        <v>763770.22432237433</v>
      </c>
    </row>
    <row r="28" spans="1:31" ht="30">
      <c r="A28" s="281" t="s">
        <v>1423</v>
      </c>
      <c r="B28" s="93">
        <v>345034.39</v>
      </c>
      <c r="C28" s="94"/>
      <c r="D28" s="94"/>
      <c r="E28" s="94"/>
      <c r="F28" s="111">
        <v>44220.38138520316</v>
      </c>
      <c r="G28" s="101"/>
      <c r="H28" s="101"/>
      <c r="I28" s="101"/>
      <c r="J28" s="93">
        <v>345034.38</v>
      </c>
      <c r="K28" s="94"/>
      <c r="L28" s="94"/>
      <c r="M28" s="94"/>
      <c r="N28" s="111">
        <v>44220.380103580726</v>
      </c>
      <c r="O28" s="101"/>
      <c r="P28" s="101"/>
      <c r="Q28" s="101"/>
      <c r="R28" s="93">
        <v>1.0000000009313226E-2</v>
      </c>
      <c r="S28" s="94"/>
      <c r="T28" s="94"/>
      <c r="U28" s="94"/>
      <c r="V28" s="111">
        <v>1.281622433452867E-3</v>
      </c>
      <c r="W28" s="101"/>
      <c r="X28" s="101"/>
      <c r="Y28" s="101"/>
      <c r="Z28" s="93">
        <v>345034.39</v>
      </c>
      <c r="AA28" s="111">
        <v>44220.38138520316</v>
      </c>
      <c r="AB28" s="93">
        <v>345034.38</v>
      </c>
      <c r="AC28" s="111">
        <v>44220.380103580726</v>
      </c>
      <c r="AD28" s="93">
        <v>1.0000000009313226E-2</v>
      </c>
      <c r="AE28" s="114">
        <v>1.281622433452867E-3</v>
      </c>
    </row>
    <row r="29" spans="1:31">
      <c r="A29" s="281" t="s">
        <v>1483</v>
      </c>
      <c r="B29" s="93"/>
      <c r="C29" s="94">
        <v>6845</v>
      </c>
      <c r="D29" s="94"/>
      <c r="E29" s="94"/>
      <c r="F29" s="111"/>
      <c r="G29" s="101">
        <v>877.27055434015028</v>
      </c>
      <c r="H29" s="101"/>
      <c r="I29" s="101"/>
      <c r="J29" s="93"/>
      <c r="K29" s="94">
        <v>0</v>
      </c>
      <c r="L29" s="94"/>
      <c r="M29" s="94"/>
      <c r="N29" s="111"/>
      <c r="O29" s="101">
        <v>0</v>
      </c>
      <c r="P29" s="101"/>
      <c r="Q29" s="101"/>
      <c r="R29" s="93"/>
      <c r="S29" s="94">
        <v>6845</v>
      </c>
      <c r="T29" s="94"/>
      <c r="U29" s="94"/>
      <c r="V29" s="111"/>
      <c r="W29" s="101">
        <v>877.27055434015028</v>
      </c>
      <c r="X29" s="101"/>
      <c r="Y29" s="101"/>
      <c r="Z29" s="93">
        <v>6845</v>
      </c>
      <c r="AA29" s="111">
        <v>877.27055434015028</v>
      </c>
      <c r="AB29" s="93">
        <v>0</v>
      </c>
      <c r="AC29" s="111">
        <v>0</v>
      </c>
      <c r="AD29" s="93">
        <v>6845</v>
      </c>
      <c r="AE29" s="114">
        <v>877.27055434015028</v>
      </c>
    </row>
    <row r="30" spans="1:31" ht="30">
      <c r="A30" s="281" t="s">
        <v>733</v>
      </c>
      <c r="B30" s="93">
        <v>14278731.93</v>
      </c>
      <c r="C30" s="94">
        <v>4998700</v>
      </c>
      <c r="D30" s="94">
        <v>5694978.4434899995</v>
      </c>
      <c r="E30" s="94">
        <v>465615586.42218</v>
      </c>
      <c r="F30" s="111">
        <v>1829994.3134412717</v>
      </c>
      <c r="G30" s="101">
        <v>640644.60481813143</v>
      </c>
      <c r="H30" s="101">
        <v>729881.21199060313</v>
      </c>
      <c r="I30" s="101">
        <v>59674338</v>
      </c>
      <c r="J30" s="93">
        <v>4424374.4000000004</v>
      </c>
      <c r="K30" s="94">
        <v>4354496.1899999995</v>
      </c>
      <c r="L30" s="94">
        <v>420556.06</v>
      </c>
      <c r="M30" s="94">
        <v>0</v>
      </c>
      <c r="N30" s="111">
        <v>567037.74762547412</v>
      </c>
      <c r="O30" s="101">
        <v>558081.99948478781</v>
      </c>
      <c r="P30" s="101">
        <v>53899.408018598908</v>
      </c>
      <c r="Q30" s="101">
        <v>0</v>
      </c>
      <c r="R30" s="93">
        <v>9854357.5299999993</v>
      </c>
      <c r="S30" s="94">
        <v>644203.81000000006</v>
      </c>
      <c r="T30" s="94">
        <v>5274422.3834899999</v>
      </c>
      <c r="U30" s="94">
        <v>465615586.42218</v>
      </c>
      <c r="V30" s="111">
        <v>1262956.5658157975</v>
      </c>
      <c r="W30" s="101">
        <v>82562.605333343585</v>
      </c>
      <c r="X30" s="101">
        <v>675981.80397200421</v>
      </c>
      <c r="Y30" s="101">
        <v>59674338</v>
      </c>
      <c r="Z30" s="93">
        <v>490587996.79566997</v>
      </c>
      <c r="AA30" s="111">
        <v>62874858.130250007</v>
      </c>
      <c r="AB30" s="93">
        <v>9199426.6500000004</v>
      </c>
      <c r="AC30" s="111">
        <v>1179019.1551288608</v>
      </c>
      <c r="AD30" s="93">
        <v>481388570.14567</v>
      </c>
      <c r="AE30" s="114">
        <v>61695838.975121148</v>
      </c>
    </row>
    <row r="31" spans="1:31">
      <c r="A31" s="281" t="s">
        <v>1408</v>
      </c>
      <c r="B31" s="93"/>
      <c r="C31" s="94">
        <v>672243.18</v>
      </c>
      <c r="D31" s="94">
        <v>5874860.9900000002</v>
      </c>
      <c r="E31" s="94">
        <v>950496.69000000006</v>
      </c>
      <c r="F31" s="111"/>
      <c r="G31" s="101">
        <v>86156.19388896793</v>
      </c>
      <c r="H31" s="101">
        <v>752935.36265429133</v>
      </c>
      <c r="I31" s="101">
        <v>121817.78789405085</v>
      </c>
      <c r="J31" s="93"/>
      <c r="K31" s="94">
        <v>277867.51</v>
      </c>
      <c r="L31" s="94">
        <v>228596.07</v>
      </c>
      <c r="M31" s="94">
        <v>0</v>
      </c>
      <c r="N31" s="111"/>
      <c r="O31" s="101">
        <v>35612.123379228236</v>
      </c>
      <c r="P31" s="101">
        <v>29297.385105753074</v>
      </c>
      <c r="Q31" s="101">
        <v>0</v>
      </c>
      <c r="R31" s="93"/>
      <c r="S31" s="94">
        <v>394375.67000000004</v>
      </c>
      <c r="T31" s="94">
        <v>5646264.9199999999</v>
      </c>
      <c r="U31" s="94">
        <v>950496.69000000006</v>
      </c>
      <c r="V31" s="111"/>
      <c r="W31" s="101">
        <v>50544.070509739693</v>
      </c>
      <c r="X31" s="101">
        <v>723637.97754853824</v>
      </c>
      <c r="Y31" s="101">
        <v>121817.78789405085</v>
      </c>
      <c r="Z31" s="93">
        <v>7497600.8600000003</v>
      </c>
      <c r="AA31" s="111">
        <v>960909.34443731012</v>
      </c>
      <c r="AB31" s="93">
        <v>506463.58</v>
      </c>
      <c r="AC31" s="111">
        <v>64909.508484981314</v>
      </c>
      <c r="AD31" s="93">
        <v>6991137.2800000003</v>
      </c>
      <c r="AE31" s="114">
        <v>895999.83595232875</v>
      </c>
    </row>
    <row r="32" spans="1:31">
      <c r="A32" s="281" t="s">
        <v>409</v>
      </c>
      <c r="B32" s="93">
        <v>13480092.5</v>
      </c>
      <c r="C32" s="94">
        <v>12215710.300000001</v>
      </c>
      <c r="D32" s="94">
        <v>136082685.56437999</v>
      </c>
      <c r="E32" s="94"/>
      <c r="F32" s="111">
        <v>1727638.8926269545</v>
      </c>
      <c r="G32" s="101">
        <v>1565592.8336800123</v>
      </c>
      <c r="H32" s="101">
        <v>17440662.235377647</v>
      </c>
      <c r="I32" s="101"/>
      <c r="J32" s="93">
        <v>5977309.5700000003</v>
      </c>
      <c r="K32" s="94">
        <v>1858135.07</v>
      </c>
      <c r="L32" s="94">
        <v>0</v>
      </c>
      <c r="M32" s="94"/>
      <c r="N32" s="111">
        <v>766065.40247430035</v>
      </c>
      <c r="O32" s="101">
        <v>238142.75864101885</v>
      </c>
      <c r="P32" s="101">
        <v>0</v>
      </c>
      <c r="Q32" s="101"/>
      <c r="R32" s="93">
        <v>7502782.9299999997</v>
      </c>
      <c r="S32" s="94">
        <v>10357575.229999999</v>
      </c>
      <c r="T32" s="94">
        <v>136082685.56437999</v>
      </c>
      <c r="U32" s="94"/>
      <c r="V32" s="111">
        <v>961573.49015265412</v>
      </c>
      <c r="W32" s="101">
        <v>1327450.0750389933</v>
      </c>
      <c r="X32" s="101">
        <v>17440662.235377647</v>
      </c>
      <c r="Y32" s="101"/>
      <c r="Z32" s="93">
        <v>161778488.36438</v>
      </c>
      <c r="AA32" s="111">
        <v>20733893.961684614</v>
      </c>
      <c r="AB32" s="93">
        <v>7835444.6400000006</v>
      </c>
      <c r="AC32" s="111">
        <v>1004208.1611153192</v>
      </c>
      <c r="AD32" s="93">
        <v>153943043.72437999</v>
      </c>
      <c r="AE32" s="114">
        <v>19729685.800569296</v>
      </c>
    </row>
    <row r="33" spans="1:31">
      <c r="A33" s="281" t="s">
        <v>1812</v>
      </c>
      <c r="B33" s="93"/>
      <c r="C33" s="94"/>
      <c r="D33" s="94">
        <v>361471.10000000003</v>
      </c>
      <c r="E33" s="94">
        <v>3156216.432</v>
      </c>
      <c r="F33" s="111"/>
      <c r="G33" s="101"/>
      <c r="H33" s="101">
        <v>46326.947008757335</v>
      </c>
      <c r="I33" s="101">
        <v>404507.77778204984</v>
      </c>
      <c r="J33" s="93"/>
      <c r="K33" s="94"/>
      <c r="L33" s="94">
        <v>0</v>
      </c>
      <c r="M33" s="94">
        <v>0</v>
      </c>
      <c r="N33" s="111"/>
      <c r="O33" s="101"/>
      <c r="P33" s="101">
        <v>0</v>
      </c>
      <c r="Q33" s="101">
        <v>0</v>
      </c>
      <c r="R33" s="93"/>
      <c r="S33" s="94"/>
      <c r="T33" s="94">
        <v>361471.10000000003</v>
      </c>
      <c r="U33" s="94">
        <v>3156216.432</v>
      </c>
      <c r="V33" s="111"/>
      <c r="W33" s="101"/>
      <c r="X33" s="101">
        <v>46326.947008757335</v>
      </c>
      <c r="Y33" s="101">
        <v>404507.77778204984</v>
      </c>
      <c r="Z33" s="93">
        <v>3517687.5320000001</v>
      </c>
      <c r="AA33" s="111">
        <v>450834.72479080717</v>
      </c>
      <c r="AB33" s="93">
        <v>0</v>
      </c>
      <c r="AC33" s="111">
        <v>0</v>
      </c>
      <c r="AD33" s="93">
        <v>3517687.5320000001</v>
      </c>
      <c r="AE33" s="114">
        <v>450834.72479080717</v>
      </c>
    </row>
    <row r="34" spans="1:31" ht="30">
      <c r="A34" s="281" t="s">
        <v>1180</v>
      </c>
      <c r="B34" s="93">
        <v>194504.7</v>
      </c>
      <c r="C34" s="94"/>
      <c r="D34" s="94"/>
      <c r="E34" s="94"/>
      <c r="F34" s="111">
        <v>24928.158654604038</v>
      </c>
      <c r="G34" s="101"/>
      <c r="H34" s="101"/>
      <c r="I34" s="101"/>
      <c r="J34" s="93">
        <v>194504.69</v>
      </c>
      <c r="K34" s="94"/>
      <c r="L34" s="94"/>
      <c r="M34" s="94"/>
      <c r="N34" s="111">
        <v>24928.157372981608</v>
      </c>
      <c r="O34" s="101"/>
      <c r="P34" s="101"/>
      <c r="Q34" s="101"/>
      <c r="R34" s="93">
        <v>1.0000000009313226E-2</v>
      </c>
      <c r="S34" s="94"/>
      <c r="T34" s="94"/>
      <c r="U34" s="94"/>
      <c r="V34" s="111">
        <v>1.2816224298148882E-3</v>
      </c>
      <c r="W34" s="101"/>
      <c r="X34" s="101"/>
      <c r="Y34" s="101"/>
      <c r="Z34" s="93">
        <v>194504.7</v>
      </c>
      <c r="AA34" s="111">
        <v>24928.158654604038</v>
      </c>
      <c r="AB34" s="93">
        <v>194504.69</v>
      </c>
      <c r="AC34" s="111">
        <v>24928.157372981608</v>
      </c>
      <c r="AD34" s="93">
        <v>1.0000000009313226E-2</v>
      </c>
      <c r="AE34" s="114">
        <v>1.2816224298148882E-3</v>
      </c>
    </row>
    <row r="35" spans="1:31">
      <c r="A35" s="281" t="s">
        <v>1542</v>
      </c>
      <c r="B35" s="93"/>
      <c r="C35" s="94">
        <v>77113.3</v>
      </c>
      <c r="D35" s="94"/>
      <c r="E35" s="94"/>
      <c r="F35" s="111"/>
      <c r="G35" s="101">
        <v>9883.0135044555609</v>
      </c>
      <c r="H35" s="101"/>
      <c r="I35" s="101"/>
      <c r="J35" s="93"/>
      <c r="K35" s="94">
        <v>77113.289999999994</v>
      </c>
      <c r="L35" s="94"/>
      <c r="M35" s="94"/>
      <c r="N35" s="111"/>
      <c r="O35" s="101">
        <v>9883.0122228331293</v>
      </c>
      <c r="P35" s="101"/>
      <c r="Q35" s="101"/>
      <c r="R35" s="93"/>
      <c r="S35" s="94">
        <v>1.0000000009313226E-2</v>
      </c>
      <c r="T35" s="94"/>
      <c r="U35" s="94"/>
      <c r="V35" s="111"/>
      <c r="W35" s="101">
        <v>1.2816224316338776E-3</v>
      </c>
      <c r="X35" s="101"/>
      <c r="Y35" s="101"/>
      <c r="Z35" s="93">
        <v>77113.3</v>
      </c>
      <c r="AA35" s="111">
        <v>9883.0135044555609</v>
      </c>
      <c r="AB35" s="93">
        <v>77113.289999999994</v>
      </c>
      <c r="AC35" s="111">
        <v>9883.0122228331293</v>
      </c>
      <c r="AD35" s="93">
        <v>1.0000000009313226E-2</v>
      </c>
      <c r="AE35" s="114">
        <v>1.2816224316338776E-3</v>
      </c>
    </row>
    <row r="36" spans="1:31">
      <c r="A36" s="281" t="s">
        <v>810</v>
      </c>
      <c r="B36" s="93">
        <v>18724449.100000001</v>
      </c>
      <c r="C36" s="94"/>
      <c r="D36" s="94">
        <v>17862117.02</v>
      </c>
      <c r="E36" s="94"/>
      <c r="F36" s="111">
        <v>2399767.398344913</v>
      </c>
      <c r="G36" s="101"/>
      <c r="H36" s="101">
        <v>2289248.9846346285</v>
      </c>
      <c r="I36" s="101"/>
      <c r="J36" s="93">
        <v>15547502.800000001</v>
      </c>
      <c r="K36" s="94"/>
      <c r="L36" s="94">
        <v>2599793.6800000002</v>
      </c>
      <c r="M36" s="94"/>
      <c r="N36" s="111">
        <v>1992602.8341798452</v>
      </c>
      <c r="O36" s="101"/>
      <c r="P36" s="101">
        <v>333195.3897477896</v>
      </c>
      <c r="Q36" s="101"/>
      <c r="R36" s="93">
        <v>3176946.3000000017</v>
      </c>
      <c r="S36" s="94"/>
      <c r="T36" s="94">
        <v>15262323.34</v>
      </c>
      <c r="U36" s="94"/>
      <c r="V36" s="111">
        <v>407164.56416506798</v>
      </c>
      <c r="W36" s="101"/>
      <c r="X36" s="101">
        <v>1956053.5948868392</v>
      </c>
      <c r="Y36" s="101"/>
      <c r="Z36" s="93">
        <v>36586566.120000005</v>
      </c>
      <c r="AA36" s="111">
        <v>4689016.382979542</v>
      </c>
      <c r="AB36" s="93">
        <v>18147296.48</v>
      </c>
      <c r="AC36" s="111">
        <v>2325798.2239276348</v>
      </c>
      <c r="AD36" s="93">
        <v>18439269.640000001</v>
      </c>
      <c r="AE36" s="114">
        <v>2363218.1590519072</v>
      </c>
    </row>
    <row r="37" spans="1:31">
      <c r="A37" s="281" t="s">
        <v>102</v>
      </c>
      <c r="B37" s="93">
        <v>3150095.64</v>
      </c>
      <c r="C37" s="94">
        <v>14000000</v>
      </c>
      <c r="D37" s="94">
        <v>143446048.43000001</v>
      </c>
      <c r="E37" s="94"/>
      <c r="F37" s="111">
        <v>403723.3233494946</v>
      </c>
      <c r="G37" s="101">
        <v>1794271.4040558224</v>
      </c>
      <c r="H37" s="101">
        <v>18384367.337339688</v>
      </c>
      <c r="I37" s="101"/>
      <c r="J37" s="93">
        <v>2076656.47</v>
      </c>
      <c r="K37" s="94">
        <v>0</v>
      </c>
      <c r="L37" s="94">
        <v>0</v>
      </c>
      <c r="M37" s="94"/>
      <c r="N37" s="111">
        <v>266148.95144060772</v>
      </c>
      <c r="O37" s="101">
        <v>0</v>
      </c>
      <c r="P37" s="101">
        <v>0</v>
      </c>
      <c r="Q37" s="101"/>
      <c r="R37" s="93">
        <v>1073439.1700000002</v>
      </c>
      <c r="S37" s="94">
        <v>14000000</v>
      </c>
      <c r="T37" s="94">
        <v>143446048.43000001</v>
      </c>
      <c r="U37" s="94"/>
      <c r="V37" s="111">
        <v>137574.37190888688</v>
      </c>
      <c r="W37" s="101">
        <v>1794271.4040558224</v>
      </c>
      <c r="X37" s="101">
        <v>18384367.337339688</v>
      </c>
      <c r="Y37" s="101"/>
      <c r="Z37" s="93">
        <v>160596144.06999999</v>
      </c>
      <c r="AA37" s="111">
        <v>20582362.064745005</v>
      </c>
      <c r="AB37" s="93">
        <v>2076656.47</v>
      </c>
      <c r="AC37" s="111">
        <v>266148.95144060772</v>
      </c>
      <c r="AD37" s="93">
        <v>158519487.59999999</v>
      </c>
      <c r="AE37" s="114">
        <v>20316213.113304399</v>
      </c>
    </row>
    <row r="38" spans="1:31">
      <c r="A38" s="281" t="s">
        <v>1432</v>
      </c>
      <c r="B38" s="93">
        <v>11708920.300000001</v>
      </c>
      <c r="C38" s="94"/>
      <c r="D38" s="94"/>
      <c r="E38" s="94"/>
      <c r="F38" s="111">
        <v>1500641.4904756232</v>
      </c>
      <c r="G38" s="101"/>
      <c r="H38" s="101"/>
      <c r="I38" s="101"/>
      <c r="J38" s="93">
        <v>11704920.15</v>
      </c>
      <c r="K38" s="94"/>
      <c r="L38" s="94"/>
      <c r="M38" s="94"/>
      <c r="N38" s="111">
        <v>1500128.8222786991</v>
      </c>
      <c r="O38" s="101"/>
      <c r="P38" s="101"/>
      <c r="Q38" s="101"/>
      <c r="R38" s="93">
        <v>4000.1500000003725</v>
      </c>
      <c r="S38" s="94"/>
      <c r="T38" s="94"/>
      <c r="U38" s="94"/>
      <c r="V38" s="111">
        <v>512.66819692403078</v>
      </c>
      <c r="W38" s="101"/>
      <c r="X38" s="101"/>
      <c r="Y38" s="101"/>
      <c r="Z38" s="93">
        <v>11708920.300000001</v>
      </c>
      <c r="AA38" s="111">
        <v>1500641.4904756232</v>
      </c>
      <c r="AB38" s="93">
        <v>11704920.15</v>
      </c>
      <c r="AC38" s="111">
        <v>1500128.8222786991</v>
      </c>
      <c r="AD38" s="93">
        <v>4000.1500000003725</v>
      </c>
      <c r="AE38" s="114">
        <v>512.66819692403078</v>
      </c>
    </row>
    <row r="39" spans="1:31" ht="30">
      <c r="A39" s="281" t="s">
        <v>1757</v>
      </c>
      <c r="B39" s="93"/>
      <c r="C39" s="94"/>
      <c r="D39" s="94">
        <v>3448378.38</v>
      </c>
      <c r="E39" s="94"/>
      <c r="F39" s="111"/>
      <c r="G39" s="101"/>
      <c r="H39" s="101">
        <v>441951.90839988156</v>
      </c>
      <c r="I39" s="101"/>
      <c r="J39" s="93"/>
      <c r="K39" s="94"/>
      <c r="L39" s="94">
        <v>78377.06</v>
      </c>
      <c r="M39" s="94"/>
      <c r="N39" s="111"/>
      <c r="O39" s="101"/>
      <c r="P39" s="101">
        <v>10044.979820854816</v>
      </c>
      <c r="Q39" s="101"/>
      <c r="R39" s="93"/>
      <c r="S39" s="94"/>
      <c r="T39" s="94">
        <v>3370001.32</v>
      </c>
      <c r="U39" s="94"/>
      <c r="V39" s="111"/>
      <c r="W39" s="101"/>
      <c r="X39" s="101">
        <v>431906.92857902672</v>
      </c>
      <c r="Y39" s="101"/>
      <c r="Z39" s="93">
        <v>3448378.38</v>
      </c>
      <c r="AA39" s="111">
        <v>441951.90839988156</v>
      </c>
      <c r="AB39" s="93">
        <v>78377.06</v>
      </c>
      <c r="AC39" s="111">
        <v>10044.979820854816</v>
      </c>
      <c r="AD39" s="93">
        <v>3370001.32</v>
      </c>
      <c r="AE39" s="114">
        <v>431906.92857902672</v>
      </c>
    </row>
    <row r="40" spans="1:31">
      <c r="A40" s="281" t="s">
        <v>2619</v>
      </c>
      <c r="B40" s="93"/>
      <c r="C40" s="94"/>
      <c r="D40" s="94">
        <v>1918008.07</v>
      </c>
      <c r="E40" s="94"/>
      <c r="F40" s="111"/>
      <c r="G40" s="101"/>
      <c r="H40" s="101">
        <v>245816.21662494988</v>
      </c>
      <c r="I40" s="101"/>
      <c r="J40" s="93"/>
      <c r="K40" s="94"/>
      <c r="L40" s="94">
        <v>0</v>
      </c>
      <c r="M40" s="94"/>
      <c r="N40" s="111"/>
      <c r="O40" s="101"/>
      <c r="P40" s="101">
        <v>0</v>
      </c>
      <c r="Q40" s="101"/>
      <c r="R40" s="93"/>
      <c r="S40" s="94"/>
      <c r="T40" s="94">
        <v>1918008.07</v>
      </c>
      <c r="U40" s="94"/>
      <c r="V40" s="111"/>
      <c r="W40" s="101"/>
      <c r="X40" s="101">
        <v>245816.21662494988</v>
      </c>
      <c r="Y40" s="101"/>
      <c r="Z40" s="93">
        <v>1918008.07</v>
      </c>
      <c r="AA40" s="111">
        <v>245816.21662494988</v>
      </c>
      <c r="AB40" s="93">
        <v>0</v>
      </c>
      <c r="AC40" s="111">
        <v>0</v>
      </c>
      <c r="AD40" s="93">
        <v>1918008.07</v>
      </c>
      <c r="AE40" s="114">
        <v>245816.21662494988</v>
      </c>
    </row>
    <row r="41" spans="1:31">
      <c r="A41" s="281" t="s">
        <v>2621</v>
      </c>
      <c r="B41" s="93"/>
      <c r="C41" s="94"/>
      <c r="D41" s="94">
        <v>4704031.7300000004</v>
      </c>
      <c r="E41" s="94"/>
      <c r="F41" s="111"/>
      <c r="G41" s="101"/>
      <c r="H41" s="101">
        <v>602879.25835073146</v>
      </c>
      <c r="I41" s="101"/>
      <c r="J41" s="93"/>
      <c r="K41" s="94"/>
      <c r="L41" s="94">
        <v>0</v>
      </c>
      <c r="M41" s="94"/>
      <c r="N41" s="111"/>
      <c r="O41" s="101"/>
      <c r="P41" s="101">
        <v>0</v>
      </c>
      <c r="Q41" s="101"/>
      <c r="R41" s="93"/>
      <c r="S41" s="94"/>
      <c r="T41" s="94">
        <v>4704031.7300000004</v>
      </c>
      <c r="U41" s="94"/>
      <c r="V41" s="111"/>
      <c r="W41" s="101"/>
      <c r="X41" s="101">
        <v>602879.25835073146</v>
      </c>
      <c r="Y41" s="101"/>
      <c r="Z41" s="93">
        <v>4704031.7300000004</v>
      </c>
      <c r="AA41" s="111">
        <v>602879.25835073146</v>
      </c>
      <c r="AB41" s="93">
        <v>0</v>
      </c>
      <c r="AC41" s="111">
        <v>0</v>
      </c>
      <c r="AD41" s="93">
        <v>4704031.7300000004</v>
      </c>
      <c r="AE41" s="114">
        <v>602879.25835073146</v>
      </c>
    </row>
    <row r="42" spans="1:31">
      <c r="A42" s="282" t="s">
        <v>3</v>
      </c>
      <c r="B42" s="95">
        <v>363187127.15481263</v>
      </c>
      <c r="C42" s="96">
        <v>471423690.68000001</v>
      </c>
      <c r="D42" s="96">
        <v>1006195483.3294122</v>
      </c>
      <c r="E42" s="96">
        <v>594200681.16451454</v>
      </c>
      <c r="F42" s="112">
        <v>46546876.898219004</v>
      </c>
      <c r="G42" s="102">
        <v>60418717.670112938</v>
      </c>
      <c r="H42" s="102">
        <v>128956270.18772081</v>
      </c>
      <c r="I42" s="102">
        <v>76154092.177427113</v>
      </c>
      <c r="J42" s="95">
        <v>96331072.920000002</v>
      </c>
      <c r="K42" s="96">
        <v>47537568.50999999</v>
      </c>
      <c r="L42" s="96">
        <v>36270044.199999996</v>
      </c>
      <c r="M42" s="96">
        <v>0</v>
      </c>
      <c r="N42" s="112">
        <v>12346006.390169444</v>
      </c>
      <c r="O42" s="102">
        <v>6092521.4139883965</v>
      </c>
      <c r="P42" s="102">
        <v>4648450.2237071972</v>
      </c>
      <c r="Q42" s="102">
        <v>0</v>
      </c>
      <c r="R42" s="95">
        <v>266856054.23481256</v>
      </c>
      <c r="S42" s="96">
        <v>423886122.16999996</v>
      </c>
      <c r="T42" s="96">
        <v>969925439.12941241</v>
      </c>
      <c r="U42" s="96">
        <v>594200681.16451454</v>
      </c>
      <c r="V42" s="112">
        <v>34200870.50804957</v>
      </c>
      <c r="W42" s="102">
        <v>54326196.256124541</v>
      </c>
      <c r="X42" s="102">
        <v>124307819.96401362</v>
      </c>
      <c r="Y42" s="102">
        <v>76154092.177427113</v>
      </c>
      <c r="Z42" s="95">
        <v>2435006982.3287401</v>
      </c>
      <c r="AA42" s="112">
        <v>312075956.93347985</v>
      </c>
      <c r="AB42" s="95">
        <v>180138685.63</v>
      </c>
      <c r="AC42" s="112">
        <v>23086978.027865037</v>
      </c>
      <c r="AD42" s="95">
        <v>2254868296.69874</v>
      </c>
      <c r="AE42" s="115">
        <v>288988978.90561479</v>
      </c>
    </row>
  </sheetData>
  <printOptions horizontalCentered="1" verticalCentered="1"/>
  <pageMargins left="0.31496062992125984" right="0.31496062992125984" top="0.35433070866141736" bottom="0.35433070866141736" header="0.31496062992125984" footer="0.31496062992125984"/>
  <pageSetup scale="21"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F6:F1000"/>
  <sheetViews>
    <sheetView workbookViewId="0"/>
  </sheetViews>
  <sheetFormatPr baseColWidth="10" defaultColWidth="14.42578125" defaultRowHeight="15" customHeight="1"/>
  <cols>
    <col min="1" max="26" width="10.7109375" customWidth="1"/>
  </cols>
  <sheetData>
    <row r="6" spans="6:6">
      <c r="F6" s="1" t="s">
        <v>1851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26" width="28.5703125" customWidth="1"/>
  </cols>
  <sheetData>
    <row r="1" spans="1:26">
      <c r="A1" s="35" t="s">
        <v>1852</v>
      </c>
      <c r="B1" s="35" t="s">
        <v>4</v>
      </c>
      <c r="C1" s="35" t="s">
        <v>1853</v>
      </c>
      <c r="D1" s="35" t="s">
        <v>33</v>
      </c>
      <c r="E1" s="35" t="s">
        <v>34</v>
      </c>
      <c r="F1" s="35" t="s">
        <v>1854</v>
      </c>
      <c r="G1" s="35" t="s">
        <v>1855</v>
      </c>
      <c r="H1" s="35" t="s">
        <v>1856</v>
      </c>
      <c r="I1" s="35" t="s">
        <v>38</v>
      </c>
      <c r="J1" s="35" t="s">
        <v>39</v>
      </c>
      <c r="K1" s="35" t="s">
        <v>40</v>
      </c>
      <c r="L1" s="35" t="s">
        <v>41</v>
      </c>
      <c r="M1" s="35" t="s">
        <v>42</v>
      </c>
      <c r="N1" s="35" t="s">
        <v>34</v>
      </c>
      <c r="O1" s="35" t="s">
        <v>1857</v>
      </c>
      <c r="P1" s="35" t="s">
        <v>34</v>
      </c>
      <c r="Q1" s="35" t="s">
        <v>1857</v>
      </c>
      <c r="R1" s="35" t="s">
        <v>34</v>
      </c>
      <c r="S1" s="35" t="s">
        <v>1857</v>
      </c>
      <c r="T1" s="35" t="s">
        <v>1858</v>
      </c>
      <c r="U1" s="35" t="s">
        <v>1859</v>
      </c>
      <c r="V1" s="35" t="s">
        <v>53</v>
      </c>
      <c r="W1" s="35" t="s">
        <v>54</v>
      </c>
      <c r="X1" s="35" t="s">
        <v>55</v>
      </c>
      <c r="Y1" s="35" t="s">
        <v>1860</v>
      </c>
      <c r="Z1" s="35" t="s">
        <v>57</v>
      </c>
    </row>
    <row r="2" spans="1:26">
      <c r="A2" s="35" t="s">
        <v>74</v>
      </c>
      <c r="B2" s="35" t="s">
        <v>75</v>
      </c>
      <c r="C2" s="35" t="s">
        <v>76</v>
      </c>
      <c r="D2" s="35" t="s">
        <v>77</v>
      </c>
      <c r="E2" s="35" t="s">
        <v>78</v>
      </c>
      <c r="F2" s="35" t="s">
        <v>1861</v>
      </c>
      <c r="G2" s="35" t="s">
        <v>1862</v>
      </c>
      <c r="H2" s="35" t="s">
        <v>1863</v>
      </c>
      <c r="I2" s="41">
        <v>41110</v>
      </c>
      <c r="J2" s="41">
        <v>42077</v>
      </c>
      <c r="K2" s="35" t="s">
        <v>80</v>
      </c>
      <c r="L2" s="42">
        <v>717667</v>
      </c>
      <c r="M2" s="43">
        <v>5585543.8799999999</v>
      </c>
      <c r="N2" s="42">
        <v>5597802.5999999996</v>
      </c>
      <c r="O2" s="42">
        <v>218400</v>
      </c>
      <c r="P2" s="35">
        <v>0</v>
      </c>
      <c r="Q2" s="35">
        <v>0</v>
      </c>
      <c r="R2" s="42">
        <v>4706791.95</v>
      </c>
      <c r="S2" s="42">
        <v>218400</v>
      </c>
      <c r="T2" s="42">
        <v>83</v>
      </c>
      <c r="U2" s="42">
        <v>84.68</v>
      </c>
      <c r="V2" s="35" t="s">
        <v>81</v>
      </c>
      <c r="W2" s="35" t="s">
        <v>82</v>
      </c>
      <c r="X2" s="35" t="s">
        <v>83</v>
      </c>
      <c r="Y2" s="35" t="s">
        <v>68</v>
      </c>
      <c r="Z2" s="35" t="s">
        <v>68</v>
      </c>
    </row>
    <row r="3" spans="1:26">
      <c r="A3" s="35" t="s">
        <v>87</v>
      </c>
      <c r="B3" s="35" t="s">
        <v>88</v>
      </c>
      <c r="C3" s="35" t="s">
        <v>76</v>
      </c>
      <c r="D3" s="35" t="s">
        <v>89</v>
      </c>
      <c r="E3" s="35" t="s">
        <v>90</v>
      </c>
      <c r="F3" s="35" t="s">
        <v>1864</v>
      </c>
      <c r="G3" s="35" t="s">
        <v>1865</v>
      </c>
      <c r="H3" s="35" t="s">
        <v>1866</v>
      </c>
      <c r="I3" s="41">
        <v>40180</v>
      </c>
      <c r="J3" s="41">
        <v>42369</v>
      </c>
      <c r="K3" s="35" t="s">
        <v>92</v>
      </c>
      <c r="L3" s="42">
        <v>15052233.23</v>
      </c>
      <c r="M3" s="43">
        <v>17134425.949999999</v>
      </c>
      <c r="N3" s="42">
        <v>23200000</v>
      </c>
      <c r="O3" s="42">
        <v>0</v>
      </c>
      <c r="P3" s="35">
        <v>0</v>
      </c>
      <c r="Q3" s="35">
        <v>0</v>
      </c>
      <c r="R3" s="42">
        <v>17134425.949999999</v>
      </c>
      <c r="S3" s="42">
        <v>0</v>
      </c>
      <c r="T3" s="42">
        <v>90</v>
      </c>
      <c r="U3" s="42">
        <v>73.849999999999994</v>
      </c>
      <c r="V3" s="35" t="s">
        <v>81</v>
      </c>
      <c r="W3" s="35" t="s">
        <v>93</v>
      </c>
      <c r="X3" s="35" t="s">
        <v>94</v>
      </c>
      <c r="Y3" s="35" t="s">
        <v>95</v>
      </c>
      <c r="Z3" s="35" t="s">
        <v>95</v>
      </c>
    </row>
    <row r="4" spans="1:26">
      <c r="A4" s="35" t="s">
        <v>87</v>
      </c>
      <c r="B4" s="35" t="s">
        <v>88</v>
      </c>
      <c r="C4" s="35" t="s">
        <v>76</v>
      </c>
      <c r="D4" s="35" t="s">
        <v>89</v>
      </c>
      <c r="E4" s="35" t="s">
        <v>90</v>
      </c>
      <c r="F4" s="35" t="s">
        <v>1864</v>
      </c>
      <c r="G4" s="35" t="s">
        <v>1865</v>
      </c>
      <c r="H4" s="35" t="s">
        <v>1866</v>
      </c>
      <c r="I4" s="41">
        <v>40180</v>
      </c>
      <c r="J4" s="41">
        <v>42369</v>
      </c>
      <c r="K4" s="35" t="s">
        <v>92</v>
      </c>
      <c r="L4" s="42">
        <v>15052233.23</v>
      </c>
      <c r="M4" s="43">
        <v>17134425.949999999</v>
      </c>
      <c r="N4" s="42">
        <v>23200000</v>
      </c>
      <c r="O4" s="42">
        <v>0</v>
      </c>
      <c r="P4" s="35">
        <v>0</v>
      </c>
      <c r="Q4" s="35">
        <v>0</v>
      </c>
      <c r="R4" s="42">
        <v>17134425.949999999</v>
      </c>
      <c r="S4" s="42">
        <v>0</v>
      </c>
      <c r="T4" s="42">
        <v>90</v>
      </c>
      <c r="U4" s="42">
        <v>73.849999999999994</v>
      </c>
      <c r="V4" s="35" t="s">
        <v>81</v>
      </c>
      <c r="W4" s="35" t="s">
        <v>93</v>
      </c>
      <c r="X4" s="35" t="s">
        <v>94</v>
      </c>
      <c r="Y4" s="35" t="s">
        <v>294</v>
      </c>
      <c r="Z4" s="35" t="s">
        <v>294</v>
      </c>
    </row>
    <row r="5" spans="1:26">
      <c r="A5" s="35" t="s">
        <v>87</v>
      </c>
      <c r="B5" s="35" t="s">
        <v>88</v>
      </c>
      <c r="C5" s="35" t="s">
        <v>76</v>
      </c>
      <c r="D5" s="35" t="s">
        <v>89</v>
      </c>
      <c r="E5" s="35" t="s">
        <v>90</v>
      </c>
      <c r="F5" s="35" t="s">
        <v>1864</v>
      </c>
      <c r="G5" s="35" t="s">
        <v>1865</v>
      </c>
      <c r="H5" s="35" t="s">
        <v>1866</v>
      </c>
      <c r="I5" s="41">
        <v>40180</v>
      </c>
      <c r="J5" s="41">
        <v>42369</v>
      </c>
      <c r="K5" s="35" t="s">
        <v>92</v>
      </c>
      <c r="L5" s="42">
        <v>15052233.23</v>
      </c>
      <c r="M5" s="43">
        <v>17134425.949999999</v>
      </c>
      <c r="N5" s="42">
        <v>23200000</v>
      </c>
      <c r="O5" s="42">
        <v>0</v>
      </c>
      <c r="P5" s="35">
        <v>0</v>
      </c>
      <c r="Q5" s="35">
        <v>0</v>
      </c>
      <c r="R5" s="42">
        <v>17134425.949999999</v>
      </c>
      <c r="S5" s="42">
        <v>0</v>
      </c>
      <c r="T5" s="42">
        <v>90</v>
      </c>
      <c r="U5" s="42">
        <v>73.849999999999994</v>
      </c>
      <c r="V5" s="35" t="s">
        <v>81</v>
      </c>
      <c r="W5" s="35" t="s">
        <v>93</v>
      </c>
      <c r="X5" s="35" t="s">
        <v>94</v>
      </c>
      <c r="Y5" s="35" t="s">
        <v>578</v>
      </c>
      <c r="Z5" s="35" t="s">
        <v>990</v>
      </c>
    </row>
    <row r="6" spans="1:26">
      <c r="A6" s="35" t="s">
        <v>87</v>
      </c>
      <c r="B6" s="35" t="s">
        <v>88</v>
      </c>
      <c r="C6" s="35" t="s">
        <v>76</v>
      </c>
      <c r="D6" s="35" t="s">
        <v>89</v>
      </c>
      <c r="E6" s="35" t="s">
        <v>90</v>
      </c>
      <c r="F6" s="35" t="s">
        <v>1864</v>
      </c>
      <c r="G6" s="35" t="s">
        <v>1865</v>
      </c>
      <c r="H6" s="35" t="s">
        <v>1866</v>
      </c>
      <c r="I6" s="41">
        <v>40180</v>
      </c>
      <c r="J6" s="41">
        <v>42369</v>
      </c>
      <c r="K6" s="35" t="s">
        <v>92</v>
      </c>
      <c r="L6" s="42">
        <v>15052233.23</v>
      </c>
      <c r="M6" s="43">
        <v>17134425.949999999</v>
      </c>
      <c r="N6" s="42">
        <v>23200000</v>
      </c>
      <c r="O6" s="42">
        <v>0</v>
      </c>
      <c r="P6" s="35">
        <v>0</v>
      </c>
      <c r="Q6" s="35">
        <v>0</v>
      </c>
      <c r="R6" s="42">
        <v>17134425.949999999</v>
      </c>
      <c r="S6" s="42">
        <v>0</v>
      </c>
      <c r="T6" s="42">
        <v>90</v>
      </c>
      <c r="U6" s="42">
        <v>73.849999999999994</v>
      </c>
      <c r="V6" s="35" t="s">
        <v>81</v>
      </c>
      <c r="W6" s="35" t="s">
        <v>93</v>
      </c>
      <c r="X6" s="35" t="s">
        <v>94</v>
      </c>
      <c r="Y6" s="35" t="s">
        <v>199</v>
      </c>
      <c r="Z6" s="35" t="s">
        <v>199</v>
      </c>
    </row>
    <row r="7" spans="1:26">
      <c r="A7" s="35" t="s">
        <v>87</v>
      </c>
      <c r="B7" s="35" t="s">
        <v>88</v>
      </c>
      <c r="C7" s="35" t="s">
        <v>76</v>
      </c>
      <c r="D7" s="35" t="s">
        <v>89</v>
      </c>
      <c r="E7" s="35" t="s">
        <v>90</v>
      </c>
      <c r="F7" s="35" t="s">
        <v>1864</v>
      </c>
      <c r="G7" s="35" t="s">
        <v>1865</v>
      </c>
      <c r="H7" s="35" t="s">
        <v>1866</v>
      </c>
      <c r="I7" s="41">
        <v>40180</v>
      </c>
      <c r="J7" s="41">
        <v>42369</v>
      </c>
      <c r="K7" s="35" t="s">
        <v>92</v>
      </c>
      <c r="L7" s="42">
        <v>15052233.23</v>
      </c>
      <c r="M7" s="43">
        <v>17134425.949999999</v>
      </c>
      <c r="N7" s="42">
        <v>23200000</v>
      </c>
      <c r="O7" s="42">
        <v>0</v>
      </c>
      <c r="P7" s="35">
        <v>0</v>
      </c>
      <c r="Q7" s="35">
        <v>0</v>
      </c>
      <c r="R7" s="42">
        <v>17134425.949999999</v>
      </c>
      <c r="S7" s="42">
        <v>0</v>
      </c>
      <c r="T7" s="42">
        <v>90</v>
      </c>
      <c r="U7" s="42">
        <v>73.849999999999994</v>
      </c>
      <c r="V7" s="35" t="s">
        <v>81</v>
      </c>
      <c r="W7" s="35" t="s">
        <v>93</v>
      </c>
      <c r="X7" s="35" t="s">
        <v>94</v>
      </c>
      <c r="Y7" s="35" t="s">
        <v>655</v>
      </c>
      <c r="Z7" s="35" t="s">
        <v>655</v>
      </c>
    </row>
    <row r="8" spans="1:26">
      <c r="A8" s="35" t="s">
        <v>87</v>
      </c>
      <c r="B8" s="35" t="s">
        <v>88</v>
      </c>
      <c r="C8" s="35" t="s">
        <v>76</v>
      </c>
      <c r="D8" s="35" t="s">
        <v>89</v>
      </c>
      <c r="E8" s="35" t="s">
        <v>90</v>
      </c>
      <c r="F8" s="35" t="s">
        <v>1864</v>
      </c>
      <c r="G8" s="35" t="s">
        <v>1865</v>
      </c>
      <c r="H8" s="35" t="s">
        <v>1866</v>
      </c>
      <c r="I8" s="41">
        <v>40180</v>
      </c>
      <c r="J8" s="41">
        <v>42369</v>
      </c>
      <c r="K8" s="35" t="s">
        <v>92</v>
      </c>
      <c r="L8" s="42">
        <v>15052233.23</v>
      </c>
      <c r="M8" s="43">
        <v>17134425.949999999</v>
      </c>
      <c r="N8" s="42">
        <v>23200000</v>
      </c>
      <c r="O8" s="42">
        <v>0</v>
      </c>
      <c r="P8" s="35">
        <v>0</v>
      </c>
      <c r="Q8" s="35">
        <v>0</v>
      </c>
      <c r="R8" s="42">
        <v>17134425.949999999</v>
      </c>
      <c r="S8" s="42">
        <v>0</v>
      </c>
      <c r="T8" s="42">
        <v>90</v>
      </c>
      <c r="U8" s="42">
        <v>73.849999999999994</v>
      </c>
      <c r="V8" s="35" t="s">
        <v>81</v>
      </c>
      <c r="W8" s="35" t="s">
        <v>93</v>
      </c>
      <c r="X8" s="35" t="s">
        <v>94</v>
      </c>
      <c r="Y8" s="35" t="s">
        <v>224</v>
      </c>
      <c r="Z8" s="35" t="s">
        <v>224</v>
      </c>
    </row>
    <row r="9" spans="1:26">
      <c r="A9" s="35" t="s">
        <v>87</v>
      </c>
      <c r="B9" s="35" t="s">
        <v>88</v>
      </c>
      <c r="C9" s="35" t="s">
        <v>76</v>
      </c>
      <c r="D9" s="35" t="s">
        <v>89</v>
      </c>
      <c r="E9" s="35" t="s">
        <v>90</v>
      </c>
      <c r="F9" s="35" t="s">
        <v>1864</v>
      </c>
      <c r="G9" s="35" t="s">
        <v>1865</v>
      </c>
      <c r="H9" s="35" t="s">
        <v>1866</v>
      </c>
      <c r="I9" s="41">
        <v>40180</v>
      </c>
      <c r="J9" s="41">
        <v>42369</v>
      </c>
      <c r="K9" s="35" t="s">
        <v>92</v>
      </c>
      <c r="L9" s="42">
        <v>15052233.23</v>
      </c>
      <c r="M9" s="43">
        <v>17134425.949999999</v>
      </c>
      <c r="N9" s="42">
        <v>23200000</v>
      </c>
      <c r="O9" s="42">
        <v>0</v>
      </c>
      <c r="P9" s="35">
        <v>0</v>
      </c>
      <c r="Q9" s="35">
        <v>0</v>
      </c>
      <c r="R9" s="42">
        <v>17134425.949999999</v>
      </c>
      <c r="S9" s="42">
        <v>0</v>
      </c>
      <c r="T9" s="42">
        <v>90</v>
      </c>
      <c r="U9" s="42">
        <v>73.849999999999994</v>
      </c>
      <c r="V9" s="35" t="s">
        <v>81</v>
      </c>
      <c r="W9" s="35" t="s">
        <v>93</v>
      </c>
      <c r="X9" s="35" t="s">
        <v>94</v>
      </c>
      <c r="Y9" s="35" t="s">
        <v>1223</v>
      </c>
      <c r="Z9" s="35" t="s">
        <v>1867</v>
      </c>
    </row>
    <row r="10" spans="1:26">
      <c r="A10" s="35" t="s">
        <v>87</v>
      </c>
      <c r="B10" s="35" t="s">
        <v>88</v>
      </c>
      <c r="C10" s="35" t="s">
        <v>76</v>
      </c>
      <c r="D10" s="35" t="s">
        <v>89</v>
      </c>
      <c r="E10" s="35" t="s">
        <v>90</v>
      </c>
      <c r="F10" s="35" t="s">
        <v>1864</v>
      </c>
      <c r="G10" s="35" t="s">
        <v>1865</v>
      </c>
      <c r="H10" s="35" t="s">
        <v>1866</v>
      </c>
      <c r="I10" s="41">
        <v>40180</v>
      </c>
      <c r="J10" s="41">
        <v>42369</v>
      </c>
      <c r="K10" s="35" t="s">
        <v>92</v>
      </c>
      <c r="L10" s="42">
        <v>15052233.23</v>
      </c>
      <c r="M10" s="43">
        <v>17134425.949999999</v>
      </c>
      <c r="N10" s="42">
        <v>23200000</v>
      </c>
      <c r="O10" s="42">
        <v>0</v>
      </c>
      <c r="P10" s="35">
        <v>0</v>
      </c>
      <c r="Q10" s="35">
        <v>0</v>
      </c>
      <c r="R10" s="42">
        <v>17134425.949999999</v>
      </c>
      <c r="S10" s="42">
        <v>0</v>
      </c>
      <c r="T10" s="42">
        <v>90</v>
      </c>
      <c r="U10" s="42">
        <v>73.849999999999994</v>
      </c>
      <c r="V10" s="35" t="s">
        <v>81</v>
      </c>
      <c r="W10" s="35" t="s">
        <v>93</v>
      </c>
      <c r="X10" s="35" t="s">
        <v>94</v>
      </c>
      <c r="Y10" s="35" t="s">
        <v>259</v>
      </c>
      <c r="Z10" s="35" t="s">
        <v>259</v>
      </c>
    </row>
    <row r="11" spans="1:26">
      <c r="A11" s="35" t="s">
        <v>87</v>
      </c>
      <c r="B11" s="35" t="s">
        <v>88</v>
      </c>
      <c r="C11" s="35" t="s">
        <v>76</v>
      </c>
      <c r="D11" s="35" t="s">
        <v>89</v>
      </c>
      <c r="E11" s="35" t="s">
        <v>90</v>
      </c>
      <c r="F11" s="35" t="s">
        <v>1864</v>
      </c>
      <c r="G11" s="35" t="s">
        <v>1865</v>
      </c>
      <c r="H11" s="35" t="s">
        <v>1866</v>
      </c>
      <c r="I11" s="41">
        <v>40180</v>
      </c>
      <c r="J11" s="41">
        <v>42369</v>
      </c>
      <c r="K11" s="35" t="s">
        <v>92</v>
      </c>
      <c r="L11" s="42">
        <v>15052233.23</v>
      </c>
      <c r="M11" s="43">
        <v>17134425.949999999</v>
      </c>
      <c r="N11" s="42">
        <v>23200000</v>
      </c>
      <c r="O11" s="42">
        <v>0</v>
      </c>
      <c r="P11" s="35">
        <v>0</v>
      </c>
      <c r="Q11" s="35">
        <v>0</v>
      </c>
      <c r="R11" s="42">
        <v>17134425.949999999</v>
      </c>
      <c r="S11" s="42">
        <v>0</v>
      </c>
      <c r="T11" s="42">
        <v>90</v>
      </c>
      <c r="U11" s="42">
        <v>73.849999999999994</v>
      </c>
      <c r="V11" s="35" t="s">
        <v>81</v>
      </c>
      <c r="W11" s="35" t="s">
        <v>93</v>
      </c>
      <c r="X11" s="35" t="s">
        <v>94</v>
      </c>
      <c r="Y11" s="35" t="s">
        <v>158</v>
      </c>
      <c r="Z11" s="35" t="s">
        <v>158</v>
      </c>
    </row>
    <row r="12" spans="1:26">
      <c r="A12" s="35" t="s">
        <v>87</v>
      </c>
      <c r="B12" s="35" t="s">
        <v>88</v>
      </c>
      <c r="C12" s="35" t="s">
        <v>76</v>
      </c>
      <c r="D12" s="35" t="s">
        <v>89</v>
      </c>
      <c r="E12" s="35" t="s">
        <v>90</v>
      </c>
      <c r="F12" s="35" t="s">
        <v>1864</v>
      </c>
      <c r="G12" s="35" t="s">
        <v>1865</v>
      </c>
      <c r="H12" s="35" t="s">
        <v>1866</v>
      </c>
      <c r="I12" s="41">
        <v>40180</v>
      </c>
      <c r="J12" s="41">
        <v>42369</v>
      </c>
      <c r="K12" s="35" t="s">
        <v>92</v>
      </c>
      <c r="L12" s="42">
        <v>15052233.23</v>
      </c>
      <c r="M12" s="43">
        <v>17134425.949999999</v>
      </c>
      <c r="N12" s="42">
        <v>23200000</v>
      </c>
      <c r="O12" s="42">
        <v>0</v>
      </c>
      <c r="P12" s="35">
        <v>0</v>
      </c>
      <c r="Q12" s="35">
        <v>0</v>
      </c>
      <c r="R12" s="42">
        <v>17134425.949999999</v>
      </c>
      <c r="S12" s="42">
        <v>0</v>
      </c>
      <c r="T12" s="42">
        <v>90</v>
      </c>
      <c r="U12" s="42">
        <v>73.849999999999994</v>
      </c>
      <c r="V12" s="35" t="s">
        <v>81</v>
      </c>
      <c r="W12" s="35" t="s">
        <v>93</v>
      </c>
      <c r="X12" s="35" t="s">
        <v>94</v>
      </c>
      <c r="Y12" s="35" t="s">
        <v>235</v>
      </c>
      <c r="Z12" s="35" t="s">
        <v>1615</v>
      </c>
    </row>
    <row r="13" spans="1:26">
      <c r="A13" s="35" t="s">
        <v>87</v>
      </c>
      <c r="B13" s="35" t="s">
        <v>88</v>
      </c>
      <c r="C13" s="35" t="s">
        <v>76</v>
      </c>
      <c r="D13" s="35" t="s">
        <v>89</v>
      </c>
      <c r="E13" s="35" t="s">
        <v>90</v>
      </c>
      <c r="F13" s="35" t="s">
        <v>1864</v>
      </c>
      <c r="G13" s="35" t="s">
        <v>1865</v>
      </c>
      <c r="H13" s="35" t="s">
        <v>1866</v>
      </c>
      <c r="I13" s="41">
        <v>40180</v>
      </c>
      <c r="J13" s="41">
        <v>42369</v>
      </c>
      <c r="K13" s="35" t="s">
        <v>92</v>
      </c>
      <c r="L13" s="42">
        <v>15052233.23</v>
      </c>
      <c r="M13" s="43">
        <v>17134425.949999999</v>
      </c>
      <c r="N13" s="42">
        <v>23200000</v>
      </c>
      <c r="O13" s="42">
        <v>0</v>
      </c>
      <c r="P13" s="35">
        <v>0</v>
      </c>
      <c r="Q13" s="35">
        <v>0</v>
      </c>
      <c r="R13" s="42">
        <v>17134425.949999999</v>
      </c>
      <c r="S13" s="42">
        <v>0</v>
      </c>
      <c r="T13" s="42">
        <v>90</v>
      </c>
      <c r="U13" s="42">
        <v>73.849999999999994</v>
      </c>
      <c r="V13" s="35" t="s">
        <v>81</v>
      </c>
      <c r="W13" s="35" t="s">
        <v>93</v>
      </c>
      <c r="X13" s="35" t="s">
        <v>94</v>
      </c>
      <c r="Y13" s="35" t="s">
        <v>143</v>
      </c>
      <c r="Z13" s="35" t="s">
        <v>1868</v>
      </c>
    </row>
    <row r="14" spans="1:26">
      <c r="A14" s="35" t="s">
        <v>87</v>
      </c>
      <c r="B14" s="35" t="s">
        <v>88</v>
      </c>
      <c r="C14" s="35" t="s">
        <v>76</v>
      </c>
      <c r="D14" s="35" t="s">
        <v>89</v>
      </c>
      <c r="E14" s="35" t="s">
        <v>90</v>
      </c>
      <c r="F14" s="35" t="s">
        <v>1864</v>
      </c>
      <c r="G14" s="35" t="s">
        <v>1865</v>
      </c>
      <c r="H14" s="35" t="s">
        <v>1866</v>
      </c>
      <c r="I14" s="41">
        <v>40180</v>
      </c>
      <c r="J14" s="41">
        <v>42369</v>
      </c>
      <c r="K14" s="35" t="s">
        <v>92</v>
      </c>
      <c r="L14" s="42">
        <v>15052233.23</v>
      </c>
      <c r="M14" s="43">
        <v>17134425.949999999</v>
      </c>
      <c r="N14" s="42">
        <v>23200000</v>
      </c>
      <c r="O14" s="42">
        <v>0</v>
      </c>
      <c r="P14" s="35">
        <v>0</v>
      </c>
      <c r="Q14" s="35">
        <v>0</v>
      </c>
      <c r="R14" s="42">
        <v>17134425.949999999</v>
      </c>
      <c r="S14" s="42">
        <v>0</v>
      </c>
      <c r="T14" s="42">
        <v>90</v>
      </c>
      <c r="U14" s="42">
        <v>73.849999999999994</v>
      </c>
      <c r="V14" s="35" t="s">
        <v>81</v>
      </c>
      <c r="W14" s="35" t="s">
        <v>93</v>
      </c>
      <c r="X14" s="35" t="s">
        <v>94</v>
      </c>
      <c r="Y14" s="35" t="s">
        <v>364</v>
      </c>
      <c r="Z14" s="35" t="s">
        <v>1869</v>
      </c>
    </row>
    <row r="15" spans="1:26">
      <c r="A15" s="35" t="s">
        <v>87</v>
      </c>
      <c r="B15" s="35" t="s">
        <v>88</v>
      </c>
      <c r="C15" s="35" t="s">
        <v>76</v>
      </c>
      <c r="D15" s="35" t="s">
        <v>89</v>
      </c>
      <c r="E15" s="35" t="s">
        <v>90</v>
      </c>
      <c r="F15" s="35" t="s">
        <v>1864</v>
      </c>
      <c r="G15" s="35" t="s">
        <v>1865</v>
      </c>
      <c r="H15" s="35" t="s">
        <v>1866</v>
      </c>
      <c r="I15" s="41">
        <v>40180</v>
      </c>
      <c r="J15" s="41">
        <v>42369</v>
      </c>
      <c r="K15" s="35" t="s">
        <v>92</v>
      </c>
      <c r="L15" s="42">
        <v>15052233.23</v>
      </c>
      <c r="M15" s="43">
        <v>17134425.949999999</v>
      </c>
      <c r="N15" s="42">
        <v>23200000</v>
      </c>
      <c r="O15" s="42">
        <v>0</v>
      </c>
      <c r="P15" s="35">
        <v>0</v>
      </c>
      <c r="Q15" s="35">
        <v>0</v>
      </c>
      <c r="R15" s="42">
        <v>17134425.949999999</v>
      </c>
      <c r="S15" s="42">
        <v>0</v>
      </c>
      <c r="T15" s="42">
        <v>90</v>
      </c>
      <c r="U15" s="42">
        <v>73.849999999999994</v>
      </c>
      <c r="V15" s="35" t="s">
        <v>81</v>
      </c>
      <c r="W15" s="35" t="s">
        <v>93</v>
      </c>
      <c r="X15" s="35" t="s">
        <v>94</v>
      </c>
      <c r="Y15" s="35" t="s">
        <v>212</v>
      </c>
      <c r="Z15" s="35" t="s">
        <v>1870</v>
      </c>
    </row>
    <row r="16" spans="1:26">
      <c r="A16" s="35" t="s">
        <v>87</v>
      </c>
      <c r="B16" s="35" t="s">
        <v>88</v>
      </c>
      <c r="C16" s="35" t="s">
        <v>76</v>
      </c>
      <c r="D16" s="35" t="s">
        <v>89</v>
      </c>
      <c r="E16" s="35" t="s">
        <v>90</v>
      </c>
      <c r="F16" s="35" t="s">
        <v>1864</v>
      </c>
      <c r="G16" s="35" t="s">
        <v>1865</v>
      </c>
      <c r="H16" s="35" t="s">
        <v>1866</v>
      </c>
      <c r="I16" s="41">
        <v>40180</v>
      </c>
      <c r="J16" s="41">
        <v>42369</v>
      </c>
      <c r="K16" s="35" t="s">
        <v>92</v>
      </c>
      <c r="L16" s="42">
        <v>15052233.23</v>
      </c>
      <c r="M16" s="43">
        <v>17134425.949999999</v>
      </c>
      <c r="N16" s="42">
        <v>23200000</v>
      </c>
      <c r="O16" s="42">
        <v>0</v>
      </c>
      <c r="P16" s="35">
        <v>0</v>
      </c>
      <c r="Q16" s="35">
        <v>0</v>
      </c>
      <c r="R16" s="42">
        <v>17134425.949999999</v>
      </c>
      <c r="S16" s="42">
        <v>0</v>
      </c>
      <c r="T16" s="42">
        <v>90</v>
      </c>
      <c r="U16" s="42">
        <v>73.849999999999994</v>
      </c>
      <c r="V16" s="35" t="s">
        <v>81</v>
      </c>
      <c r="W16" s="35" t="s">
        <v>93</v>
      </c>
      <c r="X16" s="35" t="s">
        <v>94</v>
      </c>
      <c r="Y16" s="35" t="s">
        <v>527</v>
      </c>
      <c r="Z16" s="35" t="s">
        <v>1836</v>
      </c>
    </row>
    <row r="17" spans="1:26">
      <c r="A17" s="35" t="s">
        <v>98</v>
      </c>
      <c r="B17" s="35" t="s">
        <v>99</v>
      </c>
      <c r="C17" s="35" t="s">
        <v>100</v>
      </c>
      <c r="D17" s="35" t="s">
        <v>101</v>
      </c>
      <c r="E17" s="35" t="s">
        <v>102</v>
      </c>
      <c r="F17" s="35" t="s">
        <v>1871</v>
      </c>
      <c r="G17" s="35" t="s">
        <v>1872</v>
      </c>
      <c r="H17" s="35" t="s">
        <v>1873</v>
      </c>
      <c r="I17" s="41">
        <v>40408</v>
      </c>
      <c r="J17" s="41">
        <v>42842</v>
      </c>
      <c r="K17" s="35" t="s">
        <v>104</v>
      </c>
      <c r="L17" s="42">
        <v>6063979.3899999997</v>
      </c>
      <c r="M17" s="43">
        <v>58374306.850000001</v>
      </c>
      <c r="N17" s="42">
        <v>71095360</v>
      </c>
      <c r="O17" s="42">
        <v>14219072</v>
      </c>
      <c r="P17" s="35">
        <v>0</v>
      </c>
      <c r="Q17" s="35">
        <v>0</v>
      </c>
      <c r="R17" s="42">
        <v>58085656.049999997</v>
      </c>
      <c r="S17" s="42">
        <v>12239862</v>
      </c>
      <c r="T17" s="42">
        <v>77</v>
      </c>
      <c r="U17" s="42">
        <v>82.43</v>
      </c>
      <c r="V17" s="35" t="s">
        <v>105</v>
      </c>
      <c r="W17" s="35" t="s">
        <v>106</v>
      </c>
      <c r="X17" s="35" t="s">
        <v>107</v>
      </c>
      <c r="Y17" s="35" t="s">
        <v>68</v>
      </c>
      <c r="Z17" s="35" t="s">
        <v>68</v>
      </c>
    </row>
    <row r="18" spans="1:26">
      <c r="A18" s="35" t="s">
        <v>115</v>
      </c>
      <c r="B18" s="35" t="s">
        <v>116</v>
      </c>
      <c r="C18" s="35" t="s">
        <v>117</v>
      </c>
      <c r="D18" s="35" t="s">
        <v>118</v>
      </c>
      <c r="E18" s="35" t="s">
        <v>119</v>
      </c>
      <c r="F18" s="35" t="s">
        <v>1874</v>
      </c>
      <c r="G18" s="35" t="s">
        <v>1875</v>
      </c>
      <c r="H18" s="35" t="s">
        <v>1876</v>
      </c>
      <c r="I18" s="41">
        <v>40822</v>
      </c>
      <c r="J18" s="41">
        <v>42735</v>
      </c>
      <c r="K18" s="35" t="s">
        <v>80</v>
      </c>
      <c r="L18" s="42">
        <v>507000</v>
      </c>
      <c r="M18" s="43">
        <v>4058302.97</v>
      </c>
      <c r="N18" s="42">
        <v>16800000</v>
      </c>
      <c r="O18" s="42">
        <v>0</v>
      </c>
      <c r="P18" s="35">
        <v>0</v>
      </c>
      <c r="Q18" s="35">
        <v>0</v>
      </c>
      <c r="R18" s="42">
        <v>4058302.97</v>
      </c>
      <c r="S18" s="42">
        <v>0</v>
      </c>
      <c r="T18" s="42">
        <v>45</v>
      </c>
      <c r="U18" s="42">
        <v>24.15</v>
      </c>
      <c r="V18" s="35" t="s">
        <v>105</v>
      </c>
      <c r="W18" s="35" t="s">
        <v>82</v>
      </c>
      <c r="X18" s="35" t="s">
        <v>121</v>
      </c>
      <c r="Y18" s="35" t="s">
        <v>95</v>
      </c>
      <c r="Z18" s="35" t="s">
        <v>95</v>
      </c>
    </row>
    <row r="19" spans="1:26">
      <c r="A19" s="35" t="s">
        <v>129</v>
      </c>
      <c r="B19" s="35" t="s">
        <v>130</v>
      </c>
      <c r="C19" s="35" t="s">
        <v>76</v>
      </c>
      <c r="D19" s="35" t="s">
        <v>131</v>
      </c>
      <c r="E19" s="35" t="s">
        <v>78</v>
      </c>
      <c r="F19" s="35" t="s">
        <v>1877</v>
      </c>
      <c r="G19" s="35" t="s">
        <v>1878</v>
      </c>
      <c r="H19" s="35" t="s">
        <v>1879</v>
      </c>
      <c r="I19" s="41">
        <v>41787</v>
      </c>
      <c r="J19" s="41">
        <v>42702</v>
      </c>
      <c r="K19" s="35" t="s">
        <v>80</v>
      </c>
      <c r="L19" s="42">
        <v>186433.7</v>
      </c>
      <c r="M19" s="43">
        <v>1425064.9</v>
      </c>
      <c r="N19" s="42">
        <v>1552094</v>
      </c>
      <c r="O19" s="42">
        <v>388023.5</v>
      </c>
      <c r="P19" s="35">
        <v>0</v>
      </c>
      <c r="Q19" s="35">
        <v>0</v>
      </c>
      <c r="R19" s="42">
        <v>1415138.88</v>
      </c>
      <c r="S19" s="42">
        <v>384884.32</v>
      </c>
      <c r="T19" s="42">
        <v>75</v>
      </c>
      <c r="U19" s="42">
        <v>92.77</v>
      </c>
      <c r="V19" s="35" t="s">
        <v>81</v>
      </c>
      <c r="W19" s="35" t="s">
        <v>133</v>
      </c>
      <c r="X19" s="35" t="s">
        <v>134</v>
      </c>
      <c r="Y19" s="35" t="s">
        <v>95</v>
      </c>
      <c r="Z19" s="35" t="s">
        <v>95</v>
      </c>
    </row>
    <row r="20" spans="1:26">
      <c r="A20" s="35" t="s">
        <v>136</v>
      </c>
      <c r="B20" s="35" t="s">
        <v>137</v>
      </c>
      <c r="C20" s="35" t="s">
        <v>138</v>
      </c>
      <c r="D20" s="35" t="s">
        <v>139</v>
      </c>
      <c r="E20" s="35" t="s">
        <v>140</v>
      </c>
      <c r="F20" s="35" t="s">
        <v>1880</v>
      </c>
      <c r="G20" s="35" t="s">
        <v>1881</v>
      </c>
      <c r="H20" s="35" t="s">
        <v>1882</v>
      </c>
      <c r="I20" s="41">
        <v>41356</v>
      </c>
      <c r="J20" s="41">
        <v>45107</v>
      </c>
      <c r="K20" s="35" t="s">
        <v>104</v>
      </c>
      <c r="L20" s="42">
        <v>15770725.93</v>
      </c>
      <c r="M20" s="43">
        <v>136383447.34999999</v>
      </c>
      <c r="N20" s="42">
        <v>166434019.74000001</v>
      </c>
      <c r="O20" s="42">
        <v>14848000</v>
      </c>
      <c r="P20" s="35">
        <v>0</v>
      </c>
      <c r="Q20" s="35">
        <v>0</v>
      </c>
      <c r="R20" s="42">
        <v>136324456.22999999</v>
      </c>
      <c r="S20" s="42">
        <v>13132208.85</v>
      </c>
      <c r="T20" s="42">
        <v>60.57</v>
      </c>
      <c r="U20" s="42">
        <v>82.44</v>
      </c>
      <c r="V20" s="35" t="s">
        <v>105</v>
      </c>
      <c r="W20" s="35" t="s">
        <v>133</v>
      </c>
      <c r="X20" s="35" t="s">
        <v>142</v>
      </c>
      <c r="Y20" s="35" t="s">
        <v>143</v>
      </c>
      <c r="Z20" s="35" t="s">
        <v>143</v>
      </c>
    </row>
    <row r="21" spans="1:26" ht="15.75" customHeight="1">
      <c r="A21" s="35" t="s">
        <v>136</v>
      </c>
      <c r="B21" s="35" t="s">
        <v>137</v>
      </c>
      <c r="C21" s="35" t="s">
        <v>138</v>
      </c>
      <c r="D21" s="35" t="s">
        <v>139</v>
      </c>
      <c r="E21" s="35" t="s">
        <v>140</v>
      </c>
      <c r="F21" s="35" t="s">
        <v>1880</v>
      </c>
      <c r="G21" s="35" t="s">
        <v>1881</v>
      </c>
      <c r="H21" s="35" t="s">
        <v>1882</v>
      </c>
      <c r="I21" s="41">
        <v>41356</v>
      </c>
      <c r="J21" s="41">
        <v>45107</v>
      </c>
      <c r="K21" s="35" t="s">
        <v>104</v>
      </c>
      <c r="L21" s="42">
        <v>15770725.93</v>
      </c>
      <c r="M21" s="43">
        <v>136383447.34999999</v>
      </c>
      <c r="N21" s="42">
        <v>166434019.74000001</v>
      </c>
      <c r="O21" s="42">
        <v>14848000</v>
      </c>
      <c r="P21" s="35">
        <v>0</v>
      </c>
      <c r="Q21" s="35">
        <v>0</v>
      </c>
      <c r="R21" s="42">
        <v>136324456.22999999</v>
      </c>
      <c r="S21" s="42">
        <v>13132208.85</v>
      </c>
      <c r="T21" s="42">
        <v>60.57</v>
      </c>
      <c r="U21" s="42">
        <v>82.44</v>
      </c>
      <c r="V21" s="35" t="s">
        <v>105</v>
      </c>
      <c r="W21" s="35" t="s">
        <v>133</v>
      </c>
      <c r="X21" s="35" t="s">
        <v>142</v>
      </c>
      <c r="Y21" s="35" t="s">
        <v>364</v>
      </c>
      <c r="Z21" s="35" t="s">
        <v>364</v>
      </c>
    </row>
    <row r="22" spans="1:26" ht="15.75" customHeight="1">
      <c r="A22" s="35" t="s">
        <v>136</v>
      </c>
      <c r="B22" s="35" t="s">
        <v>137</v>
      </c>
      <c r="C22" s="35" t="s">
        <v>138</v>
      </c>
      <c r="D22" s="35" t="s">
        <v>139</v>
      </c>
      <c r="E22" s="35" t="s">
        <v>140</v>
      </c>
      <c r="F22" s="35" t="s">
        <v>1880</v>
      </c>
      <c r="G22" s="35" t="s">
        <v>1881</v>
      </c>
      <c r="H22" s="35" t="s">
        <v>1882</v>
      </c>
      <c r="I22" s="41">
        <v>41356</v>
      </c>
      <c r="J22" s="41">
        <v>45107</v>
      </c>
      <c r="K22" s="35" t="s">
        <v>104</v>
      </c>
      <c r="L22" s="42">
        <v>15770725.93</v>
      </c>
      <c r="M22" s="43">
        <v>136383447.34999999</v>
      </c>
      <c r="N22" s="42">
        <v>166434019.74000001</v>
      </c>
      <c r="O22" s="42">
        <v>14848000</v>
      </c>
      <c r="P22" s="35">
        <v>0</v>
      </c>
      <c r="Q22" s="35">
        <v>0</v>
      </c>
      <c r="R22" s="42">
        <v>136324456.22999999</v>
      </c>
      <c r="S22" s="42">
        <v>13132208.85</v>
      </c>
      <c r="T22" s="42">
        <v>60.57</v>
      </c>
      <c r="U22" s="42">
        <v>82.44</v>
      </c>
      <c r="V22" s="35" t="s">
        <v>105</v>
      </c>
      <c r="W22" s="35" t="s">
        <v>133</v>
      </c>
      <c r="X22" s="35" t="s">
        <v>142</v>
      </c>
      <c r="Y22" s="35" t="s">
        <v>356</v>
      </c>
      <c r="Z22" s="35" t="s">
        <v>356</v>
      </c>
    </row>
    <row r="23" spans="1:26" ht="15.75" customHeight="1">
      <c r="A23" s="35" t="s">
        <v>136</v>
      </c>
      <c r="B23" s="35" t="s">
        <v>137</v>
      </c>
      <c r="C23" s="35" t="s">
        <v>138</v>
      </c>
      <c r="D23" s="35" t="s">
        <v>139</v>
      </c>
      <c r="E23" s="35" t="s">
        <v>140</v>
      </c>
      <c r="F23" s="35" t="s">
        <v>1880</v>
      </c>
      <c r="G23" s="35" t="s">
        <v>1881</v>
      </c>
      <c r="H23" s="35" t="s">
        <v>1882</v>
      </c>
      <c r="I23" s="41">
        <v>41356</v>
      </c>
      <c r="J23" s="41">
        <v>45107</v>
      </c>
      <c r="K23" s="35" t="s">
        <v>104</v>
      </c>
      <c r="L23" s="42">
        <v>15770725.93</v>
      </c>
      <c r="M23" s="43">
        <v>136383447.34999999</v>
      </c>
      <c r="N23" s="42">
        <v>166434019.74000001</v>
      </c>
      <c r="O23" s="42">
        <v>14848000</v>
      </c>
      <c r="P23" s="35">
        <v>0</v>
      </c>
      <c r="Q23" s="35">
        <v>0</v>
      </c>
      <c r="R23" s="42">
        <v>136324456.22999999</v>
      </c>
      <c r="S23" s="42">
        <v>13132208.85</v>
      </c>
      <c r="T23" s="42">
        <v>60.57</v>
      </c>
      <c r="U23" s="42">
        <v>82.44</v>
      </c>
      <c r="V23" s="35" t="s">
        <v>105</v>
      </c>
      <c r="W23" s="35" t="s">
        <v>133</v>
      </c>
      <c r="X23" s="35" t="s">
        <v>142</v>
      </c>
      <c r="Y23" s="35" t="s">
        <v>158</v>
      </c>
      <c r="Z23" s="35" t="s">
        <v>158</v>
      </c>
    </row>
    <row r="24" spans="1:26" ht="15.75" customHeight="1">
      <c r="A24" s="35" t="s">
        <v>136</v>
      </c>
      <c r="B24" s="35" t="s">
        <v>137</v>
      </c>
      <c r="C24" s="35" t="s">
        <v>138</v>
      </c>
      <c r="D24" s="35" t="s">
        <v>139</v>
      </c>
      <c r="E24" s="35" t="s">
        <v>140</v>
      </c>
      <c r="F24" s="35" t="s">
        <v>1880</v>
      </c>
      <c r="G24" s="35" t="s">
        <v>1881</v>
      </c>
      <c r="H24" s="35" t="s">
        <v>1882</v>
      </c>
      <c r="I24" s="41">
        <v>41356</v>
      </c>
      <c r="J24" s="41">
        <v>45107</v>
      </c>
      <c r="K24" s="35" t="s">
        <v>104</v>
      </c>
      <c r="L24" s="42">
        <v>15770725.93</v>
      </c>
      <c r="M24" s="43">
        <v>136383447.34999999</v>
      </c>
      <c r="N24" s="42">
        <v>166434019.74000001</v>
      </c>
      <c r="O24" s="42">
        <v>14848000</v>
      </c>
      <c r="P24" s="35">
        <v>0</v>
      </c>
      <c r="Q24" s="35">
        <v>0</v>
      </c>
      <c r="R24" s="42">
        <v>136324456.22999999</v>
      </c>
      <c r="S24" s="42">
        <v>13132208.85</v>
      </c>
      <c r="T24" s="42">
        <v>60.57</v>
      </c>
      <c r="U24" s="42">
        <v>82.44</v>
      </c>
      <c r="V24" s="35" t="s">
        <v>105</v>
      </c>
      <c r="W24" s="35" t="s">
        <v>133</v>
      </c>
      <c r="X24" s="35" t="s">
        <v>142</v>
      </c>
      <c r="Y24" s="35" t="s">
        <v>235</v>
      </c>
      <c r="Z24" s="35" t="s">
        <v>235</v>
      </c>
    </row>
    <row r="25" spans="1:26" ht="15.75" customHeight="1">
      <c r="A25" s="35" t="s">
        <v>136</v>
      </c>
      <c r="B25" s="35" t="s">
        <v>137</v>
      </c>
      <c r="C25" s="35" t="s">
        <v>138</v>
      </c>
      <c r="D25" s="35" t="s">
        <v>139</v>
      </c>
      <c r="E25" s="35" t="s">
        <v>140</v>
      </c>
      <c r="F25" s="35" t="s">
        <v>1880</v>
      </c>
      <c r="G25" s="35" t="s">
        <v>1881</v>
      </c>
      <c r="H25" s="35" t="s">
        <v>1882</v>
      </c>
      <c r="I25" s="41">
        <v>41356</v>
      </c>
      <c r="J25" s="41">
        <v>45107</v>
      </c>
      <c r="K25" s="35" t="s">
        <v>104</v>
      </c>
      <c r="L25" s="42">
        <v>15770725.93</v>
      </c>
      <c r="M25" s="43">
        <v>136383447.34999999</v>
      </c>
      <c r="N25" s="42">
        <v>166434019.74000001</v>
      </c>
      <c r="O25" s="42">
        <v>14848000</v>
      </c>
      <c r="P25" s="35">
        <v>0</v>
      </c>
      <c r="Q25" s="35">
        <v>0</v>
      </c>
      <c r="R25" s="42">
        <v>136324456.22999999</v>
      </c>
      <c r="S25" s="42">
        <v>13132208.85</v>
      </c>
      <c r="T25" s="42">
        <v>60.57</v>
      </c>
      <c r="U25" s="42">
        <v>82.44</v>
      </c>
      <c r="V25" s="35" t="s">
        <v>105</v>
      </c>
      <c r="W25" s="35" t="s">
        <v>133</v>
      </c>
      <c r="X25" s="35" t="s">
        <v>142</v>
      </c>
      <c r="Y25" s="35" t="s">
        <v>1883</v>
      </c>
      <c r="Z25" s="35" t="s">
        <v>1883</v>
      </c>
    </row>
    <row r="26" spans="1:26" ht="15.75" customHeight="1">
      <c r="A26" s="35" t="s">
        <v>148</v>
      </c>
      <c r="B26" s="35" t="s">
        <v>149</v>
      </c>
      <c r="C26" s="35" t="s">
        <v>76</v>
      </c>
      <c r="D26" s="35" t="s">
        <v>150</v>
      </c>
      <c r="E26" s="35" t="s">
        <v>78</v>
      </c>
      <c r="F26" s="35" t="s">
        <v>1884</v>
      </c>
      <c r="G26" s="35" t="s">
        <v>1885</v>
      </c>
      <c r="H26" s="35" t="s">
        <v>1886</v>
      </c>
      <c r="I26" s="41">
        <v>41306</v>
      </c>
      <c r="J26" s="41">
        <v>42595</v>
      </c>
      <c r="K26" s="35" t="s">
        <v>80</v>
      </c>
      <c r="L26" s="42">
        <v>503473.64</v>
      </c>
      <c r="M26" s="43">
        <v>3912825.58</v>
      </c>
      <c r="N26" s="42">
        <v>5897985.5199999996</v>
      </c>
      <c r="O26" s="42">
        <v>0</v>
      </c>
      <c r="P26" s="35">
        <v>0</v>
      </c>
      <c r="Q26" s="35">
        <v>0</v>
      </c>
      <c r="R26" s="42">
        <v>3912825.6</v>
      </c>
      <c r="S26" s="42">
        <v>0</v>
      </c>
      <c r="T26" s="42">
        <v>63.4</v>
      </c>
      <c r="U26" s="42">
        <v>66.34</v>
      </c>
      <c r="V26" s="35" t="s">
        <v>81</v>
      </c>
      <c r="W26" s="35" t="s">
        <v>133</v>
      </c>
      <c r="X26" s="35" t="s">
        <v>151</v>
      </c>
      <c r="Y26" s="35" t="s">
        <v>95</v>
      </c>
      <c r="Z26" s="35" t="s">
        <v>95</v>
      </c>
    </row>
    <row r="27" spans="1:26" ht="15.75" customHeight="1">
      <c r="A27" s="35" t="s">
        <v>153</v>
      </c>
      <c r="B27" s="35" t="s">
        <v>154</v>
      </c>
      <c r="C27" s="35" t="s">
        <v>76</v>
      </c>
      <c r="D27" s="35" t="s">
        <v>155</v>
      </c>
      <c r="E27" s="35" t="s">
        <v>78</v>
      </c>
      <c r="F27" s="35" t="s">
        <v>1887</v>
      </c>
      <c r="G27" s="35" t="s">
        <v>1888</v>
      </c>
      <c r="H27" s="35" t="s">
        <v>1889</v>
      </c>
      <c r="I27" s="41">
        <v>41171</v>
      </c>
      <c r="J27" s="41">
        <v>41717</v>
      </c>
      <c r="K27" s="35" t="s">
        <v>80</v>
      </c>
      <c r="L27" s="42">
        <v>4536209.45</v>
      </c>
      <c r="M27" s="43">
        <v>35435589.380000003</v>
      </c>
      <c r="N27" s="42">
        <v>44931810</v>
      </c>
      <c r="O27" s="42">
        <v>29954542.57</v>
      </c>
      <c r="P27" s="35">
        <v>0</v>
      </c>
      <c r="Q27" s="35">
        <v>0</v>
      </c>
      <c r="R27" s="42">
        <v>35435588.759999998</v>
      </c>
      <c r="S27" s="42">
        <v>29954542.57</v>
      </c>
      <c r="T27" s="42">
        <v>87.3</v>
      </c>
      <c r="U27" s="42">
        <v>87.31</v>
      </c>
      <c r="V27" s="35" t="s">
        <v>105</v>
      </c>
      <c r="W27" s="35" t="s">
        <v>133</v>
      </c>
      <c r="X27" s="35" t="s">
        <v>157</v>
      </c>
      <c r="Y27" s="35" t="s">
        <v>158</v>
      </c>
      <c r="Z27" s="35" t="s">
        <v>158</v>
      </c>
    </row>
    <row r="28" spans="1:26" ht="15.75" customHeight="1">
      <c r="A28" s="35" t="s">
        <v>153</v>
      </c>
      <c r="B28" s="35" t="s">
        <v>154</v>
      </c>
      <c r="C28" s="35" t="s">
        <v>76</v>
      </c>
      <c r="D28" s="35" t="s">
        <v>155</v>
      </c>
      <c r="E28" s="35" t="s">
        <v>78</v>
      </c>
      <c r="F28" s="35" t="s">
        <v>1887</v>
      </c>
      <c r="G28" s="35" t="s">
        <v>1888</v>
      </c>
      <c r="H28" s="35" t="s">
        <v>1889</v>
      </c>
      <c r="I28" s="41">
        <v>41171</v>
      </c>
      <c r="J28" s="41">
        <v>41717</v>
      </c>
      <c r="K28" s="35" t="s">
        <v>80</v>
      </c>
      <c r="L28" s="42">
        <v>4536209.45</v>
      </c>
      <c r="M28" s="43">
        <v>35435589.380000003</v>
      </c>
      <c r="N28" s="42">
        <v>44931810</v>
      </c>
      <c r="O28" s="42">
        <v>29954542.57</v>
      </c>
      <c r="P28" s="35">
        <v>0</v>
      </c>
      <c r="Q28" s="35">
        <v>0</v>
      </c>
      <c r="R28" s="42">
        <v>35435588.759999998</v>
      </c>
      <c r="S28" s="42">
        <v>29954542.57</v>
      </c>
      <c r="T28" s="42">
        <v>87.3</v>
      </c>
      <c r="U28" s="42">
        <v>87.31</v>
      </c>
      <c r="V28" s="35" t="s">
        <v>105</v>
      </c>
      <c r="W28" s="35" t="s">
        <v>133</v>
      </c>
      <c r="X28" s="35" t="s">
        <v>157</v>
      </c>
      <c r="Y28" s="35" t="s">
        <v>259</v>
      </c>
      <c r="Z28" s="35" t="s">
        <v>259</v>
      </c>
    </row>
    <row r="29" spans="1:26" ht="15.75" customHeight="1">
      <c r="A29" s="35" t="s">
        <v>163</v>
      </c>
      <c r="B29" s="35" t="s">
        <v>164</v>
      </c>
      <c r="C29" s="35" t="s">
        <v>138</v>
      </c>
      <c r="D29" s="35" t="s">
        <v>165</v>
      </c>
      <c r="E29" s="35" t="s">
        <v>140</v>
      </c>
      <c r="F29" s="35" t="s">
        <v>1890</v>
      </c>
      <c r="G29" s="35" t="s">
        <v>1891</v>
      </c>
      <c r="H29" s="35" t="s">
        <v>1892</v>
      </c>
      <c r="I29" s="41">
        <v>41689</v>
      </c>
      <c r="J29" s="41">
        <v>45382</v>
      </c>
      <c r="K29" s="35" t="s">
        <v>104</v>
      </c>
      <c r="L29" s="42">
        <v>5296405.54</v>
      </c>
      <c r="M29" s="43">
        <v>45897999.82</v>
      </c>
      <c r="N29" s="42">
        <v>100000000</v>
      </c>
      <c r="O29" s="42">
        <v>24702000</v>
      </c>
      <c r="P29" s="35">
        <v>0</v>
      </c>
      <c r="Q29" s="35">
        <v>0</v>
      </c>
      <c r="R29" s="42">
        <v>55202575.670000002</v>
      </c>
      <c r="S29" s="42">
        <v>10685460.5</v>
      </c>
      <c r="T29" s="42">
        <v>48.33</v>
      </c>
      <c r="U29" s="42">
        <v>52.83</v>
      </c>
      <c r="V29" s="35" t="s">
        <v>105</v>
      </c>
      <c r="W29" s="35" t="s">
        <v>106</v>
      </c>
      <c r="X29" s="35" t="s">
        <v>134</v>
      </c>
      <c r="Y29" s="35" t="s">
        <v>158</v>
      </c>
      <c r="Z29" s="35" t="s">
        <v>158</v>
      </c>
    </row>
    <row r="30" spans="1:26" ht="15.75" customHeight="1">
      <c r="A30" s="35" t="s">
        <v>172</v>
      </c>
      <c r="B30" s="35" t="s">
        <v>173</v>
      </c>
      <c r="C30" s="35" t="s">
        <v>76</v>
      </c>
      <c r="D30" s="35" t="s">
        <v>174</v>
      </c>
      <c r="E30" s="35" t="s">
        <v>78</v>
      </c>
      <c r="F30" s="35" t="s">
        <v>1893</v>
      </c>
      <c r="G30" s="35" t="s">
        <v>1894</v>
      </c>
      <c r="H30" s="35" t="s">
        <v>1895</v>
      </c>
      <c r="I30" s="41">
        <v>41977</v>
      </c>
      <c r="J30" s="41">
        <v>43112</v>
      </c>
      <c r="K30" s="35" t="s">
        <v>80</v>
      </c>
      <c r="L30" s="42">
        <v>152118.51999999999</v>
      </c>
      <c r="M30" s="43">
        <v>1153642.67</v>
      </c>
      <c r="N30" s="42">
        <v>1563004</v>
      </c>
      <c r="O30" s="42">
        <v>390751</v>
      </c>
      <c r="P30" s="35">
        <v>0</v>
      </c>
      <c r="Q30" s="35">
        <v>0</v>
      </c>
      <c r="R30" s="42">
        <v>1153642.67</v>
      </c>
      <c r="S30" s="42">
        <v>367499.97</v>
      </c>
      <c r="T30" s="42">
        <v>66.75</v>
      </c>
      <c r="U30" s="42">
        <v>77.849999999999994</v>
      </c>
      <c r="V30" s="35" t="s">
        <v>175</v>
      </c>
      <c r="W30" s="35" t="s">
        <v>133</v>
      </c>
      <c r="X30" s="35" t="s">
        <v>176</v>
      </c>
      <c r="Y30" s="35" t="s">
        <v>95</v>
      </c>
      <c r="Z30" s="35" t="s">
        <v>95</v>
      </c>
    </row>
    <row r="31" spans="1:26" ht="15.75" customHeight="1">
      <c r="A31" s="35" t="s">
        <v>178</v>
      </c>
      <c r="B31" s="35" t="s">
        <v>179</v>
      </c>
      <c r="C31" s="35" t="s">
        <v>117</v>
      </c>
      <c r="D31" s="35" t="s">
        <v>155</v>
      </c>
      <c r="E31" s="35" t="s">
        <v>180</v>
      </c>
      <c r="F31" s="35" t="s">
        <v>1896</v>
      </c>
      <c r="G31" s="35" t="s">
        <v>1897</v>
      </c>
      <c r="H31" s="35" t="s">
        <v>1898</v>
      </c>
      <c r="I31" s="41">
        <v>40210</v>
      </c>
      <c r="J31" s="41">
        <v>42185</v>
      </c>
      <c r="K31" s="35" t="s">
        <v>80</v>
      </c>
      <c r="L31" s="42">
        <v>3386615</v>
      </c>
      <c r="M31" s="43">
        <v>26652528.199999999</v>
      </c>
      <c r="N31" s="42">
        <v>28179753</v>
      </c>
      <c r="O31" s="42">
        <v>0</v>
      </c>
      <c r="P31" s="35">
        <v>0</v>
      </c>
      <c r="Q31" s="35">
        <v>0</v>
      </c>
      <c r="R31" s="42">
        <v>25720166.399999999</v>
      </c>
      <c r="S31" s="42">
        <v>0</v>
      </c>
      <c r="T31" s="42">
        <v>96.87</v>
      </c>
      <c r="U31" s="42">
        <v>91.27</v>
      </c>
      <c r="V31" s="35" t="s">
        <v>105</v>
      </c>
      <c r="W31" s="35" t="s">
        <v>133</v>
      </c>
      <c r="X31" s="35" t="s">
        <v>157</v>
      </c>
      <c r="Y31" s="35" t="s">
        <v>68</v>
      </c>
      <c r="Z31" s="35" t="s">
        <v>68</v>
      </c>
    </row>
    <row r="32" spans="1:26" ht="15.75" customHeight="1">
      <c r="A32" s="35" t="s">
        <v>187</v>
      </c>
      <c r="B32" s="35" t="s">
        <v>188</v>
      </c>
      <c r="C32" s="35" t="s">
        <v>100</v>
      </c>
      <c r="D32" s="35" t="s">
        <v>155</v>
      </c>
      <c r="E32" s="35" t="s">
        <v>180</v>
      </c>
      <c r="F32" s="35" t="s">
        <v>1899</v>
      </c>
      <c r="G32" s="35" t="s">
        <v>1900</v>
      </c>
      <c r="H32" s="35" t="s">
        <v>1901</v>
      </c>
      <c r="I32" s="41">
        <v>41548</v>
      </c>
      <c r="J32" s="41">
        <v>43281</v>
      </c>
      <c r="K32" s="35" t="s">
        <v>80</v>
      </c>
      <c r="L32" s="42">
        <v>15544954.43</v>
      </c>
      <c r="M32" s="43">
        <v>118402333.86</v>
      </c>
      <c r="N32" s="42">
        <v>139639299</v>
      </c>
      <c r="O32" s="42">
        <v>0</v>
      </c>
      <c r="P32" s="35">
        <v>21528856.530000001</v>
      </c>
      <c r="Q32" s="35">
        <v>0</v>
      </c>
      <c r="R32" s="42">
        <v>126183617.68000001</v>
      </c>
      <c r="S32" s="42">
        <v>0</v>
      </c>
      <c r="T32" s="42">
        <v>39.700000000000003</v>
      </c>
      <c r="U32" s="42">
        <v>78.290000000000006</v>
      </c>
      <c r="V32" s="35" t="s">
        <v>105</v>
      </c>
      <c r="W32" s="35" t="s">
        <v>133</v>
      </c>
      <c r="X32" s="35" t="s">
        <v>157</v>
      </c>
      <c r="Y32" s="35" t="s">
        <v>95</v>
      </c>
      <c r="Z32" s="35" t="s">
        <v>95</v>
      </c>
    </row>
    <row r="33" spans="1:26" ht="15.75" customHeight="1">
      <c r="A33" s="35" t="s">
        <v>193</v>
      </c>
      <c r="B33" s="35" t="s">
        <v>194</v>
      </c>
      <c r="C33" s="35" t="s">
        <v>100</v>
      </c>
      <c r="D33" s="35" t="s">
        <v>195</v>
      </c>
      <c r="E33" s="35" t="s">
        <v>196</v>
      </c>
      <c r="F33" s="35" t="s">
        <v>1902</v>
      </c>
      <c r="G33" s="35" t="s">
        <v>1903</v>
      </c>
      <c r="H33" s="35" t="s">
        <v>1904</v>
      </c>
      <c r="I33" s="41">
        <v>42048</v>
      </c>
      <c r="J33" s="41">
        <v>42959</v>
      </c>
      <c r="K33" s="35" t="s">
        <v>104</v>
      </c>
      <c r="L33" s="42">
        <v>500000</v>
      </c>
      <c r="M33" s="43">
        <v>4357254.38</v>
      </c>
      <c r="N33" s="42">
        <v>4357254.38</v>
      </c>
      <c r="O33" s="42">
        <v>0</v>
      </c>
      <c r="P33" s="35">
        <v>0</v>
      </c>
      <c r="Q33" s="35">
        <v>0</v>
      </c>
      <c r="R33" s="42">
        <v>4357254.38</v>
      </c>
      <c r="S33" s="42">
        <v>0</v>
      </c>
      <c r="T33" s="42">
        <v>100</v>
      </c>
      <c r="U33" s="42">
        <v>99.99</v>
      </c>
      <c r="V33" s="35" t="s">
        <v>105</v>
      </c>
      <c r="W33" s="35" t="s">
        <v>133</v>
      </c>
      <c r="X33" s="35" t="s">
        <v>198</v>
      </c>
      <c r="Y33" s="35" t="s">
        <v>199</v>
      </c>
      <c r="Z33" s="35" t="s">
        <v>199</v>
      </c>
    </row>
    <row r="34" spans="1:26" ht="15.75" customHeight="1">
      <c r="A34" s="35" t="s">
        <v>203</v>
      </c>
      <c r="B34" s="35" t="s">
        <v>204</v>
      </c>
      <c r="C34" s="35" t="s">
        <v>76</v>
      </c>
      <c r="D34" s="35" t="s">
        <v>205</v>
      </c>
      <c r="E34" s="35" t="s">
        <v>78</v>
      </c>
      <c r="F34" s="35" t="s">
        <v>1905</v>
      </c>
      <c r="G34" s="35" t="s">
        <v>1906</v>
      </c>
      <c r="H34" s="35" t="s">
        <v>1907</v>
      </c>
      <c r="I34" s="41">
        <v>41122</v>
      </c>
      <c r="J34" s="41">
        <v>42301</v>
      </c>
      <c r="K34" s="35" t="s">
        <v>80</v>
      </c>
      <c r="L34" s="42">
        <v>962909.99</v>
      </c>
      <c r="M34" s="43">
        <v>7496181.1399999997</v>
      </c>
      <c r="N34" s="42">
        <v>7710000</v>
      </c>
      <c r="O34" s="42">
        <v>1938401.94</v>
      </c>
      <c r="P34" s="35">
        <v>0</v>
      </c>
      <c r="Q34" s="35">
        <v>0</v>
      </c>
      <c r="R34" s="42">
        <v>7496181.1399999997</v>
      </c>
      <c r="S34" s="42">
        <v>1938400</v>
      </c>
      <c r="T34" s="42">
        <v>97.61</v>
      </c>
      <c r="U34" s="42">
        <v>97.78</v>
      </c>
      <c r="V34" s="35" t="s">
        <v>175</v>
      </c>
      <c r="W34" s="35" t="s">
        <v>133</v>
      </c>
      <c r="X34" s="35" t="s">
        <v>134</v>
      </c>
      <c r="Y34" s="35" t="s">
        <v>95</v>
      </c>
      <c r="Z34" s="35" t="s">
        <v>95</v>
      </c>
    </row>
    <row r="35" spans="1:26" ht="15.75" customHeight="1">
      <c r="A35" s="35" t="s">
        <v>208</v>
      </c>
      <c r="B35" s="35" t="s">
        <v>209</v>
      </c>
      <c r="C35" s="35" t="s">
        <v>76</v>
      </c>
      <c r="D35" s="35" t="s">
        <v>205</v>
      </c>
      <c r="E35" s="35" t="s">
        <v>78</v>
      </c>
      <c r="F35" s="35" t="s">
        <v>1908</v>
      </c>
      <c r="G35" s="35" t="s">
        <v>1909</v>
      </c>
      <c r="H35" s="35" t="s">
        <v>1910</v>
      </c>
      <c r="I35" s="41">
        <v>40142</v>
      </c>
      <c r="J35" s="41">
        <v>42714</v>
      </c>
      <c r="K35" s="35" t="s">
        <v>80</v>
      </c>
      <c r="L35" s="42">
        <v>3804260.6</v>
      </c>
      <c r="M35" s="43">
        <v>29728405.920000002</v>
      </c>
      <c r="N35" s="42">
        <v>30167110.800000001</v>
      </c>
      <c r="O35" s="42">
        <v>0</v>
      </c>
      <c r="P35" s="35">
        <v>0</v>
      </c>
      <c r="Q35" s="35">
        <v>0</v>
      </c>
      <c r="R35" s="42">
        <v>29728405.920000002</v>
      </c>
      <c r="S35" s="42">
        <v>0</v>
      </c>
      <c r="T35" s="42">
        <v>99.21</v>
      </c>
      <c r="U35" s="42">
        <v>98.54</v>
      </c>
      <c r="V35" s="35" t="s">
        <v>211</v>
      </c>
      <c r="W35" s="35" t="s">
        <v>133</v>
      </c>
      <c r="X35" s="35" t="s">
        <v>134</v>
      </c>
      <c r="Y35" s="35" t="s">
        <v>212</v>
      </c>
      <c r="Z35" s="35" t="s">
        <v>212</v>
      </c>
    </row>
    <row r="36" spans="1:26" ht="15.75" customHeight="1">
      <c r="A36" s="35" t="s">
        <v>214</v>
      </c>
      <c r="B36" s="35" t="s">
        <v>215</v>
      </c>
      <c r="C36" s="35" t="s">
        <v>216</v>
      </c>
      <c r="D36" s="35" t="s">
        <v>150</v>
      </c>
      <c r="E36" s="35" t="s">
        <v>196</v>
      </c>
      <c r="F36" s="35" t="s">
        <v>1911</v>
      </c>
      <c r="G36" s="35" t="s">
        <v>1912</v>
      </c>
      <c r="H36" s="35" t="s">
        <v>1913</v>
      </c>
      <c r="I36" s="41">
        <v>41379</v>
      </c>
      <c r="J36" s="41">
        <v>42200</v>
      </c>
      <c r="K36" s="35" t="s">
        <v>104</v>
      </c>
      <c r="L36" s="42">
        <v>123584.88</v>
      </c>
      <c r="M36" s="43">
        <v>1257166.9099999999</v>
      </c>
      <c r="N36" s="42">
        <v>3407784.91</v>
      </c>
      <c r="O36" s="42">
        <v>0</v>
      </c>
      <c r="P36" s="35">
        <v>0</v>
      </c>
      <c r="Q36" s="35">
        <v>0</v>
      </c>
      <c r="R36" s="42">
        <v>1257166.25</v>
      </c>
      <c r="S36" s="42">
        <v>0</v>
      </c>
      <c r="T36" s="42">
        <v>40</v>
      </c>
      <c r="U36" s="42">
        <v>36.89</v>
      </c>
      <c r="V36" s="35" t="s">
        <v>105</v>
      </c>
      <c r="W36" s="35" t="s">
        <v>133</v>
      </c>
      <c r="X36" s="35" t="s">
        <v>217</v>
      </c>
      <c r="Y36" s="35" t="s">
        <v>95</v>
      </c>
      <c r="Z36" s="35" t="s">
        <v>95</v>
      </c>
    </row>
    <row r="37" spans="1:26" ht="15.75" customHeight="1">
      <c r="A37" s="35" t="s">
        <v>214</v>
      </c>
      <c r="B37" s="35" t="s">
        <v>215</v>
      </c>
      <c r="C37" s="35" t="s">
        <v>216</v>
      </c>
      <c r="D37" s="35" t="s">
        <v>150</v>
      </c>
      <c r="E37" s="35" t="s">
        <v>196</v>
      </c>
      <c r="F37" s="35" t="s">
        <v>1911</v>
      </c>
      <c r="G37" s="35" t="s">
        <v>1912</v>
      </c>
      <c r="H37" s="35" t="s">
        <v>1913</v>
      </c>
      <c r="I37" s="41">
        <v>41379</v>
      </c>
      <c r="J37" s="41">
        <v>42200</v>
      </c>
      <c r="K37" s="35" t="s">
        <v>104</v>
      </c>
      <c r="L37" s="42">
        <v>123584.88</v>
      </c>
      <c r="M37" s="43">
        <v>1257166.9099999999</v>
      </c>
      <c r="N37" s="42">
        <v>3407784.91</v>
      </c>
      <c r="O37" s="42">
        <v>0</v>
      </c>
      <c r="P37" s="35">
        <v>0</v>
      </c>
      <c r="Q37" s="35">
        <v>0</v>
      </c>
      <c r="R37" s="42">
        <v>1257166.25</v>
      </c>
      <c r="S37" s="42">
        <v>0</v>
      </c>
      <c r="T37" s="42">
        <v>40</v>
      </c>
      <c r="U37" s="42">
        <v>36.89</v>
      </c>
      <c r="V37" s="35" t="s">
        <v>105</v>
      </c>
      <c r="W37" s="35" t="s">
        <v>133</v>
      </c>
      <c r="X37" s="35" t="s">
        <v>217</v>
      </c>
      <c r="Y37" s="35" t="s">
        <v>95</v>
      </c>
      <c r="Z37" s="35" t="s">
        <v>95</v>
      </c>
    </row>
    <row r="38" spans="1:26" ht="15.75" customHeight="1">
      <c r="A38" s="35" t="s">
        <v>221</v>
      </c>
      <c r="B38" s="35" t="s">
        <v>222</v>
      </c>
      <c r="C38" s="35" t="s">
        <v>138</v>
      </c>
      <c r="D38" s="35" t="s">
        <v>223</v>
      </c>
      <c r="E38" s="35" t="s">
        <v>102</v>
      </c>
      <c r="F38" s="35" t="s">
        <v>1914</v>
      </c>
      <c r="G38" s="35" t="s">
        <v>1915</v>
      </c>
      <c r="H38" s="35" t="s">
        <v>1916</v>
      </c>
      <c r="I38" s="41">
        <v>40158</v>
      </c>
      <c r="J38" s="41">
        <v>42015</v>
      </c>
      <c r="K38" s="35" t="s">
        <v>104</v>
      </c>
      <c r="L38" s="42">
        <v>29145090.809999999</v>
      </c>
      <c r="M38" s="43">
        <v>316745498.92000002</v>
      </c>
      <c r="N38" s="42">
        <v>409015986.86000001</v>
      </c>
      <c r="O38" s="42">
        <v>0</v>
      </c>
      <c r="P38" s="35">
        <v>70210513.900000006</v>
      </c>
      <c r="Q38" s="35">
        <v>0</v>
      </c>
      <c r="R38" s="42">
        <v>316892765.62</v>
      </c>
      <c r="S38" s="42">
        <v>0</v>
      </c>
      <c r="T38" s="42">
        <v>100</v>
      </c>
      <c r="U38" s="42">
        <v>66.12</v>
      </c>
      <c r="V38" s="35" t="s">
        <v>105</v>
      </c>
      <c r="W38" s="35" t="s">
        <v>133</v>
      </c>
      <c r="X38" s="35" t="s">
        <v>157</v>
      </c>
      <c r="Y38" s="35" t="s">
        <v>224</v>
      </c>
      <c r="Z38" s="35" t="s">
        <v>224</v>
      </c>
    </row>
    <row r="39" spans="1:26" ht="15.75" customHeight="1">
      <c r="A39" s="35" t="s">
        <v>221</v>
      </c>
      <c r="B39" s="35" t="s">
        <v>222</v>
      </c>
      <c r="C39" s="35" t="s">
        <v>138</v>
      </c>
      <c r="D39" s="35" t="s">
        <v>223</v>
      </c>
      <c r="E39" s="35" t="s">
        <v>102</v>
      </c>
      <c r="F39" s="35" t="s">
        <v>1914</v>
      </c>
      <c r="G39" s="35" t="s">
        <v>1915</v>
      </c>
      <c r="H39" s="35" t="s">
        <v>1916</v>
      </c>
      <c r="I39" s="41">
        <v>40158</v>
      </c>
      <c r="J39" s="41">
        <v>42015</v>
      </c>
      <c r="K39" s="35" t="s">
        <v>104</v>
      </c>
      <c r="L39" s="42">
        <v>29145090.809999999</v>
      </c>
      <c r="M39" s="43">
        <v>316745498.92000002</v>
      </c>
      <c r="N39" s="42">
        <v>409015986.86000001</v>
      </c>
      <c r="O39" s="42">
        <v>0</v>
      </c>
      <c r="P39" s="35">
        <v>70210513.900000006</v>
      </c>
      <c r="Q39" s="35">
        <v>0</v>
      </c>
      <c r="R39" s="42">
        <v>316892765.62</v>
      </c>
      <c r="S39" s="42">
        <v>0</v>
      </c>
      <c r="T39" s="42">
        <v>100</v>
      </c>
      <c r="U39" s="42">
        <v>66.12</v>
      </c>
      <c r="V39" s="35" t="s">
        <v>105</v>
      </c>
      <c r="W39" s="35" t="s">
        <v>133</v>
      </c>
      <c r="X39" s="35" t="s">
        <v>157</v>
      </c>
      <c r="Y39" s="35" t="s">
        <v>212</v>
      </c>
      <c r="Z39" s="35" t="s">
        <v>212</v>
      </c>
    </row>
    <row r="40" spans="1:26" ht="15.75" customHeight="1">
      <c r="A40" s="35" t="s">
        <v>221</v>
      </c>
      <c r="B40" s="35" t="s">
        <v>222</v>
      </c>
      <c r="C40" s="35" t="s">
        <v>138</v>
      </c>
      <c r="D40" s="35" t="s">
        <v>223</v>
      </c>
      <c r="E40" s="35" t="s">
        <v>102</v>
      </c>
      <c r="F40" s="35" t="s">
        <v>1914</v>
      </c>
      <c r="G40" s="35" t="s">
        <v>1915</v>
      </c>
      <c r="H40" s="35" t="s">
        <v>1916</v>
      </c>
      <c r="I40" s="41">
        <v>40158</v>
      </c>
      <c r="J40" s="41">
        <v>42015</v>
      </c>
      <c r="K40" s="35" t="s">
        <v>104</v>
      </c>
      <c r="L40" s="42">
        <v>29145090.809999999</v>
      </c>
      <c r="M40" s="43">
        <v>316745498.92000002</v>
      </c>
      <c r="N40" s="42">
        <v>409015986.86000001</v>
      </c>
      <c r="O40" s="42">
        <v>0</v>
      </c>
      <c r="P40" s="35">
        <v>70210513.900000006</v>
      </c>
      <c r="Q40" s="35">
        <v>0</v>
      </c>
      <c r="R40" s="42">
        <v>316892765.62</v>
      </c>
      <c r="S40" s="42">
        <v>0</v>
      </c>
      <c r="T40" s="42">
        <v>100</v>
      </c>
      <c r="U40" s="42">
        <v>66.12</v>
      </c>
      <c r="V40" s="35" t="s">
        <v>105</v>
      </c>
      <c r="W40" s="35" t="s">
        <v>133</v>
      </c>
      <c r="X40" s="35" t="s">
        <v>157</v>
      </c>
      <c r="Y40" s="35" t="s">
        <v>602</v>
      </c>
      <c r="Z40" s="35" t="s">
        <v>602</v>
      </c>
    </row>
    <row r="41" spans="1:26" ht="15.75" customHeight="1">
      <c r="A41" s="35" t="s">
        <v>221</v>
      </c>
      <c r="B41" s="35" t="s">
        <v>222</v>
      </c>
      <c r="C41" s="35" t="s">
        <v>138</v>
      </c>
      <c r="D41" s="35" t="s">
        <v>223</v>
      </c>
      <c r="E41" s="35" t="s">
        <v>102</v>
      </c>
      <c r="F41" s="35" t="s">
        <v>1914</v>
      </c>
      <c r="G41" s="35" t="s">
        <v>1915</v>
      </c>
      <c r="H41" s="35" t="s">
        <v>1916</v>
      </c>
      <c r="I41" s="41">
        <v>40158</v>
      </c>
      <c r="J41" s="41">
        <v>42015</v>
      </c>
      <c r="K41" s="35" t="s">
        <v>104</v>
      </c>
      <c r="L41" s="42">
        <v>29145090.809999999</v>
      </c>
      <c r="M41" s="43">
        <v>316745498.92000002</v>
      </c>
      <c r="N41" s="42">
        <v>409015986.86000001</v>
      </c>
      <c r="O41" s="42">
        <v>0</v>
      </c>
      <c r="P41" s="35">
        <v>70210513.900000006</v>
      </c>
      <c r="Q41" s="35">
        <v>0</v>
      </c>
      <c r="R41" s="42">
        <v>316892765.62</v>
      </c>
      <c r="S41" s="42">
        <v>0</v>
      </c>
      <c r="T41" s="42">
        <v>100</v>
      </c>
      <c r="U41" s="42">
        <v>66.12</v>
      </c>
      <c r="V41" s="35" t="s">
        <v>105</v>
      </c>
      <c r="W41" s="35" t="s">
        <v>133</v>
      </c>
      <c r="X41" s="35" t="s">
        <v>157</v>
      </c>
      <c r="Y41" s="35" t="s">
        <v>1009</v>
      </c>
      <c r="Z41" s="35" t="s">
        <v>1009</v>
      </c>
    </row>
    <row r="42" spans="1:26" ht="15.75" customHeight="1">
      <c r="A42" s="35" t="s">
        <v>221</v>
      </c>
      <c r="B42" s="35" t="s">
        <v>222</v>
      </c>
      <c r="C42" s="35" t="s">
        <v>138</v>
      </c>
      <c r="D42" s="35" t="s">
        <v>223</v>
      </c>
      <c r="E42" s="35" t="s">
        <v>102</v>
      </c>
      <c r="F42" s="35" t="s">
        <v>1914</v>
      </c>
      <c r="G42" s="35" t="s">
        <v>1915</v>
      </c>
      <c r="H42" s="35" t="s">
        <v>1916</v>
      </c>
      <c r="I42" s="41">
        <v>40158</v>
      </c>
      <c r="J42" s="41">
        <v>42015</v>
      </c>
      <c r="K42" s="35" t="s">
        <v>104</v>
      </c>
      <c r="L42" s="42">
        <v>29145090.809999999</v>
      </c>
      <c r="M42" s="43">
        <v>316745498.92000002</v>
      </c>
      <c r="N42" s="42">
        <v>409015986.86000001</v>
      </c>
      <c r="O42" s="42">
        <v>0</v>
      </c>
      <c r="P42" s="35">
        <v>70210513.900000006</v>
      </c>
      <c r="Q42" s="35">
        <v>0</v>
      </c>
      <c r="R42" s="42">
        <v>316892765.62</v>
      </c>
      <c r="S42" s="42">
        <v>0</v>
      </c>
      <c r="T42" s="42">
        <v>100</v>
      </c>
      <c r="U42" s="42">
        <v>66.12</v>
      </c>
      <c r="V42" s="35" t="s">
        <v>105</v>
      </c>
      <c r="W42" s="35" t="s">
        <v>133</v>
      </c>
      <c r="X42" s="35" t="s">
        <v>157</v>
      </c>
      <c r="Y42" s="35" t="s">
        <v>259</v>
      </c>
      <c r="Z42" s="35" t="s">
        <v>259</v>
      </c>
    </row>
    <row r="43" spans="1:26" ht="15.75" customHeight="1">
      <c r="A43" s="35" t="s">
        <v>221</v>
      </c>
      <c r="B43" s="35" t="s">
        <v>222</v>
      </c>
      <c r="C43" s="35" t="s">
        <v>138</v>
      </c>
      <c r="D43" s="35" t="s">
        <v>223</v>
      </c>
      <c r="E43" s="35" t="s">
        <v>102</v>
      </c>
      <c r="F43" s="35" t="s">
        <v>1914</v>
      </c>
      <c r="G43" s="35" t="s">
        <v>1915</v>
      </c>
      <c r="H43" s="35" t="s">
        <v>1916</v>
      </c>
      <c r="I43" s="41">
        <v>40158</v>
      </c>
      <c r="J43" s="41">
        <v>42015</v>
      </c>
      <c r="K43" s="35" t="s">
        <v>104</v>
      </c>
      <c r="L43" s="42">
        <v>29145090.809999999</v>
      </c>
      <c r="M43" s="43">
        <v>316745498.92000002</v>
      </c>
      <c r="N43" s="42">
        <v>409015986.86000001</v>
      </c>
      <c r="O43" s="42">
        <v>0</v>
      </c>
      <c r="P43" s="35">
        <v>70210513.900000006</v>
      </c>
      <c r="Q43" s="35">
        <v>0</v>
      </c>
      <c r="R43" s="42">
        <v>316892765.62</v>
      </c>
      <c r="S43" s="42">
        <v>0</v>
      </c>
      <c r="T43" s="42">
        <v>100</v>
      </c>
      <c r="U43" s="42">
        <v>66.12</v>
      </c>
      <c r="V43" s="35" t="s">
        <v>105</v>
      </c>
      <c r="W43" s="35" t="s">
        <v>133</v>
      </c>
      <c r="X43" s="35" t="s">
        <v>157</v>
      </c>
      <c r="Y43" s="35" t="s">
        <v>578</v>
      </c>
      <c r="Z43" s="35" t="s">
        <v>578</v>
      </c>
    </row>
    <row r="44" spans="1:26" ht="15.75" customHeight="1">
      <c r="A44" s="35" t="s">
        <v>221</v>
      </c>
      <c r="B44" s="35" t="s">
        <v>222</v>
      </c>
      <c r="C44" s="35" t="s">
        <v>138</v>
      </c>
      <c r="D44" s="35" t="s">
        <v>223</v>
      </c>
      <c r="E44" s="35" t="s">
        <v>102</v>
      </c>
      <c r="F44" s="35" t="s">
        <v>1914</v>
      </c>
      <c r="G44" s="35" t="s">
        <v>1915</v>
      </c>
      <c r="H44" s="35" t="s">
        <v>1916</v>
      </c>
      <c r="I44" s="41">
        <v>40158</v>
      </c>
      <c r="J44" s="41">
        <v>42015</v>
      </c>
      <c r="K44" s="35" t="s">
        <v>104</v>
      </c>
      <c r="L44" s="42">
        <v>29145090.809999999</v>
      </c>
      <c r="M44" s="43">
        <v>316745498.92000002</v>
      </c>
      <c r="N44" s="42">
        <v>409015986.86000001</v>
      </c>
      <c r="O44" s="42">
        <v>0</v>
      </c>
      <c r="P44" s="35">
        <v>70210513.900000006</v>
      </c>
      <c r="Q44" s="35">
        <v>0</v>
      </c>
      <c r="R44" s="42">
        <v>316892765.62</v>
      </c>
      <c r="S44" s="42">
        <v>0</v>
      </c>
      <c r="T44" s="42">
        <v>100</v>
      </c>
      <c r="U44" s="42">
        <v>66.12</v>
      </c>
      <c r="V44" s="35" t="s">
        <v>105</v>
      </c>
      <c r="W44" s="35" t="s">
        <v>133</v>
      </c>
      <c r="X44" s="35" t="s">
        <v>157</v>
      </c>
      <c r="Y44" s="35" t="s">
        <v>199</v>
      </c>
      <c r="Z44" s="35" t="s">
        <v>199</v>
      </c>
    </row>
    <row r="45" spans="1:26" ht="15.75" customHeight="1">
      <c r="A45" s="35" t="s">
        <v>221</v>
      </c>
      <c r="B45" s="35" t="s">
        <v>222</v>
      </c>
      <c r="C45" s="35" t="s">
        <v>138</v>
      </c>
      <c r="D45" s="35" t="s">
        <v>223</v>
      </c>
      <c r="E45" s="35" t="s">
        <v>102</v>
      </c>
      <c r="F45" s="35" t="s">
        <v>1914</v>
      </c>
      <c r="G45" s="35" t="s">
        <v>1915</v>
      </c>
      <c r="H45" s="35" t="s">
        <v>1916</v>
      </c>
      <c r="I45" s="41">
        <v>40158</v>
      </c>
      <c r="J45" s="41">
        <v>42015</v>
      </c>
      <c r="K45" s="35" t="s">
        <v>104</v>
      </c>
      <c r="L45" s="42">
        <v>29145090.809999999</v>
      </c>
      <c r="M45" s="43">
        <v>316745498.92000002</v>
      </c>
      <c r="N45" s="42">
        <v>409015986.86000001</v>
      </c>
      <c r="O45" s="42">
        <v>0</v>
      </c>
      <c r="P45" s="35">
        <v>70210513.900000006</v>
      </c>
      <c r="Q45" s="35">
        <v>0</v>
      </c>
      <c r="R45" s="42">
        <v>316892765.62</v>
      </c>
      <c r="S45" s="42">
        <v>0</v>
      </c>
      <c r="T45" s="42">
        <v>100</v>
      </c>
      <c r="U45" s="42">
        <v>66.12</v>
      </c>
      <c r="V45" s="35" t="s">
        <v>105</v>
      </c>
      <c r="W45" s="35" t="s">
        <v>133</v>
      </c>
      <c r="X45" s="35" t="s">
        <v>157</v>
      </c>
      <c r="Y45" s="35" t="s">
        <v>527</v>
      </c>
      <c r="Z45" s="35" t="s">
        <v>527</v>
      </c>
    </row>
    <row r="46" spans="1:26" ht="15.75" customHeight="1">
      <c r="A46" s="35" t="s">
        <v>221</v>
      </c>
      <c r="B46" s="35" t="s">
        <v>222</v>
      </c>
      <c r="C46" s="35" t="s">
        <v>138</v>
      </c>
      <c r="D46" s="35" t="s">
        <v>223</v>
      </c>
      <c r="E46" s="35" t="s">
        <v>102</v>
      </c>
      <c r="F46" s="35" t="s">
        <v>1914</v>
      </c>
      <c r="G46" s="35" t="s">
        <v>1915</v>
      </c>
      <c r="H46" s="35" t="s">
        <v>1916</v>
      </c>
      <c r="I46" s="41">
        <v>40158</v>
      </c>
      <c r="J46" s="41">
        <v>42015</v>
      </c>
      <c r="K46" s="35" t="s">
        <v>104</v>
      </c>
      <c r="L46" s="42">
        <v>29145090.809999999</v>
      </c>
      <c r="M46" s="43">
        <v>316745498.92000002</v>
      </c>
      <c r="N46" s="42">
        <v>409015986.86000001</v>
      </c>
      <c r="O46" s="42">
        <v>0</v>
      </c>
      <c r="P46" s="35">
        <v>70210513.900000006</v>
      </c>
      <c r="Q46" s="35">
        <v>0</v>
      </c>
      <c r="R46" s="42">
        <v>316892765.62</v>
      </c>
      <c r="S46" s="42">
        <v>0</v>
      </c>
      <c r="T46" s="42">
        <v>100</v>
      </c>
      <c r="U46" s="42">
        <v>66.12</v>
      </c>
      <c r="V46" s="35" t="s">
        <v>105</v>
      </c>
      <c r="W46" s="35" t="s">
        <v>133</v>
      </c>
      <c r="X46" s="35" t="s">
        <v>157</v>
      </c>
      <c r="Y46" s="35" t="s">
        <v>655</v>
      </c>
      <c r="Z46" s="35" t="s">
        <v>655</v>
      </c>
    </row>
    <row r="47" spans="1:26" ht="15.75" customHeight="1">
      <c r="A47" s="35" t="s">
        <v>221</v>
      </c>
      <c r="B47" s="35" t="s">
        <v>222</v>
      </c>
      <c r="C47" s="35" t="s">
        <v>138</v>
      </c>
      <c r="D47" s="35" t="s">
        <v>223</v>
      </c>
      <c r="E47" s="35" t="s">
        <v>102</v>
      </c>
      <c r="F47" s="35" t="s">
        <v>1914</v>
      </c>
      <c r="G47" s="35" t="s">
        <v>1915</v>
      </c>
      <c r="H47" s="35" t="s">
        <v>1916</v>
      </c>
      <c r="I47" s="41">
        <v>40158</v>
      </c>
      <c r="J47" s="41">
        <v>42015</v>
      </c>
      <c r="K47" s="35" t="s">
        <v>104</v>
      </c>
      <c r="L47" s="42">
        <v>29145090.809999999</v>
      </c>
      <c r="M47" s="43">
        <v>316745498.92000002</v>
      </c>
      <c r="N47" s="42">
        <v>409015986.86000001</v>
      </c>
      <c r="O47" s="42">
        <v>0</v>
      </c>
      <c r="P47" s="35">
        <v>70210513.900000006</v>
      </c>
      <c r="Q47" s="35">
        <v>0</v>
      </c>
      <c r="R47" s="42">
        <v>316892765.62</v>
      </c>
      <c r="S47" s="42">
        <v>0</v>
      </c>
      <c r="T47" s="42">
        <v>100</v>
      </c>
      <c r="U47" s="42">
        <v>66.12</v>
      </c>
      <c r="V47" s="35" t="s">
        <v>105</v>
      </c>
      <c r="W47" s="35" t="s">
        <v>133</v>
      </c>
      <c r="X47" s="35" t="s">
        <v>157</v>
      </c>
      <c r="Y47" s="35" t="s">
        <v>1660</v>
      </c>
      <c r="Z47" s="35" t="s">
        <v>1660</v>
      </c>
    </row>
    <row r="48" spans="1:26" ht="15.75" customHeight="1">
      <c r="A48" s="35" t="s">
        <v>221</v>
      </c>
      <c r="B48" s="35" t="s">
        <v>222</v>
      </c>
      <c r="C48" s="35" t="s">
        <v>138</v>
      </c>
      <c r="D48" s="35" t="s">
        <v>223</v>
      </c>
      <c r="E48" s="35" t="s">
        <v>102</v>
      </c>
      <c r="F48" s="35" t="s">
        <v>1914</v>
      </c>
      <c r="G48" s="35" t="s">
        <v>1915</v>
      </c>
      <c r="H48" s="35" t="s">
        <v>1916</v>
      </c>
      <c r="I48" s="41">
        <v>40158</v>
      </c>
      <c r="J48" s="41">
        <v>42015</v>
      </c>
      <c r="K48" s="35" t="s">
        <v>104</v>
      </c>
      <c r="L48" s="42">
        <v>29145090.809999999</v>
      </c>
      <c r="M48" s="43">
        <v>316745498.92000002</v>
      </c>
      <c r="N48" s="42">
        <v>409015986.86000001</v>
      </c>
      <c r="O48" s="42">
        <v>0</v>
      </c>
      <c r="P48" s="35">
        <v>70210513.900000006</v>
      </c>
      <c r="Q48" s="35">
        <v>0</v>
      </c>
      <c r="R48" s="42">
        <v>316892765.62</v>
      </c>
      <c r="S48" s="42">
        <v>0</v>
      </c>
      <c r="T48" s="42">
        <v>100</v>
      </c>
      <c r="U48" s="42">
        <v>66.12</v>
      </c>
      <c r="V48" s="35" t="s">
        <v>105</v>
      </c>
      <c r="W48" s="35" t="s">
        <v>133</v>
      </c>
      <c r="X48" s="35" t="s">
        <v>157</v>
      </c>
      <c r="Y48" s="35" t="s">
        <v>143</v>
      </c>
      <c r="Z48" s="35" t="s">
        <v>143</v>
      </c>
    </row>
    <row r="49" spans="1:26" ht="15.75" customHeight="1">
      <c r="A49" s="35" t="s">
        <v>221</v>
      </c>
      <c r="B49" s="35" t="s">
        <v>222</v>
      </c>
      <c r="C49" s="35" t="s">
        <v>138</v>
      </c>
      <c r="D49" s="35" t="s">
        <v>223</v>
      </c>
      <c r="E49" s="35" t="s">
        <v>102</v>
      </c>
      <c r="F49" s="35" t="s">
        <v>1914</v>
      </c>
      <c r="G49" s="35" t="s">
        <v>1915</v>
      </c>
      <c r="H49" s="35" t="s">
        <v>1916</v>
      </c>
      <c r="I49" s="41">
        <v>40158</v>
      </c>
      <c r="J49" s="41">
        <v>42015</v>
      </c>
      <c r="K49" s="35" t="s">
        <v>104</v>
      </c>
      <c r="L49" s="42">
        <v>29145090.809999999</v>
      </c>
      <c r="M49" s="43">
        <v>316745498.92000002</v>
      </c>
      <c r="N49" s="42">
        <v>409015986.86000001</v>
      </c>
      <c r="O49" s="42">
        <v>0</v>
      </c>
      <c r="P49" s="35">
        <v>70210513.900000006</v>
      </c>
      <c r="Q49" s="35">
        <v>0</v>
      </c>
      <c r="R49" s="42">
        <v>316892765.62</v>
      </c>
      <c r="S49" s="42">
        <v>0</v>
      </c>
      <c r="T49" s="42">
        <v>100</v>
      </c>
      <c r="U49" s="42">
        <v>66.12</v>
      </c>
      <c r="V49" s="35" t="s">
        <v>105</v>
      </c>
      <c r="W49" s="35" t="s">
        <v>133</v>
      </c>
      <c r="X49" s="35" t="s">
        <v>157</v>
      </c>
      <c r="Y49" s="35" t="s">
        <v>294</v>
      </c>
      <c r="Z49" s="35" t="s">
        <v>294</v>
      </c>
    </row>
    <row r="50" spans="1:26" ht="15.75" customHeight="1">
      <c r="A50" s="35" t="s">
        <v>221</v>
      </c>
      <c r="B50" s="35" t="s">
        <v>222</v>
      </c>
      <c r="C50" s="35" t="s">
        <v>138</v>
      </c>
      <c r="D50" s="35" t="s">
        <v>223</v>
      </c>
      <c r="E50" s="35" t="s">
        <v>102</v>
      </c>
      <c r="F50" s="35" t="s">
        <v>1914</v>
      </c>
      <c r="G50" s="35" t="s">
        <v>1915</v>
      </c>
      <c r="H50" s="35" t="s">
        <v>1916</v>
      </c>
      <c r="I50" s="41">
        <v>40158</v>
      </c>
      <c r="J50" s="41">
        <v>42015</v>
      </c>
      <c r="K50" s="35" t="s">
        <v>104</v>
      </c>
      <c r="L50" s="42">
        <v>29145090.809999999</v>
      </c>
      <c r="M50" s="43">
        <v>316745498.92000002</v>
      </c>
      <c r="N50" s="42">
        <v>409015986.86000001</v>
      </c>
      <c r="O50" s="42">
        <v>0</v>
      </c>
      <c r="P50" s="35">
        <v>70210513.900000006</v>
      </c>
      <c r="Q50" s="35">
        <v>0</v>
      </c>
      <c r="R50" s="42">
        <v>316892765.62</v>
      </c>
      <c r="S50" s="42">
        <v>0</v>
      </c>
      <c r="T50" s="42">
        <v>100</v>
      </c>
      <c r="U50" s="42">
        <v>66.12</v>
      </c>
      <c r="V50" s="35" t="s">
        <v>105</v>
      </c>
      <c r="W50" s="35" t="s">
        <v>133</v>
      </c>
      <c r="X50" s="35" t="s">
        <v>157</v>
      </c>
      <c r="Y50" s="35" t="s">
        <v>364</v>
      </c>
      <c r="Z50" s="35" t="s">
        <v>364</v>
      </c>
    </row>
    <row r="51" spans="1:26" ht="15.75" customHeight="1">
      <c r="A51" s="35" t="s">
        <v>221</v>
      </c>
      <c r="B51" s="35" t="s">
        <v>222</v>
      </c>
      <c r="C51" s="35" t="s">
        <v>138</v>
      </c>
      <c r="D51" s="35" t="s">
        <v>223</v>
      </c>
      <c r="E51" s="35" t="s">
        <v>102</v>
      </c>
      <c r="F51" s="35" t="s">
        <v>1914</v>
      </c>
      <c r="G51" s="35" t="s">
        <v>1915</v>
      </c>
      <c r="H51" s="35" t="s">
        <v>1916</v>
      </c>
      <c r="I51" s="41">
        <v>40158</v>
      </c>
      <c r="J51" s="41">
        <v>42015</v>
      </c>
      <c r="K51" s="35" t="s">
        <v>104</v>
      </c>
      <c r="L51" s="42">
        <v>29145090.809999999</v>
      </c>
      <c r="M51" s="43">
        <v>316745498.92000002</v>
      </c>
      <c r="N51" s="42">
        <v>409015986.86000001</v>
      </c>
      <c r="O51" s="42">
        <v>0</v>
      </c>
      <c r="P51" s="35">
        <v>70210513.900000006</v>
      </c>
      <c r="Q51" s="35">
        <v>0</v>
      </c>
      <c r="R51" s="42">
        <v>316892765.62</v>
      </c>
      <c r="S51" s="42">
        <v>0</v>
      </c>
      <c r="T51" s="42">
        <v>100</v>
      </c>
      <c r="U51" s="42">
        <v>66.12</v>
      </c>
      <c r="V51" s="35" t="s">
        <v>105</v>
      </c>
      <c r="W51" s="35" t="s">
        <v>133</v>
      </c>
      <c r="X51" s="35" t="s">
        <v>157</v>
      </c>
      <c r="Y51" s="35" t="s">
        <v>356</v>
      </c>
      <c r="Z51" s="35" t="s">
        <v>356</v>
      </c>
    </row>
    <row r="52" spans="1:26" ht="15.75" customHeight="1">
      <c r="A52" s="35" t="s">
        <v>221</v>
      </c>
      <c r="B52" s="35" t="s">
        <v>222</v>
      </c>
      <c r="C52" s="35" t="s">
        <v>138</v>
      </c>
      <c r="D52" s="35" t="s">
        <v>223</v>
      </c>
      <c r="E52" s="35" t="s">
        <v>102</v>
      </c>
      <c r="F52" s="35" t="s">
        <v>1914</v>
      </c>
      <c r="G52" s="35" t="s">
        <v>1915</v>
      </c>
      <c r="H52" s="35" t="s">
        <v>1916</v>
      </c>
      <c r="I52" s="41">
        <v>40158</v>
      </c>
      <c r="J52" s="41">
        <v>42015</v>
      </c>
      <c r="K52" s="35" t="s">
        <v>104</v>
      </c>
      <c r="L52" s="42">
        <v>29145090.809999999</v>
      </c>
      <c r="M52" s="43">
        <v>316745498.92000002</v>
      </c>
      <c r="N52" s="42">
        <v>409015986.86000001</v>
      </c>
      <c r="O52" s="42">
        <v>0</v>
      </c>
      <c r="P52" s="35">
        <v>70210513.900000006</v>
      </c>
      <c r="Q52" s="35">
        <v>0</v>
      </c>
      <c r="R52" s="42">
        <v>316892765.62</v>
      </c>
      <c r="S52" s="42">
        <v>0</v>
      </c>
      <c r="T52" s="42">
        <v>100</v>
      </c>
      <c r="U52" s="42">
        <v>66.12</v>
      </c>
      <c r="V52" s="35" t="s">
        <v>105</v>
      </c>
      <c r="W52" s="35" t="s">
        <v>133</v>
      </c>
      <c r="X52" s="35" t="s">
        <v>157</v>
      </c>
      <c r="Y52" s="35" t="s">
        <v>283</v>
      </c>
      <c r="Z52" s="35" t="s">
        <v>283</v>
      </c>
    </row>
    <row r="53" spans="1:26" ht="15.75" customHeight="1">
      <c r="A53" s="35" t="s">
        <v>221</v>
      </c>
      <c r="B53" s="35" t="s">
        <v>222</v>
      </c>
      <c r="C53" s="35" t="s">
        <v>138</v>
      </c>
      <c r="D53" s="35" t="s">
        <v>223</v>
      </c>
      <c r="E53" s="35" t="s">
        <v>102</v>
      </c>
      <c r="F53" s="35" t="s">
        <v>1914</v>
      </c>
      <c r="G53" s="35" t="s">
        <v>1915</v>
      </c>
      <c r="H53" s="35" t="s">
        <v>1916</v>
      </c>
      <c r="I53" s="41">
        <v>40158</v>
      </c>
      <c r="J53" s="41">
        <v>42015</v>
      </c>
      <c r="K53" s="35" t="s">
        <v>104</v>
      </c>
      <c r="L53" s="42">
        <v>29145090.809999999</v>
      </c>
      <c r="M53" s="43">
        <v>316745498.92000002</v>
      </c>
      <c r="N53" s="42">
        <v>409015986.86000001</v>
      </c>
      <c r="O53" s="42">
        <v>0</v>
      </c>
      <c r="P53" s="35">
        <v>70210513.900000006</v>
      </c>
      <c r="Q53" s="35">
        <v>0</v>
      </c>
      <c r="R53" s="42">
        <v>316892765.62</v>
      </c>
      <c r="S53" s="42">
        <v>0</v>
      </c>
      <c r="T53" s="42">
        <v>100</v>
      </c>
      <c r="U53" s="42">
        <v>66.12</v>
      </c>
      <c r="V53" s="35" t="s">
        <v>105</v>
      </c>
      <c r="W53" s="35" t="s">
        <v>133</v>
      </c>
      <c r="X53" s="35" t="s">
        <v>157</v>
      </c>
      <c r="Y53" s="35" t="s">
        <v>665</v>
      </c>
      <c r="Z53" s="35" t="s">
        <v>665</v>
      </c>
    </row>
    <row r="54" spans="1:26" ht="15.75" customHeight="1">
      <c r="A54" s="35" t="s">
        <v>221</v>
      </c>
      <c r="B54" s="35" t="s">
        <v>222</v>
      </c>
      <c r="C54" s="35" t="s">
        <v>138</v>
      </c>
      <c r="D54" s="35" t="s">
        <v>223</v>
      </c>
      <c r="E54" s="35" t="s">
        <v>102</v>
      </c>
      <c r="F54" s="35" t="s">
        <v>1914</v>
      </c>
      <c r="G54" s="35" t="s">
        <v>1915</v>
      </c>
      <c r="H54" s="35" t="s">
        <v>1916</v>
      </c>
      <c r="I54" s="41">
        <v>40158</v>
      </c>
      <c r="J54" s="41">
        <v>42015</v>
      </c>
      <c r="K54" s="35" t="s">
        <v>104</v>
      </c>
      <c r="L54" s="42">
        <v>29145090.809999999</v>
      </c>
      <c r="M54" s="43">
        <v>316745498.92000002</v>
      </c>
      <c r="N54" s="42">
        <v>409015986.86000001</v>
      </c>
      <c r="O54" s="42">
        <v>0</v>
      </c>
      <c r="P54" s="35">
        <v>70210513.900000006</v>
      </c>
      <c r="Q54" s="35">
        <v>0</v>
      </c>
      <c r="R54" s="42">
        <v>316892765.62</v>
      </c>
      <c r="S54" s="42">
        <v>0</v>
      </c>
      <c r="T54" s="42">
        <v>100</v>
      </c>
      <c r="U54" s="42">
        <v>66.12</v>
      </c>
      <c r="V54" s="35" t="s">
        <v>105</v>
      </c>
      <c r="W54" s="35" t="s">
        <v>133</v>
      </c>
      <c r="X54" s="35" t="s">
        <v>157</v>
      </c>
      <c r="Y54" s="35" t="s">
        <v>95</v>
      </c>
      <c r="Z54" s="35" t="s">
        <v>95</v>
      </c>
    </row>
    <row r="55" spans="1:26" ht="15.75" customHeight="1">
      <c r="A55" s="35" t="s">
        <v>221</v>
      </c>
      <c r="B55" s="35" t="s">
        <v>222</v>
      </c>
      <c r="C55" s="35" t="s">
        <v>138</v>
      </c>
      <c r="D55" s="35" t="s">
        <v>223</v>
      </c>
      <c r="E55" s="35" t="s">
        <v>102</v>
      </c>
      <c r="F55" s="35" t="s">
        <v>1914</v>
      </c>
      <c r="G55" s="35" t="s">
        <v>1915</v>
      </c>
      <c r="H55" s="35" t="s">
        <v>1916</v>
      </c>
      <c r="I55" s="41">
        <v>40158</v>
      </c>
      <c r="J55" s="41">
        <v>42015</v>
      </c>
      <c r="K55" s="35" t="s">
        <v>104</v>
      </c>
      <c r="L55" s="42">
        <v>29145090.809999999</v>
      </c>
      <c r="M55" s="43">
        <v>316745498.92000002</v>
      </c>
      <c r="N55" s="42">
        <v>409015986.86000001</v>
      </c>
      <c r="O55" s="42">
        <v>0</v>
      </c>
      <c r="P55" s="35">
        <v>70210513.900000006</v>
      </c>
      <c r="Q55" s="35">
        <v>0</v>
      </c>
      <c r="R55" s="42">
        <v>316892765.62</v>
      </c>
      <c r="S55" s="42">
        <v>0</v>
      </c>
      <c r="T55" s="42">
        <v>100</v>
      </c>
      <c r="U55" s="42">
        <v>66.12</v>
      </c>
      <c r="V55" s="35" t="s">
        <v>105</v>
      </c>
      <c r="W55" s="35" t="s">
        <v>133</v>
      </c>
      <c r="X55" s="35" t="s">
        <v>157</v>
      </c>
      <c r="Y55" s="35" t="s">
        <v>158</v>
      </c>
      <c r="Z55" s="35" t="s">
        <v>158</v>
      </c>
    </row>
    <row r="56" spans="1:26" ht="15.75" customHeight="1">
      <c r="A56" s="35" t="s">
        <v>221</v>
      </c>
      <c r="B56" s="35" t="s">
        <v>222</v>
      </c>
      <c r="C56" s="35" t="s">
        <v>138</v>
      </c>
      <c r="D56" s="35" t="s">
        <v>223</v>
      </c>
      <c r="E56" s="35" t="s">
        <v>102</v>
      </c>
      <c r="F56" s="35" t="s">
        <v>1914</v>
      </c>
      <c r="G56" s="35" t="s">
        <v>1915</v>
      </c>
      <c r="H56" s="35" t="s">
        <v>1916</v>
      </c>
      <c r="I56" s="41">
        <v>40158</v>
      </c>
      <c r="J56" s="41">
        <v>42015</v>
      </c>
      <c r="K56" s="35" t="s">
        <v>104</v>
      </c>
      <c r="L56" s="42">
        <v>29145090.809999999</v>
      </c>
      <c r="M56" s="43">
        <v>316745498.92000002</v>
      </c>
      <c r="N56" s="42">
        <v>409015986.86000001</v>
      </c>
      <c r="O56" s="42">
        <v>0</v>
      </c>
      <c r="P56" s="35">
        <v>70210513.900000006</v>
      </c>
      <c r="Q56" s="35">
        <v>0</v>
      </c>
      <c r="R56" s="42">
        <v>316892765.62</v>
      </c>
      <c r="S56" s="42">
        <v>0</v>
      </c>
      <c r="T56" s="42">
        <v>100</v>
      </c>
      <c r="U56" s="42">
        <v>66.12</v>
      </c>
      <c r="V56" s="35" t="s">
        <v>105</v>
      </c>
      <c r="W56" s="35" t="s">
        <v>133</v>
      </c>
      <c r="X56" s="35" t="s">
        <v>157</v>
      </c>
      <c r="Y56" s="35" t="s">
        <v>1223</v>
      </c>
      <c r="Z56" s="35" t="s">
        <v>1223</v>
      </c>
    </row>
    <row r="57" spans="1:26" ht="15.75" customHeight="1">
      <c r="A57" s="35" t="s">
        <v>221</v>
      </c>
      <c r="B57" s="35" t="s">
        <v>222</v>
      </c>
      <c r="C57" s="35" t="s">
        <v>138</v>
      </c>
      <c r="D57" s="35" t="s">
        <v>223</v>
      </c>
      <c r="E57" s="35" t="s">
        <v>102</v>
      </c>
      <c r="F57" s="35" t="s">
        <v>1914</v>
      </c>
      <c r="G57" s="35" t="s">
        <v>1915</v>
      </c>
      <c r="H57" s="35" t="s">
        <v>1916</v>
      </c>
      <c r="I57" s="41">
        <v>40158</v>
      </c>
      <c r="J57" s="41">
        <v>42015</v>
      </c>
      <c r="K57" s="35" t="s">
        <v>104</v>
      </c>
      <c r="L57" s="42">
        <v>29145090.809999999</v>
      </c>
      <c r="M57" s="43">
        <v>316745498.92000002</v>
      </c>
      <c r="N57" s="42">
        <v>409015986.86000001</v>
      </c>
      <c r="O57" s="42">
        <v>0</v>
      </c>
      <c r="P57" s="35">
        <v>70210513.900000006</v>
      </c>
      <c r="Q57" s="35">
        <v>0</v>
      </c>
      <c r="R57" s="42">
        <v>316892765.62</v>
      </c>
      <c r="S57" s="42">
        <v>0</v>
      </c>
      <c r="T57" s="42">
        <v>100</v>
      </c>
      <c r="U57" s="42">
        <v>66.12</v>
      </c>
      <c r="V57" s="35" t="s">
        <v>105</v>
      </c>
      <c r="W57" s="35" t="s">
        <v>133</v>
      </c>
      <c r="X57" s="35" t="s">
        <v>157</v>
      </c>
      <c r="Y57" s="35" t="s">
        <v>1883</v>
      </c>
      <c r="Z57" s="35" t="s">
        <v>1883</v>
      </c>
    </row>
    <row r="58" spans="1:26" ht="15.75" customHeight="1">
      <c r="A58" s="35" t="s">
        <v>221</v>
      </c>
      <c r="B58" s="35" t="s">
        <v>222</v>
      </c>
      <c r="C58" s="35" t="s">
        <v>138</v>
      </c>
      <c r="D58" s="35" t="s">
        <v>223</v>
      </c>
      <c r="E58" s="35" t="s">
        <v>102</v>
      </c>
      <c r="F58" s="35" t="s">
        <v>1914</v>
      </c>
      <c r="G58" s="35" t="s">
        <v>1915</v>
      </c>
      <c r="H58" s="35" t="s">
        <v>1916</v>
      </c>
      <c r="I58" s="41">
        <v>40158</v>
      </c>
      <c r="J58" s="41">
        <v>42015</v>
      </c>
      <c r="K58" s="35" t="s">
        <v>104</v>
      </c>
      <c r="L58" s="42">
        <v>29145090.809999999</v>
      </c>
      <c r="M58" s="43">
        <v>316745498.92000002</v>
      </c>
      <c r="N58" s="42">
        <v>409015986.86000001</v>
      </c>
      <c r="O58" s="42">
        <v>0</v>
      </c>
      <c r="P58" s="35">
        <v>70210513.900000006</v>
      </c>
      <c r="Q58" s="35">
        <v>0</v>
      </c>
      <c r="R58" s="42">
        <v>316892765.62</v>
      </c>
      <c r="S58" s="42">
        <v>0</v>
      </c>
      <c r="T58" s="42">
        <v>100</v>
      </c>
      <c r="U58" s="42">
        <v>66.12</v>
      </c>
      <c r="V58" s="35" t="s">
        <v>105</v>
      </c>
      <c r="W58" s="35" t="s">
        <v>133</v>
      </c>
      <c r="X58" s="35" t="s">
        <v>157</v>
      </c>
      <c r="Y58" s="35" t="s">
        <v>472</v>
      </c>
      <c r="Z58" s="35" t="s">
        <v>472</v>
      </c>
    </row>
    <row r="59" spans="1:26" ht="15.75" customHeight="1">
      <c r="A59" s="35" t="s">
        <v>221</v>
      </c>
      <c r="B59" s="35" t="s">
        <v>222</v>
      </c>
      <c r="C59" s="35" t="s">
        <v>138</v>
      </c>
      <c r="D59" s="35" t="s">
        <v>223</v>
      </c>
      <c r="E59" s="35" t="s">
        <v>102</v>
      </c>
      <c r="F59" s="35" t="s">
        <v>1914</v>
      </c>
      <c r="G59" s="35" t="s">
        <v>1915</v>
      </c>
      <c r="H59" s="35" t="s">
        <v>1916</v>
      </c>
      <c r="I59" s="41">
        <v>40158</v>
      </c>
      <c r="J59" s="41">
        <v>42015</v>
      </c>
      <c r="K59" s="35" t="s">
        <v>104</v>
      </c>
      <c r="L59" s="42">
        <v>29145090.809999999</v>
      </c>
      <c r="M59" s="43">
        <v>316745498.92000002</v>
      </c>
      <c r="N59" s="42">
        <v>409015986.86000001</v>
      </c>
      <c r="O59" s="42">
        <v>0</v>
      </c>
      <c r="P59" s="35">
        <v>70210513.900000006</v>
      </c>
      <c r="Q59" s="35">
        <v>0</v>
      </c>
      <c r="R59" s="42">
        <v>316892765.62</v>
      </c>
      <c r="S59" s="42">
        <v>0</v>
      </c>
      <c r="T59" s="42">
        <v>100</v>
      </c>
      <c r="U59" s="42">
        <v>66.12</v>
      </c>
      <c r="V59" s="35" t="s">
        <v>105</v>
      </c>
      <c r="W59" s="35" t="s">
        <v>133</v>
      </c>
      <c r="X59" s="35" t="s">
        <v>157</v>
      </c>
      <c r="Y59" s="35" t="s">
        <v>235</v>
      </c>
      <c r="Z59" s="35" t="s">
        <v>235</v>
      </c>
    </row>
    <row r="60" spans="1:26" ht="15.75" customHeight="1">
      <c r="A60" s="35" t="s">
        <v>230</v>
      </c>
      <c r="B60" s="35" t="s">
        <v>231</v>
      </c>
      <c r="C60" s="35" t="s">
        <v>117</v>
      </c>
      <c r="D60" s="35" t="s">
        <v>232</v>
      </c>
      <c r="E60" s="35" t="s">
        <v>119</v>
      </c>
      <c r="F60" s="35" t="s">
        <v>1917</v>
      </c>
      <c r="G60" s="35" t="s">
        <v>1918</v>
      </c>
      <c r="H60" s="35" t="s">
        <v>1919</v>
      </c>
      <c r="I60" s="41">
        <v>41752</v>
      </c>
      <c r="J60" s="41">
        <v>42200</v>
      </c>
      <c r="K60" s="35" t="s">
        <v>80</v>
      </c>
      <c r="L60" s="42">
        <v>792310.55</v>
      </c>
      <c r="M60" s="43">
        <v>6079100.1500000004</v>
      </c>
      <c r="N60" s="42">
        <v>6259253.3499999996</v>
      </c>
      <c r="O60" s="42">
        <v>834408.81</v>
      </c>
      <c r="P60" s="35">
        <v>0</v>
      </c>
      <c r="Q60" s="35">
        <v>0</v>
      </c>
      <c r="R60" s="42">
        <v>6062088.8600000003</v>
      </c>
      <c r="S60" s="42">
        <v>811538.73</v>
      </c>
      <c r="T60" s="42">
        <v>100</v>
      </c>
      <c r="U60" s="42">
        <v>96.89</v>
      </c>
      <c r="V60" s="35" t="s">
        <v>105</v>
      </c>
      <c r="W60" s="35" t="s">
        <v>233</v>
      </c>
      <c r="X60" s="35" t="s">
        <v>234</v>
      </c>
      <c r="Y60" s="35" t="s">
        <v>235</v>
      </c>
      <c r="Z60" s="35" t="s">
        <v>235</v>
      </c>
    </row>
    <row r="61" spans="1:26" ht="15.75" customHeight="1">
      <c r="A61" s="35" t="s">
        <v>230</v>
      </c>
      <c r="B61" s="35" t="s">
        <v>231</v>
      </c>
      <c r="C61" s="35" t="s">
        <v>117</v>
      </c>
      <c r="D61" s="35" t="s">
        <v>232</v>
      </c>
      <c r="E61" s="35" t="s">
        <v>119</v>
      </c>
      <c r="F61" s="35" t="s">
        <v>1917</v>
      </c>
      <c r="G61" s="35" t="s">
        <v>1918</v>
      </c>
      <c r="H61" s="35" t="s">
        <v>1919</v>
      </c>
      <c r="I61" s="41">
        <v>41752</v>
      </c>
      <c r="J61" s="41">
        <v>42200</v>
      </c>
      <c r="K61" s="35" t="s">
        <v>80</v>
      </c>
      <c r="L61" s="42">
        <v>792310.55</v>
      </c>
      <c r="M61" s="43">
        <v>6079100.1500000004</v>
      </c>
      <c r="N61" s="42">
        <v>6259253.3499999996</v>
      </c>
      <c r="O61" s="42">
        <v>834408.81</v>
      </c>
      <c r="P61" s="35">
        <v>0</v>
      </c>
      <c r="Q61" s="35">
        <v>0</v>
      </c>
      <c r="R61" s="42">
        <v>6062088.8600000003</v>
      </c>
      <c r="S61" s="42">
        <v>811538.73</v>
      </c>
      <c r="T61" s="42">
        <v>100</v>
      </c>
      <c r="U61" s="42">
        <v>96.89</v>
      </c>
      <c r="V61" s="35" t="s">
        <v>105</v>
      </c>
      <c r="W61" s="35" t="s">
        <v>233</v>
      </c>
      <c r="X61" s="35" t="s">
        <v>234</v>
      </c>
      <c r="Y61" s="35" t="s">
        <v>224</v>
      </c>
      <c r="Z61" s="35" t="s">
        <v>224</v>
      </c>
    </row>
    <row r="62" spans="1:26" ht="15.75" customHeight="1">
      <c r="A62" s="35" t="s">
        <v>241</v>
      </c>
      <c r="B62" s="35" t="s">
        <v>242</v>
      </c>
      <c r="C62" s="35" t="s">
        <v>216</v>
      </c>
      <c r="D62" s="35" t="s">
        <v>243</v>
      </c>
      <c r="E62" s="35" t="s">
        <v>102</v>
      </c>
      <c r="F62" s="35" t="s">
        <v>1920</v>
      </c>
      <c r="G62" s="35" t="s">
        <v>1921</v>
      </c>
      <c r="H62" s="35" t="s">
        <v>1922</v>
      </c>
      <c r="I62" s="41">
        <v>41505</v>
      </c>
      <c r="J62" s="41">
        <v>43773</v>
      </c>
      <c r="K62" s="35" t="s">
        <v>104</v>
      </c>
      <c r="L62" s="42">
        <v>10437278.199999999</v>
      </c>
      <c r="M62" s="43">
        <v>92342884.159999996</v>
      </c>
      <c r="N62" s="42">
        <v>128760000</v>
      </c>
      <c r="O62" s="42">
        <v>21460000</v>
      </c>
      <c r="P62" s="35">
        <v>0</v>
      </c>
      <c r="Q62" s="35">
        <v>0</v>
      </c>
      <c r="R62" s="42">
        <v>92342884.159999996</v>
      </c>
      <c r="S62" s="42">
        <v>8111583.3899999997</v>
      </c>
      <c r="T62" s="42">
        <v>83.33</v>
      </c>
      <c r="U62" s="42">
        <v>66.87</v>
      </c>
      <c r="V62" s="35" t="s">
        <v>105</v>
      </c>
      <c r="W62" s="35" t="s">
        <v>106</v>
      </c>
      <c r="X62" s="35" t="s">
        <v>244</v>
      </c>
      <c r="Y62" s="35" t="s">
        <v>68</v>
      </c>
      <c r="Z62" s="35" t="s">
        <v>68</v>
      </c>
    </row>
    <row r="63" spans="1:26" ht="15.75" customHeight="1">
      <c r="A63" s="35" t="s">
        <v>249</v>
      </c>
      <c r="B63" s="35" t="s">
        <v>250</v>
      </c>
      <c r="C63" s="35" t="s">
        <v>76</v>
      </c>
      <c r="D63" s="35" t="s">
        <v>174</v>
      </c>
      <c r="E63" s="35" t="s">
        <v>251</v>
      </c>
      <c r="F63" s="35" t="s">
        <v>1893</v>
      </c>
      <c r="G63" s="35" t="s">
        <v>1894</v>
      </c>
      <c r="H63" s="35" t="s">
        <v>1923</v>
      </c>
      <c r="I63" s="41">
        <v>41122</v>
      </c>
      <c r="J63" s="41">
        <v>42459</v>
      </c>
      <c r="K63" s="35" t="s">
        <v>80</v>
      </c>
      <c r="L63" s="42">
        <v>323000</v>
      </c>
      <c r="M63" s="43">
        <v>2532365.23</v>
      </c>
      <c r="N63" s="42">
        <v>2348610</v>
      </c>
      <c r="O63" s="42">
        <v>1174305</v>
      </c>
      <c r="P63" s="35">
        <v>610544</v>
      </c>
      <c r="Q63" s="35">
        <v>0</v>
      </c>
      <c r="R63" s="42">
        <v>2557854.42</v>
      </c>
      <c r="S63" s="42">
        <v>1042866.11</v>
      </c>
      <c r="T63" s="42">
        <v>88.89</v>
      </c>
      <c r="U63" s="42">
        <v>87.11</v>
      </c>
      <c r="V63" s="35" t="s">
        <v>175</v>
      </c>
      <c r="W63" s="35" t="s">
        <v>133</v>
      </c>
      <c r="X63" s="35" t="s">
        <v>253</v>
      </c>
      <c r="Y63" s="35" t="s">
        <v>95</v>
      </c>
      <c r="Z63" s="35" t="s">
        <v>95</v>
      </c>
    </row>
    <row r="64" spans="1:26" ht="15.75" customHeight="1">
      <c r="A64" s="35" t="s">
        <v>255</v>
      </c>
      <c r="B64" s="35" t="s">
        <v>256</v>
      </c>
      <c r="C64" s="35" t="s">
        <v>76</v>
      </c>
      <c r="D64" s="35" t="s">
        <v>232</v>
      </c>
      <c r="E64" s="35" t="s">
        <v>257</v>
      </c>
      <c r="F64" s="35" t="s">
        <v>1924</v>
      </c>
      <c r="G64" s="35" t="s">
        <v>1925</v>
      </c>
      <c r="H64" s="35" t="s">
        <v>1919</v>
      </c>
      <c r="I64" s="41">
        <v>41957</v>
      </c>
      <c r="J64" s="41">
        <v>42688</v>
      </c>
      <c r="K64" s="35" t="s">
        <v>80</v>
      </c>
      <c r="L64" s="42">
        <v>0</v>
      </c>
      <c r="M64" s="43">
        <v>0</v>
      </c>
      <c r="N64" s="42">
        <v>0</v>
      </c>
      <c r="O64" s="42">
        <v>0</v>
      </c>
      <c r="P64" s="35">
        <v>0</v>
      </c>
      <c r="Q64" s="35">
        <v>0</v>
      </c>
      <c r="R64" s="42">
        <v>0</v>
      </c>
      <c r="S64" s="42">
        <v>0</v>
      </c>
      <c r="T64" s="42">
        <v>0</v>
      </c>
      <c r="U64" s="42">
        <v>0</v>
      </c>
      <c r="V64" s="35" t="s">
        <v>105</v>
      </c>
      <c r="W64" s="35" t="s">
        <v>233</v>
      </c>
      <c r="X64" s="35" t="s">
        <v>142</v>
      </c>
      <c r="Y64" s="35" t="s">
        <v>259</v>
      </c>
      <c r="Z64" s="35" t="s">
        <v>259</v>
      </c>
    </row>
    <row r="65" spans="1:26" ht="15.75" customHeight="1">
      <c r="A65" s="35" t="s">
        <v>261</v>
      </c>
      <c r="B65" s="35" t="s">
        <v>262</v>
      </c>
      <c r="C65" s="35" t="s">
        <v>76</v>
      </c>
      <c r="D65" s="35" t="s">
        <v>263</v>
      </c>
      <c r="E65" s="35" t="s">
        <v>264</v>
      </c>
      <c r="F65" s="35" t="s">
        <v>1926</v>
      </c>
      <c r="G65" s="35" t="s">
        <v>1927</v>
      </c>
      <c r="H65" s="35" t="s">
        <v>1928</v>
      </c>
      <c r="I65" s="41">
        <v>39462</v>
      </c>
      <c r="J65" s="41">
        <v>42004</v>
      </c>
      <c r="K65" s="35" t="s">
        <v>266</v>
      </c>
      <c r="L65" s="42">
        <v>10000000</v>
      </c>
      <c r="M65" s="43">
        <v>10000000</v>
      </c>
      <c r="N65" s="42">
        <v>10000000</v>
      </c>
      <c r="O65" s="42">
        <v>0</v>
      </c>
      <c r="P65" s="35">
        <v>0</v>
      </c>
      <c r="Q65" s="35">
        <v>0</v>
      </c>
      <c r="R65" s="42">
        <v>9521718.8499999996</v>
      </c>
      <c r="S65" s="42">
        <v>0</v>
      </c>
      <c r="T65" s="42">
        <v>99</v>
      </c>
      <c r="U65" s="42">
        <v>95.21</v>
      </c>
      <c r="V65" s="35" t="s">
        <v>105</v>
      </c>
      <c r="W65" s="35" t="s">
        <v>133</v>
      </c>
      <c r="X65" s="35" t="s">
        <v>267</v>
      </c>
      <c r="Y65" s="35" t="s">
        <v>68</v>
      </c>
      <c r="Z65" s="35" t="s">
        <v>68</v>
      </c>
    </row>
    <row r="66" spans="1:26" ht="15.75" customHeight="1">
      <c r="A66" s="35" t="s">
        <v>269</v>
      </c>
      <c r="B66" s="35" t="s">
        <v>270</v>
      </c>
      <c r="C66" s="35" t="s">
        <v>138</v>
      </c>
      <c r="D66" s="35" t="s">
        <v>223</v>
      </c>
      <c r="E66" s="35" t="s">
        <v>196</v>
      </c>
      <c r="F66" s="35" t="s">
        <v>1914</v>
      </c>
      <c r="G66" s="35" t="s">
        <v>1915</v>
      </c>
      <c r="H66" s="35" t="s">
        <v>1916</v>
      </c>
      <c r="I66" s="41">
        <v>41379</v>
      </c>
      <c r="J66" s="41">
        <v>42383</v>
      </c>
      <c r="K66" s="35" t="s">
        <v>104</v>
      </c>
      <c r="L66" s="42">
        <v>470000</v>
      </c>
      <c r="M66" s="43">
        <v>4781071.37</v>
      </c>
      <c r="N66" s="42">
        <v>4781070.3</v>
      </c>
      <c r="O66" s="42">
        <v>0</v>
      </c>
      <c r="P66" s="35">
        <v>0</v>
      </c>
      <c r="Q66" s="35">
        <v>0</v>
      </c>
      <c r="R66" s="42">
        <v>4781071.37</v>
      </c>
      <c r="S66" s="42">
        <v>0</v>
      </c>
      <c r="T66" s="42">
        <v>100</v>
      </c>
      <c r="U66" s="42">
        <v>100</v>
      </c>
      <c r="V66" s="35" t="s">
        <v>105</v>
      </c>
      <c r="W66" s="35" t="s">
        <v>133</v>
      </c>
      <c r="X66" s="35" t="s">
        <v>157</v>
      </c>
      <c r="Y66" s="35" t="s">
        <v>95</v>
      </c>
      <c r="Z66" s="35" t="s">
        <v>95</v>
      </c>
    </row>
    <row r="67" spans="1:26" ht="15.75" customHeight="1">
      <c r="A67" s="35" t="s">
        <v>274</v>
      </c>
      <c r="B67" s="35" t="s">
        <v>275</v>
      </c>
      <c r="C67" s="35" t="s">
        <v>76</v>
      </c>
      <c r="D67" s="35" t="s">
        <v>174</v>
      </c>
      <c r="E67" s="35" t="s">
        <v>102</v>
      </c>
      <c r="F67" s="35" t="s">
        <v>1929</v>
      </c>
      <c r="G67" s="35" t="s">
        <v>1930</v>
      </c>
      <c r="H67" s="35" t="s">
        <v>1931</v>
      </c>
      <c r="I67" s="41">
        <v>39948</v>
      </c>
      <c r="J67" s="41">
        <v>42728</v>
      </c>
      <c r="K67" s="35" t="s">
        <v>104</v>
      </c>
      <c r="L67" s="42">
        <v>10820303.109999999</v>
      </c>
      <c r="M67" s="43">
        <v>114580395.95999999</v>
      </c>
      <c r="N67" s="42">
        <v>130435800</v>
      </c>
      <c r="O67" s="42">
        <v>23715600</v>
      </c>
      <c r="P67" s="35">
        <v>23715600</v>
      </c>
      <c r="Q67" s="35">
        <v>4268808</v>
      </c>
      <c r="R67" s="42">
        <v>114580395.95999999</v>
      </c>
      <c r="S67" s="42">
        <v>24097728.030000001</v>
      </c>
      <c r="T67" s="42">
        <v>98.98</v>
      </c>
      <c r="U67" s="42">
        <v>76.13</v>
      </c>
      <c r="V67" s="35" t="s">
        <v>105</v>
      </c>
      <c r="W67" s="35" t="s">
        <v>133</v>
      </c>
      <c r="X67" s="35" t="s">
        <v>277</v>
      </c>
      <c r="Y67" s="35" t="s">
        <v>68</v>
      </c>
      <c r="Z67" s="35" t="s">
        <v>68</v>
      </c>
    </row>
    <row r="68" spans="1:26" ht="15.75" customHeight="1">
      <c r="A68" s="35" t="s">
        <v>279</v>
      </c>
      <c r="B68" s="35" t="s">
        <v>280</v>
      </c>
      <c r="C68" s="35" t="s">
        <v>281</v>
      </c>
      <c r="D68" s="35" t="s">
        <v>263</v>
      </c>
      <c r="E68" s="35" t="s">
        <v>264</v>
      </c>
      <c r="F68" s="35" t="s">
        <v>1932</v>
      </c>
      <c r="G68" s="35" t="s">
        <v>1933</v>
      </c>
      <c r="H68" s="35" t="s">
        <v>1934</v>
      </c>
      <c r="I68" s="41">
        <v>41789</v>
      </c>
      <c r="J68" s="41">
        <v>42154</v>
      </c>
      <c r="K68" s="35" t="s">
        <v>266</v>
      </c>
      <c r="L68" s="42">
        <v>0</v>
      </c>
      <c r="M68" s="43">
        <v>0</v>
      </c>
      <c r="N68" s="42">
        <v>10088894.52</v>
      </c>
      <c r="O68" s="42">
        <v>0</v>
      </c>
      <c r="P68" s="35">
        <v>0</v>
      </c>
      <c r="Q68" s="35">
        <v>0</v>
      </c>
      <c r="R68" s="42">
        <v>0</v>
      </c>
      <c r="S68" s="42">
        <v>0</v>
      </c>
      <c r="T68" s="42">
        <v>0</v>
      </c>
      <c r="U68" s="42">
        <v>0</v>
      </c>
      <c r="V68" s="35" t="s">
        <v>105</v>
      </c>
      <c r="W68" s="35" t="s">
        <v>233</v>
      </c>
      <c r="X68" s="35" t="s">
        <v>267</v>
      </c>
      <c r="Y68" s="35" t="s">
        <v>283</v>
      </c>
      <c r="Z68" s="35" t="s">
        <v>283</v>
      </c>
    </row>
    <row r="69" spans="1:26" ht="15.75" customHeight="1">
      <c r="A69" s="35" t="s">
        <v>279</v>
      </c>
      <c r="B69" s="35" t="s">
        <v>280</v>
      </c>
      <c r="C69" s="35" t="s">
        <v>281</v>
      </c>
      <c r="D69" s="35" t="s">
        <v>263</v>
      </c>
      <c r="E69" s="35" t="s">
        <v>264</v>
      </c>
      <c r="F69" s="35" t="s">
        <v>1932</v>
      </c>
      <c r="G69" s="35" t="s">
        <v>1933</v>
      </c>
      <c r="H69" s="35" t="s">
        <v>1934</v>
      </c>
      <c r="I69" s="41">
        <v>41789</v>
      </c>
      <c r="J69" s="41">
        <v>42154</v>
      </c>
      <c r="K69" s="35" t="s">
        <v>266</v>
      </c>
      <c r="L69" s="42">
        <v>0</v>
      </c>
      <c r="M69" s="43">
        <v>0</v>
      </c>
      <c r="N69" s="42">
        <v>10088894.52</v>
      </c>
      <c r="O69" s="42">
        <v>0</v>
      </c>
      <c r="P69" s="35">
        <v>0</v>
      </c>
      <c r="Q69" s="35">
        <v>0</v>
      </c>
      <c r="R69" s="42">
        <v>0</v>
      </c>
      <c r="S69" s="42">
        <v>0</v>
      </c>
      <c r="T69" s="42">
        <v>0</v>
      </c>
      <c r="U69" s="42">
        <v>0</v>
      </c>
      <c r="V69" s="35" t="s">
        <v>105</v>
      </c>
      <c r="W69" s="35" t="s">
        <v>233</v>
      </c>
      <c r="X69" s="35" t="s">
        <v>267</v>
      </c>
      <c r="Y69" s="35" t="s">
        <v>158</v>
      </c>
      <c r="Z69" s="35" t="s">
        <v>158</v>
      </c>
    </row>
    <row r="70" spans="1:26" ht="15.75" customHeight="1">
      <c r="A70" s="35" t="s">
        <v>279</v>
      </c>
      <c r="B70" s="35" t="s">
        <v>280</v>
      </c>
      <c r="C70" s="35" t="s">
        <v>281</v>
      </c>
      <c r="D70" s="35" t="s">
        <v>263</v>
      </c>
      <c r="E70" s="35" t="s">
        <v>264</v>
      </c>
      <c r="F70" s="35" t="s">
        <v>1932</v>
      </c>
      <c r="G70" s="35" t="s">
        <v>1933</v>
      </c>
      <c r="H70" s="35" t="s">
        <v>1934</v>
      </c>
      <c r="I70" s="41">
        <v>41789</v>
      </c>
      <c r="J70" s="41">
        <v>42154</v>
      </c>
      <c r="K70" s="35" t="s">
        <v>266</v>
      </c>
      <c r="L70" s="42">
        <v>0</v>
      </c>
      <c r="M70" s="43">
        <v>0</v>
      </c>
      <c r="N70" s="42">
        <v>10088894.52</v>
      </c>
      <c r="O70" s="42">
        <v>0</v>
      </c>
      <c r="P70" s="35">
        <v>0</v>
      </c>
      <c r="Q70" s="35">
        <v>0</v>
      </c>
      <c r="R70" s="42">
        <v>0</v>
      </c>
      <c r="S70" s="42">
        <v>0</v>
      </c>
      <c r="T70" s="42">
        <v>0</v>
      </c>
      <c r="U70" s="42">
        <v>0</v>
      </c>
      <c r="V70" s="35" t="s">
        <v>105</v>
      </c>
      <c r="W70" s="35" t="s">
        <v>233</v>
      </c>
      <c r="X70" s="35" t="s">
        <v>267</v>
      </c>
      <c r="Y70" s="35" t="s">
        <v>472</v>
      </c>
      <c r="Z70" s="35" t="s">
        <v>472</v>
      </c>
    </row>
    <row r="71" spans="1:26" ht="15.75" customHeight="1">
      <c r="A71" s="35" t="s">
        <v>279</v>
      </c>
      <c r="B71" s="35" t="s">
        <v>280</v>
      </c>
      <c r="C71" s="35" t="s">
        <v>281</v>
      </c>
      <c r="D71" s="35" t="s">
        <v>263</v>
      </c>
      <c r="E71" s="35" t="s">
        <v>264</v>
      </c>
      <c r="F71" s="35" t="s">
        <v>1932</v>
      </c>
      <c r="G71" s="35" t="s">
        <v>1933</v>
      </c>
      <c r="H71" s="35" t="s">
        <v>1934</v>
      </c>
      <c r="I71" s="41">
        <v>41789</v>
      </c>
      <c r="J71" s="41">
        <v>42154</v>
      </c>
      <c r="K71" s="35" t="s">
        <v>266</v>
      </c>
      <c r="L71" s="42">
        <v>0</v>
      </c>
      <c r="M71" s="43">
        <v>0</v>
      </c>
      <c r="N71" s="42">
        <v>10088894.52</v>
      </c>
      <c r="O71" s="42">
        <v>0</v>
      </c>
      <c r="P71" s="35">
        <v>0</v>
      </c>
      <c r="Q71" s="35">
        <v>0</v>
      </c>
      <c r="R71" s="42">
        <v>0</v>
      </c>
      <c r="S71" s="42">
        <v>0</v>
      </c>
      <c r="T71" s="42">
        <v>0</v>
      </c>
      <c r="U71" s="42">
        <v>0</v>
      </c>
      <c r="V71" s="35" t="s">
        <v>105</v>
      </c>
      <c r="W71" s="35" t="s">
        <v>233</v>
      </c>
      <c r="X71" s="35" t="s">
        <v>267</v>
      </c>
      <c r="Y71" s="35" t="s">
        <v>1660</v>
      </c>
      <c r="Z71" s="35" t="s">
        <v>1660</v>
      </c>
    </row>
    <row r="72" spans="1:26" ht="15.75" customHeight="1">
      <c r="A72" s="35" t="s">
        <v>279</v>
      </c>
      <c r="B72" s="35" t="s">
        <v>280</v>
      </c>
      <c r="C72" s="35" t="s">
        <v>281</v>
      </c>
      <c r="D72" s="35" t="s">
        <v>263</v>
      </c>
      <c r="E72" s="35" t="s">
        <v>264</v>
      </c>
      <c r="F72" s="35" t="s">
        <v>1932</v>
      </c>
      <c r="G72" s="35" t="s">
        <v>1933</v>
      </c>
      <c r="H72" s="35" t="s">
        <v>1934</v>
      </c>
      <c r="I72" s="41">
        <v>41789</v>
      </c>
      <c r="J72" s="41">
        <v>42154</v>
      </c>
      <c r="K72" s="35" t="s">
        <v>266</v>
      </c>
      <c r="L72" s="42">
        <v>0</v>
      </c>
      <c r="M72" s="43">
        <v>0</v>
      </c>
      <c r="N72" s="42">
        <v>10088894.52</v>
      </c>
      <c r="O72" s="42">
        <v>0</v>
      </c>
      <c r="P72" s="35">
        <v>0</v>
      </c>
      <c r="Q72" s="35">
        <v>0</v>
      </c>
      <c r="R72" s="42">
        <v>0</v>
      </c>
      <c r="S72" s="42">
        <v>0</v>
      </c>
      <c r="T72" s="42">
        <v>0</v>
      </c>
      <c r="U72" s="42">
        <v>0</v>
      </c>
      <c r="V72" s="35" t="s">
        <v>105</v>
      </c>
      <c r="W72" s="35" t="s">
        <v>233</v>
      </c>
      <c r="X72" s="35" t="s">
        <v>267</v>
      </c>
      <c r="Y72" s="35" t="s">
        <v>1883</v>
      </c>
      <c r="Z72" s="35" t="s">
        <v>1883</v>
      </c>
    </row>
    <row r="73" spans="1:26" ht="15.75" customHeight="1">
      <c r="A73" s="35" t="s">
        <v>279</v>
      </c>
      <c r="B73" s="35" t="s">
        <v>280</v>
      </c>
      <c r="C73" s="35" t="s">
        <v>281</v>
      </c>
      <c r="D73" s="35" t="s">
        <v>263</v>
      </c>
      <c r="E73" s="35" t="s">
        <v>264</v>
      </c>
      <c r="F73" s="35" t="s">
        <v>1932</v>
      </c>
      <c r="G73" s="35" t="s">
        <v>1933</v>
      </c>
      <c r="H73" s="35" t="s">
        <v>1934</v>
      </c>
      <c r="I73" s="41">
        <v>41789</v>
      </c>
      <c r="J73" s="41">
        <v>42154</v>
      </c>
      <c r="K73" s="35" t="s">
        <v>266</v>
      </c>
      <c r="L73" s="42">
        <v>0</v>
      </c>
      <c r="M73" s="43">
        <v>0</v>
      </c>
      <c r="N73" s="42">
        <v>10088894.52</v>
      </c>
      <c r="O73" s="42">
        <v>0</v>
      </c>
      <c r="P73" s="35">
        <v>0</v>
      </c>
      <c r="Q73" s="35">
        <v>0</v>
      </c>
      <c r="R73" s="42">
        <v>0</v>
      </c>
      <c r="S73" s="42">
        <v>0</v>
      </c>
      <c r="T73" s="42">
        <v>0</v>
      </c>
      <c r="U73" s="42">
        <v>0</v>
      </c>
      <c r="V73" s="35" t="s">
        <v>105</v>
      </c>
      <c r="W73" s="35" t="s">
        <v>233</v>
      </c>
      <c r="X73" s="35" t="s">
        <v>267</v>
      </c>
      <c r="Y73" s="35" t="s">
        <v>235</v>
      </c>
      <c r="Z73" s="35" t="s">
        <v>235</v>
      </c>
    </row>
    <row r="74" spans="1:26" ht="15.75" customHeight="1">
      <c r="A74" s="35" t="s">
        <v>286</v>
      </c>
      <c r="B74" s="35" t="s">
        <v>287</v>
      </c>
      <c r="C74" s="35" t="s">
        <v>76</v>
      </c>
      <c r="D74" s="35" t="s">
        <v>205</v>
      </c>
      <c r="E74" s="35" t="s">
        <v>78</v>
      </c>
      <c r="F74" s="35" t="s">
        <v>1935</v>
      </c>
      <c r="G74" s="35" t="s">
        <v>1936</v>
      </c>
      <c r="H74" s="35" t="s">
        <v>1937</v>
      </c>
      <c r="I74" s="41">
        <v>41944</v>
      </c>
      <c r="J74" s="41">
        <v>43405</v>
      </c>
      <c r="K74" s="35" t="s">
        <v>80</v>
      </c>
      <c r="L74" s="42">
        <v>3414838.98</v>
      </c>
      <c r="M74" s="43">
        <v>25473357.859999999</v>
      </c>
      <c r="N74" s="42">
        <v>29355684</v>
      </c>
      <c r="O74" s="42">
        <v>0</v>
      </c>
      <c r="P74" s="35">
        <v>0</v>
      </c>
      <c r="Q74" s="35">
        <v>0</v>
      </c>
      <c r="R74" s="42">
        <v>25473357.859999999</v>
      </c>
      <c r="S74" s="42">
        <v>0</v>
      </c>
      <c r="T74" s="42">
        <v>95.45</v>
      </c>
      <c r="U74" s="42">
        <v>86.77</v>
      </c>
      <c r="V74" s="35" t="s">
        <v>175</v>
      </c>
      <c r="W74" s="35" t="s">
        <v>133</v>
      </c>
      <c r="X74" s="35" t="s">
        <v>289</v>
      </c>
      <c r="Y74" s="35" t="s">
        <v>95</v>
      </c>
      <c r="Z74" s="35" t="s">
        <v>95</v>
      </c>
    </row>
    <row r="75" spans="1:26" ht="15.75" customHeight="1">
      <c r="A75" s="35" t="s">
        <v>291</v>
      </c>
      <c r="B75" s="35" t="s">
        <v>292</v>
      </c>
      <c r="C75" s="35" t="s">
        <v>138</v>
      </c>
      <c r="D75" s="35" t="s">
        <v>155</v>
      </c>
      <c r="E75" s="35" t="s">
        <v>180</v>
      </c>
      <c r="F75" s="35" t="s">
        <v>1938</v>
      </c>
      <c r="G75" s="35" t="s">
        <v>1939</v>
      </c>
      <c r="H75" s="35" t="s">
        <v>1940</v>
      </c>
      <c r="I75" s="41">
        <v>40634</v>
      </c>
      <c r="J75" s="41">
        <v>43465</v>
      </c>
      <c r="K75" s="35" t="s">
        <v>80</v>
      </c>
      <c r="L75" s="42">
        <v>13318887.560000001</v>
      </c>
      <c r="M75" s="43">
        <v>100836673.31999999</v>
      </c>
      <c r="N75" s="42">
        <v>136522210.06</v>
      </c>
      <c r="O75" s="42">
        <v>0</v>
      </c>
      <c r="P75" s="35">
        <v>0</v>
      </c>
      <c r="Q75" s="35">
        <v>0</v>
      </c>
      <c r="R75" s="42">
        <v>100795627.08</v>
      </c>
      <c r="S75" s="42">
        <v>0</v>
      </c>
      <c r="T75" s="42">
        <v>47.69</v>
      </c>
      <c r="U75" s="42">
        <v>73.83</v>
      </c>
      <c r="V75" s="35" t="s">
        <v>211</v>
      </c>
      <c r="W75" s="35" t="s">
        <v>133</v>
      </c>
      <c r="X75" s="35" t="s">
        <v>157</v>
      </c>
      <c r="Y75" s="35" t="s">
        <v>294</v>
      </c>
      <c r="Z75" s="35" t="s">
        <v>294</v>
      </c>
    </row>
    <row r="76" spans="1:26" ht="15.75" customHeight="1">
      <c r="A76" s="35" t="s">
        <v>291</v>
      </c>
      <c r="B76" s="35" t="s">
        <v>292</v>
      </c>
      <c r="C76" s="35" t="s">
        <v>138</v>
      </c>
      <c r="D76" s="35" t="s">
        <v>155</v>
      </c>
      <c r="E76" s="35" t="s">
        <v>180</v>
      </c>
      <c r="F76" s="35" t="s">
        <v>1938</v>
      </c>
      <c r="G76" s="35" t="s">
        <v>1939</v>
      </c>
      <c r="H76" s="35" t="s">
        <v>1940</v>
      </c>
      <c r="I76" s="41">
        <v>40634</v>
      </c>
      <c r="J76" s="41">
        <v>43465</v>
      </c>
      <c r="K76" s="35" t="s">
        <v>80</v>
      </c>
      <c r="L76" s="42">
        <v>13318887.560000001</v>
      </c>
      <c r="M76" s="43">
        <v>100836673.31999999</v>
      </c>
      <c r="N76" s="42">
        <v>136522210.06</v>
      </c>
      <c r="O76" s="42">
        <v>0</v>
      </c>
      <c r="P76" s="35">
        <v>0</v>
      </c>
      <c r="Q76" s="35">
        <v>0</v>
      </c>
      <c r="R76" s="42">
        <v>100795627.08</v>
      </c>
      <c r="S76" s="42">
        <v>0</v>
      </c>
      <c r="T76" s="42">
        <v>47.69</v>
      </c>
      <c r="U76" s="42">
        <v>73.83</v>
      </c>
      <c r="V76" s="35" t="s">
        <v>211</v>
      </c>
      <c r="W76" s="35" t="s">
        <v>133</v>
      </c>
      <c r="X76" s="35" t="s">
        <v>157</v>
      </c>
      <c r="Y76" s="35" t="s">
        <v>283</v>
      </c>
      <c r="Z76" s="35" t="s">
        <v>283</v>
      </c>
    </row>
    <row r="77" spans="1:26" ht="15.75" customHeight="1">
      <c r="A77" s="35" t="s">
        <v>291</v>
      </c>
      <c r="B77" s="35" t="s">
        <v>292</v>
      </c>
      <c r="C77" s="35" t="s">
        <v>138</v>
      </c>
      <c r="D77" s="35" t="s">
        <v>155</v>
      </c>
      <c r="E77" s="35" t="s">
        <v>180</v>
      </c>
      <c r="F77" s="35" t="s">
        <v>1938</v>
      </c>
      <c r="G77" s="35" t="s">
        <v>1939</v>
      </c>
      <c r="H77" s="35" t="s">
        <v>1940</v>
      </c>
      <c r="I77" s="41">
        <v>40634</v>
      </c>
      <c r="J77" s="41">
        <v>43465</v>
      </c>
      <c r="K77" s="35" t="s">
        <v>80</v>
      </c>
      <c r="L77" s="42">
        <v>13318887.560000001</v>
      </c>
      <c r="M77" s="43">
        <v>100836673.31999999</v>
      </c>
      <c r="N77" s="42">
        <v>136522210.06</v>
      </c>
      <c r="O77" s="42">
        <v>0</v>
      </c>
      <c r="P77" s="35">
        <v>0</v>
      </c>
      <c r="Q77" s="35">
        <v>0</v>
      </c>
      <c r="R77" s="42">
        <v>100795627.08</v>
      </c>
      <c r="S77" s="42">
        <v>0</v>
      </c>
      <c r="T77" s="42">
        <v>47.69</v>
      </c>
      <c r="U77" s="42">
        <v>73.83</v>
      </c>
      <c r="V77" s="35" t="s">
        <v>211</v>
      </c>
      <c r="W77" s="35" t="s">
        <v>133</v>
      </c>
      <c r="X77" s="35" t="s">
        <v>157</v>
      </c>
      <c r="Y77" s="35" t="s">
        <v>578</v>
      </c>
      <c r="Z77" s="35" t="s">
        <v>578</v>
      </c>
    </row>
    <row r="78" spans="1:26" ht="15.75" customHeight="1">
      <c r="A78" s="35" t="s">
        <v>291</v>
      </c>
      <c r="B78" s="35" t="s">
        <v>292</v>
      </c>
      <c r="C78" s="35" t="s">
        <v>138</v>
      </c>
      <c r="D78" s="35" t="s">
        <v>155</v>
      </c>
      <c r="E78" s="35" t="s">
        <v>180</v>
      </c>
      <c r="F78" s="35" t="s">
        <v>1938</v>
      </c>
      <c r="G78" s="35" t="s">
        <v>1939</v>
      </c>
      <c r="H78" s="35" t="s">
        <v>1940</v>
      </c>
      <c r="I78" s="41">
        <v>40634</v>
      </c>
      <c r="J78" s="41">
        <v>43465</v>
      </c>
      <c r="K78" s="35" t="s">
        <v>80</v>
      </c>
      <c r="L78" s="42">
        <v>13318887.560000001</v>
      </c>
      <c r="M78" s="43">
        <v>100836673.31999999</v>
      </c>
      <c r="N78" s="42">
        <v>136522210.06</v>
      </c>
      <c r="O78" s="42">
        <v>0</v>
      </c>
      <c r="P78" s="35">
        <v>0</v>
      </c>
      <c r="Q78" s="35">
        <v>0</v>
      </c>
      <c r="R78" s="42">
        <v>100795627.08</v>
      </c>
      <c r="S78" s="42">
        <v>0</v>
      </c>
      <c r="T78" s="42">
        <v>47.69</v>
      </c>
      <c r="U78" s="42">
        <v>73.83</v>
      </c>
      <c r="V78" s="35" t="s">
        <v>211</v>
      </c>
      <c r="W78" s="35" t="s">
        <v>133</v>
      </c>
      <c r="X78" s="35" t="s">
        <v>157</v>
      </c>
      <c r="Y78" s="35" t="s">
        <v>199</v>
      </c>
      <c r="Z78" s="35" t="s">
        <v>199</v>
      </c>
    </row>
    <row r="79" spans="1:26" ht="15.75" customHeight="1">
      <c r="A79" s="35" t="s">
        <v>291</v>
      </c>
      <c r="B79" s="35" t="s">
        <v>292</v>
      </c>
      <c r="C79" s="35" t="s">
        <v>138</v>
      </c>
      <c r="D79" s="35" t="s">
        <v>155</v>
      </c>
      <c r="E79" s="35" t="s">
        <v>180</v>
      </c>
      <c r="F79" s="35" t="s">
        <v>1938</v>
      </c>
      <c r="G79" s="35" t="s">
        <v>1939</v>
      </c>
      <c r="H79" s="35" t="s">
        <v>1940</v>
      </c>
      <c r="I79" s="41">
        <v>40634</v>
      </c>
      <c r="J79" s="41">
        <v>43465</v>
      </c>
      <c r="K79" s="35" t="s">
        <v>80</v>
      </c>
      <c r="L79" s="42">
        <v>13318887.560000001</v>
      </c>
      <c r="M79" s="43">
        <v>100836673.31999999</v>
      </c>
      <c r="N79" s="42">
        <v>136522210.06</v>
      </c>
      <c r="O79" s="42">
        <v>0</v>
      </c>
      <c r="P79" s="35">
        <v>0</v>
      </c>
      <c r="Q79" s="35">
        <v>0</v>
      </c>
      <c r="R79" s="42">
        <v>100795627.08</v>
      </c>
      <c r="S79" s="42">
        <v>0</v>
      </c>
      <c r="T79" s="42">
        <v>47.69</v>
      </c>
      <c r="U79" s="42">
        <v>73.83</v>
      </c>
      <c r="V79" s="35" t="s">
        <v>211</v>
      </c>
      <c r="W79" s="35" t="s">
        <v>133</v>
      </c>
      <c r="X79" s="35" t="s">
        <v>157</v>
      </c>
      <c r="Y79" s="35" t="s">
        <v>224</v>
      </c>
      <c r="Z79" s="35" t="s">
        <v>224</v>
      </c>
    </row>
    <row r="80" spans="1:26" ht="15.75" customHeight="1">
      <c r="A80" s="35" t="s">
        <v>291</v>
      </c>
      <c r="B80" s="35" t="s">
        <v>292</v>
      </c>
      <c r="C80" s="35" t="s">
        <v>138</v>
      </c>
      <c r="D80" s="35" t="s">
        <v>155</v>
      </c>
      <c r="E80" s="35" t="s">
        <v>180</v>
      </c>
      <c r="F80" s="35" t="s">
        <v>1938</v>
      </c>
      <c r="G80" s="35" t="s">
        <v>1939</v>
      </c>
      <c r="H80" s="35" t="s">
        <v>1940</v>
      </c>
      <c r="I80" s="41">
        <v>40634</v>
      </c>
      <c r="J80" s="41">
        <v>43465</v>
      </c>
      <c r="K80" s="35" t="s">
        <v>80</v>
      </c>
      <c r="L80" s="42">
        <v>13318887.560000001</v>
      </c>
      <c r="M80" s="43">
        <v>100836673.31999999</v>
      </c>
      <c r="N80" s="42">
        <v>136522210.06</v>
      </c>
      <c r="O80" s="42">
        <v>0</v>
      </c>
      <c r="P80" s="35">
        <v>0</v>
      </c>
      <c r="Q80" s="35">
        <v>0</v>
      </c>
      <c r="R80" s="42">
        <v>100795627.08</v>
      </c>
      <c r="S80" s="42">
        <v>0</v>
      </c>
      <c r="T80" s="42">
        <v>47.69</v>
      </c>
      <c r="U80" s="42">
        <v>73.83</v>
      </c>
      <c r="V80" s="35" t="s">
        <v>211</v>
      </c>
      <c r="W80" s="35" t="s">
        <v>133</v>
      </c>
      <c r="X80" s="35" t="s">
        <v>157</v>
      </c>
      <c r="Y80" s="35" t="s">
        <v>527</v>
      </c>
      <c r="Z80" s="35" t="s">
        <v>527</v>
      </c>
    </row>
    <row r="81" spans="1:26" ht="15.75" customHeight="1">
      <c r="A81" s="35" t="s">
        <v>291</v>
      </c>
      <c r="B81" s="35" t="s">
        <v>292</v>
      </c>
      <c r="C81" s="35" t="s">
        <v>138</v>
      </c>
      <c r="D81" s="35" t="s">
        <v>155</v>
      </c>
      <c r="E81" s="35" t="s">
        <v>180</v>
      </c>
      <c r="F81" s="35" t="s">
        <v>1938</v>
      </c>
      <c r="G81" s="35" t="s">
        <v>1939</v>
      </c>
      <c r="H81" s="35" t="s">
        <v>1940</v>
      </c>
      <c r="I81" s="41">
        <v>40634</v>
      </c>
      <c r="J81" s="41">
        <v>43465</v>
      </c>
      <c r="K81" s="35" t="s">
        <v>80</v>
      </c>
      <c r="L81" s="42">
        <v>13318887.560000001</v>
      </c>
      <c r="M81" s="43">
        <v>100836673.31999999</v>
      </c>
      <c r="N81" s="42">
        <v>136522210.06</v>
      </c>
      <c r="O81" s="42">
        <v>0</v>
      </c>
      <c r="P81" s="35">
        <v>0</v>
      </c>
      <c r="Q81" s="35">
        <v>0</v>
      </c>
      <c r="R81" s="42">
        <v>100795627.08</v>
      </c>
      <c r="S81" s="42">
        <v>0</v>
      </c>
      <c r="T81" s="42">
        <v>47.69</v>
      </c>
      <c r="U81" s="42">
        <v>73.83</v>
      </c>
      <c r="V81" s="35" t="s">
        <v>211</v>
      </c>
      <c r="W81" s="35" t="s">
        <v>133</v>
      </c>
      <c r="X81" s="35" t="s">
        <v>157</v>
      </c>
      <c r="Y81" s="35" t="s">
        <v>602</v>
      </c>
      <c r="Z81" s="35" t="s">
        <v>602</v>
      </c>
    </row>
    <row r="82" spans="1:26" ht="15.75" customHeight="1">
      <c r="A82" s="35" t="s">
        <v>291</v>
      </c>
      <c r="B82" s="35" t="s">
        <v>292</v>
      </c>
      <c r="C82" s="35" t="s">
        <v>138</v>
      </c>
      <c r="D82" s="35" t="s">
        <v>155</v>
      </c>
      <c r="E82" s="35" t="s">
        <v>180</v>
      </c>
      <c r="F82" s="35" t="s">
        <v>1938</v>
      </c>
      <c r="G82" s="35" t="s">
        <v>1939</v>
      </c>
      <c r="H82" s="35" t="s">
        <v>1940</v>
      </c>
      <c r="I82" s="41">
        <v>40634</v>
      </c>
      <c r="J82" s="41">
        <v>43465</v>
      </c>
      <c r="K82" s="35" t="s">
        <v>80</v>
      </c>
      <c r="L82" s="42">
        <v>13318887.560000001</v>
      </c>
      <c r="M82" s="43">
        <v>100836673.31999999</v>
      </c>
      <c r="N82" s="42">
        <v>136522210.06</v>
      </c>
      <c r="O82" s="42">
        <v>0</v>
      </c>
      <c r="P82" s="35">
        <v>0</v>
      </c>
      <c r="Q82" s="35">
        <v>0</v>
      </c>
      <c r="R82" s="42">
        <v>100795627.08</v>
      </c>
      <c r="S82" s="42">
        <v>0</v>
      </c>
      <c r="T82" s="42">
        <v>47.69</v>
      </c>
      <c r="U82" s="42">
        <v>73.83</v>
      </c>
      <c r="V82" s="35" t="s">
        <v>211</v>
      </c>
      <c r="W82" s="35" t="s">
        <v>133</v>
      </c>
      <c r="X82" s="35" t="s">
        <v>157</v>
      </c>
      <c r="Y82" s="35" t="s">
        <v>259</v>
      </c>
      <c r="Z82" s="35" t="s">
        <v>259</v>
      </c>
    </row>
    <row r="83" spans="1:26" ht="15.75" customHeight="1">
      <c r="A83" s="35" t="s">
        <v>291</v>
      </c>
      <c r="B83" s="35" t="s">
        <v>292</v>
      </c>
      <c r="C83" s="35" t="s">
        <v>138</v>
      </c>
      <c r="D83" s="35" t="s">
        <v>155</v>
      </c>
      <c r="E83" s="35" t="s">
        <v>180</v>
      </c>
      <c r="F83" s="35" t="s">
        <v>1938</v>
      </c>
      <c r="G83" s="35" t="s">
        <v>1939</v>
      </c>
      <c r="H83" s="35" t="s">
        <v>1940</v>
      </c>
      <c r="I83" s="41">
        <v>40634</v>
      </c>
      <c r="J83" s="41">
        <v>43465</v>
      </c>
      <c r="K83" s="35" t="s">
        <v>80</v>
      </c>
      <c r="L83" s="42">
        <v>13318887.560000001</v>
      </c>
      <c r="M83" s="43">
        <v>100836673.31999999</v>
      </c>
      <c r="N83" s="42">
        <v>136522210.06</v>
      </c>
      <c r="O83" s="42">
        <v>0</v>
      </c>
      <c r="P83" s="35">
        <v>0</v>
      </c>
      <c r="Q83" s="35">
        <v>0</v>
      </c>
      <c r="R83" s="42">
        <v>100795627.08</v>
      </c>
      <c r="S83" s="42">
        <v>0</v>
      </c>
      <c r="T83" s="42">
        <v>47.69</v>
      </c>
      <c r="U83" s="42">
        <v>73.83</v>
      </c>
      <c r="V83" s="35" t="s">
        <v>211</v>
      </c>
      <c r="W83" s="35" t="s">
        <v>133</v>
      </c>
      <c r="X83" s="35" t="s">
        <v>157</v>
      </c>
      <c r="Y83" s="35" t="s">
        <v>158</v>
      </c>
      <c r="Z83" s="35" t="s">
        <v>158</v>
      </c>
    </row>
    <row r="84" spans="1:26" ht="15.75" customHeight="1">
      <c r="A84" s="35" t="s">
        <v>291</v>
      </c>
      <c r="B84" s="35" t="s">
        <v>292</v>
      </c>
      <c r="C84" s="35" t="s">
        <v>138</v>
      </c>
      <c r="D84" s="35" t="s">
        <v>155</v>
      </c>
      <c r="E84" s="35" t="s">
        <v>180</v>
      </c>
      <c r="F84" s="35" t="s">
        <v>1938</v>
      </c>
      <c r="G84" s="35" t="s">
        <v>1939</v>
      </c>
      <c r="H84" s="35" t="s">
        <v>1940</v>
      </c>
      <c r="I84" s="41">
        <v>40634</v>
      </c>
      <c r="J84" s="41">
        <v>43465</v>
      </c>
      <c r="K84" s="35" t="s">
        <v>80</v>
      </c>
      <c r="L84" s="42">
        <v>13318887.560000001</v>
      </c>
      <c r="M84" s="43">
        <v>100836673.31999999</v>
      </c>
      <c r="N84" s="42">
        <v>136522210.06</v>
      </c>
      <c r="O84" s="42">
        <v>0</v>
      </c>
      <c r="P84" s="35">
        <v>0</v>
      </c>
      <c r="Q84" s="35">
        <v>0</v>
      </c>
      <c r="R84" s="42">
        <v>100795627.08</v>
      </c>
      <c r="S84" s="42">
        <v>0</v>
      </c>
      <c r="T84" s="42">
        <v>47.69</v>
      </c>
      <c r="U84" s="42">
        <v>73.83</v>
      </c>
      <c r="V84" s="35" t="s">
        <v>211</v>
      </c>
      <c r="W84" s="35" t="s">
        <v>133</v>
      </c>
      <c r="X84" s="35" t="s">
        <v>157</v>
      </c>
      <c r="Y84" s="35" t="s">
        <v>235</v>
      </c>
      <c r="Z84" s="35" t="s">
        <v>235</v>
      </c>
    </row>
    <row r="85" spans="1:26" ht="15.75" customHeight="1">
      <c r="A85" s="35" t="s">
        <v>291</v>
      </c>
      <c r="B85" s="35" t="s">
        <v>292</v>
      </c>
      <c r="C85" s="35" t="s">
        <v>138</v>
      </c>
      <c r="D85" s="35" t="s">
        <v>155</v>
      </c>
      <c r="E85" s="35" t="s">
        <v>180</v>
      </c>
      <c r="F85" s="35" t="s">
        <v>1938</v>
      </c>
      <c r="G85" s="35" t="s">
        <v>1939</v>
      </c>
      <c r="H85" s="35" t="s">
        <v>1940</v>
      </c>
      <c r="I85" s="41">
        <v>40634</v>
      </c>
      <c r="J85" s="41">
        <v>43465</v>
      </c>
      <c r="K85" s="35" t="s">
        <v>80</v>
      </c>
      <c r="L85" s="42">
        <v>13318887.560000001</v>
      </c>
      <c r="M85" s="43">
        <v>100836673.31999999</v>
      </c>
      <c r="N85" s="42">
        <v>136522210.06</v>
      </c>
      <c r="O85" s="42">
        <v>0</v>
      </c>
      <c r="P85" s="35">
        <v>0</v>
      </c>
      <c r="Q85" s="35">
        <v>0</v>
      </c>
      <c r="R85" s="42">
        <v>100795627.08</v>
      </c>
      <c r="S85" s="42">
        <v>0</v>
      </c>
      <c r="T85" s="42">
        <v>47.69</v>
      </c>
      <c r="U85" s="42">
        <v>73.83</v>
      </c>
      <c r="V85" s="35" t="s">
        <v>211</v>
      </c>
      <c r="W85" s="35" t="s">
        <v>133</v>
      </c>
      <c r="X85" s="35" t="s">
        <v>157</v>
      </c>
      <c r="Y85" s="35" t="s">
        <v>143</v>
      </c>
      <c r="Z85" s="35" t="s">
        <v>143</v>
      </c>
    </row>
    <row r="86" spans="1:26" ht="15.75" customHeight="1">
      <c r="A86" s="35" t="s">
        <v>291</v>
      </c>
      <c r="B86" s="35" t="s">
        <v>292</v>
      </c>
      <c r="C86" s="35" t="s">
        <v>138</v>
      </c>
      <c r="D86" s="35" t="s">
        <v>155</v>
      </c>
      <c r="E86" s="35" t="s">
        <v>180</v>
      </c>
      <c r="F86" s="35" t="s">
        <v>1938</v>
      </c>
      <c r="G86" s="35" t="s">
        <v>1939</v>
      </c>
      <c r="H86" s="35" t="s">
        <v>1940</v>
      </c>
      <c r="I86" s="41">
        <v>40634</v>
      </c>
      <c r="J86" s="41">
        <v>43465</v>
      </c>
      <c r="K86" s="35" t="s">
        <v>80</v>
      </c>
      <c r="L86" s="42">
        <v>13318887.560000001</v>
      </c>
      <c r="M86" s="43">
        <v>100836673.31999999</v>
      </c>
      <c r="N86" s="42">
        <v>136522210.06</v>
      </c>
      <c r="O86" s="42">
        <v>0</v>
      </c>
      <c r="P86" s="35">
        <v>0</v>
      </c>
      <c r="Q86" s="35">
        <v>0</v>
      </c>
      <c r="R86" s="42">
        <v>100795627.08</v>
      </c>
      <c r="S86" s="42">
        <v>0</v>
      </c>
      <c r="T86" s="42">
        <v>47.69</v>
      </c>
      <c r="U86" s="42">
        <v>73.83</v>
      </c>
      <c r="V86" s="35" t="s">
        <v>211</v>
      </c>
      <c r="W86" s="35" t="s">
        <v>133</v>
      </c>
      <c r="X86" s="35" t="s">
        <v>157</v>
      </c>
      <c r="Y86" s="35" t="s">
        <v>364</v>
      </c>
      <c r="Z86" s="35" t="s">
        <v>364</v>
      </c>
    </row>
    <row r="87" spans="1:26" ht="15.75" customHeight="1">
      <c r="A87" s="35" t="s">
        <v>291</v>
      </c>
      <c r="B87" s="35" t="s">
        <v>292</v>
      </c>
      <c r="C87" s="35" t="s">
        <v>138</v>
      </c>
      <c r="D87" s="35" t="s">
        <v>155</v>
      </c>
      <c r="E87" s="35" t="s">
        <v>180</v>
      </c>
      <c r="F87" s="35" t="s">
        <v>1938</v>
      </c>
      <c r="G87" s="35" t="s">
        <v>1939</v>
      </c>
      <c r="H87" s="35" t="s">
        <v>1940</v>
      </c>
      <c r="I87" s="41">
        <v>40634</v>
      </c>
      <c r="J87" s="41">
        <v>43465</v>
      </c>
      <c r="K87" s="35" t="s">
        <v>80</v>
      </c>
      <c r="L87" s="42">
        <v>13318887.560000001</v>
      </c>
      <c r="M87" s="43">
        <v>100836673.31999999</v>
      </c>
      <c r="N87" s="42">
        <v>136522210.06</v>
      </c>
      <c r="O87" s="42">
        <v>0</v>
      </c>
      <c r="P87" s="35">
        <v>0</v>
      </c>
      <c r="Q87" s="35">
        <v>0</v>
      </c>
      <c r="R87" s="42">
        <v>100795627.08</v>
      </c>
      <c r="S87" s="42">
        <v>0</v>
      </c>
      <c r="T87" s="42">
        <v>47.69</v>
      </c>
      <c r="U87" s="42">
        <v>73.83</v>
      </c>
      <c r="V87" s="35" t="s">
        <v>211</v>
      </c>
      <c r="W87" s="35" t="s">
        <v>133</v>
      </c>
      <c r="X87" s="35" t="s">
        <v>157</v>
      </c>
      <c r="Y87" s="35" t="s">
        <v>212</v>
      </c>
      <c r="Z87" s="35" t="s">
        <v>212</v>
      </c>
    </row>
    <row r="88" spans="1:26" ht="15.75" customHeight="1">
      <c r="A88" s="35" t="s">
        <v>291</v>
      </c>
      <c r="B88" s="35" t="s">
        <v>292</v>
      </c>
      <c r="C88" s="35" t="s">
        <v>138</v>
      </c>
      <c r="D88" s="35" t="s">
        <v>155</v>
      </c>
      <c r="E88" s="35" t="s">
        <v>180</v>
      </c>
      <c r="F88" s="35" t="s">
        <v>1938</v>
      </c>
      <c r="G88" s="35" t="s">
        <v>1939</v>
      </c>
      <c r="H88" s="35" t="s">
        <v>1940</v>
      </c>
      <c r="I88" s="41">
        <v>40634</v>
      </c>
      <c r="J88" s="41">
        <v>43465</v>
      </c>
      <c r="K88" s="35" t="s">
        <v>80</v>
      </c>
      <c r="L88" s="42">
        <v>13318887.560000001</v>
      </c>
      <c r="M88" s="43">
        <v>100836673.31999999</v>
      </c>
      <c r="N88" s="42">
        <v>136522210.06</v>
      </c>
      <c r="O88" s="42">
        <v>0</v>
      </c>
      <c r="P88" s="35">
        <v>0</v>
      </c>
      <c r="Q88" s="35">
        <v>0</v>
      </c>
      <c r="R88" s="42">
        <v>100795627.08</v>
      </c>
      <c r="S88" s="42">
        <v>0</v>
      </c>
      <c r="T88" s="42">
        <v>47.69</v>
      </c>
      <c r="U88" s="42">
        <v>73.83</v>
      </c>
      <c r="V88" s="35" t="s">
        <v>211</v>
      </c>
      <c r="W88" s="35" t="s">
        <v>133</v>
      </c>
      <c r="X88" s="35" t="s">
        <v>157</v>
      </c>
      <c r="Y88" s="35" t="s">
        <v>1223</v>
      </c>
      <c r="Z88" s="35" t="s">
        <v>1223</v>
      </c>
    </row>
    <row r="89" spans="1:26" ht="15.75" customHeight="1">
      <c r="A89" s="35" t="s">
        <v>291</v>
      </c>
      <c r="B89" s="35" t="s">
        <v>292</v>
      </c>
      <c r="C89" s="35" t="s">
        <v>138</v>
      </c>
      <c r="D89" s="35" t="s">
        <v>155</v>
      </c>
      <c r="E89" s="35" t="s">
        <v>180</v>
      </c>
      <c r="F89" s="35" t="s">
        <v>1938</v>
      </c>
      <c r="G89" s="35" t="s">
        <v>1939</v>
      </c>
      <c r="H89" s="35" t="s">
        <v>1940</v>
      </c>
      <c r="I89" s="41">
        <v>40634</v>
      </c>
      <c r="J89" s="41">
        <v>43465</v>
      </c>
      <c r="K89" s="35" t="s">
        <v>80</v>
      </c>
      <c r="L89" s="42">
        <v>13318887.560000001</v>
      </c>
      <c r="M89" s="43">
        <v>100836673.31999999</v>
      </c>
      <c r="N89" s="42">
        <v>136522210.06</v>
      </c>
      <c r="O89" s="42">
        <v>0</v>
      </c>
      <c r="P89" s="35">
        <v>0</v>
      </c>
      <c r="Q89" s="35">
        <v>0</v>
      </c>
      <c r="R89" s="42">
        <v>100795627.08</v>
      </c>
      <c r="S89" s="42">
        <v>0</v>
      </c>
      <c r="T89" s="42">
        <v>47.69</v>
      </c>
      <c r="U89" s="42">
        <v>73.83</v>
      </c>
      <c r="V89" s="35" t="s">
        <v>211</v>
      </c>
      <c r="W89" s="35" t="s">
        <v>133</v>
      </c>
      <c r="X89" s="35" t="s">
        <v>157</v>
      </c>
      <c r="Y89" s="35" t="s">
        <v>1660</v>
      </c>
      <c r="Z89" s="35" t="s">
        <v>1660</v>
      </c>
    </row>
    <row r="90" spans="1:26" ht="15.75" customHeight="1">
      <c r="A90" s="35" t="s">
        <v>291</v>
      </c>
      <c r="B90" s="35" t="s">
        <v>292</v>
      </c>
      <c r="C90" s="35" t="s">
        <v>138</v>
      </c>
      <c r="D90" s="35" t="s">
        <v>155</v>
      </c>
      <c r="E90" s="35" t="s">
        <v>180</v>
      </c>
      <c r="F90" s="35" t="s">
        <v>1938</v>
      </c>
      <c r="G90" s="35" t="s">
        <v>1939</v>
      </c>
      <c r="H90" s="35" t="s">
        <v>1940</v>
      </c>
      <c r="I90" s="41">
        <v>40634</v>
      </c>
      <c r="J90" s="41">
        <v>43465</v>
      </c>
      <c r="K90" s="35" t="s">
        <v>80</v>
      </c>
      <c r="L90" s="42">
        <v>13318887.560000001</v>
      </c>
      <c r="M90" s="43">
        <v>100836673.31999999</v>
      </c>
      <c r="N90" s="42">
        <v>136522210.06</v>
      </c>
      <c r="O90" s="42">
        <v>0</v>
      </c>
      <c r="P90" s="35">
        <v>0</v>
      </c>
      <c r="Q90" s="35">
        <v>0</v>
      </c>
      <c r="R90" s="42">
        <v>100795627.08</v>
      </c>
      <c r="S90" s="42">
        <v>0</v>
      </c>
      <c r="T90" s="42">
        <v>47.69</v>
      </c>
      <c r="U90" s="42">
        <v>73.83</v>
      </c>
      <c r="V90" s="35" t="s">
        <v>211</v>
      </c>
      <c r="W90" s="35" t="s">
        <v>133</v>
      </c>
      <c r="X90" s="35" t="s">
        <v>157</v>
      </c>
      <c r="Y90" s="35" t="s">
        <v>356</v>
      </c>
      <c r="Z90" s="35" t="s">
        <v>356</v>
      </c>
    </row>
    <row r="91" spans="1:26" ht="15.75" customHeight="1">
      <c r="A91" s="35" t="s">
        <v>291</v>
      </c>
      <c r="B91" s="35" t="s">
        <v>292</v>
      </c>
      <c r="C91" s="35" t="s">
        <v>138</v>
      </c>
      <c r="D91" s="35" t="s">
        <v>155</v>
      </c>
      <c r="E91" s="35" t="s">
        <v>180</v>
      </c>
      <c r="F91" s="35" t="s">
        <v>1938</v>
      </c>
      <c r="G91" s="35" t="s">
        <v>1939</v>
      </c>
      <c r="H91" s="35" t="s">
        <v>1940</v>
      </c>
      <c r="I91" s="41">
        <v>40634</v>
      </c>
      <c r="J91" s="41">
        <v>43465</v>
      </c>
      <c r="K91" s="35" t="s">
        <v>80</v>
      </c>
      <c r="L91" s="42">
        <v>13318887.560000001</v>
      </c>
      <c r="M91" s="43">
        <v>100836673.31999999</v>
      </c>
      <c r="N91" s="42">
        <v>136522210.06</v>
      </c>
      <c r="O91" s="42">
        <v>0</v>
      </c>
      <c r="P91" s="35">
        <v>0</v>
      </c>
      <c r="Q91" s="35">
        <v>0</v>
      </c>
      <c r="R91" s="42">
        <v>100795627.08</v>
      </c>
      <c r="S91" s="42">
        <v>0</v>
      </c>
      <c r="T91" s="42">
        <v>47.69</v>
      </c>
      <c r="U91" s="42">
        <v>73.83</v>
      </c>
      <c r="V91" s="35" t="s">
        <v>211</v>
      </c>
      <c r="W91" s="35" t="s">
        <v>133</v>
      </c>
      <c r="X91" s="35" t="s">
        <v>157</v>
      </c>
      <c r="Y91" s="35" t="s">
        <v>1883</v>
      </c>
      <c r="Z91" s="35" t="s">
        <v>1883</v>
      </c>
    </row>
    <row r="92" spans="1:26" ht="15.75" customHeight="1">
      <c r="A92" s="35" t="s">
        <v>291</v>
      </c>
      <c r="B92" s="35" t="s">
        <v>292</v>
      </c>
      <c r="C92" s="35" t="s">
        <v>138</v>
      </c>
      <c r="D92" s="35" t="s">
        <v>155</v>
      </c>
      <c r="E92" s="35" t="s">
        <v>180</v>
      </c>
      <c r="F92" s="35" t="s">
        <v>1938</v>
      </c>
      <c r="G92" s="35" t="s">
        <v>1939</v>
      </c>
      <c r="H92" s="35" t="s">
        <v>1940</v>
      </c>
      <c r="I92" s="41">
        <v>40634</v>
      </c>
      <c r="J92" s="41">
        <v>43465</v>
      </c>
      <c r="K92" s="35" t="s">
        <v>80</v>
      </c>
      <c r="L92" s="42">
        <v>13318887.560000001</v>
      </c>
      <c r="M92" s="43">
        <v>100836673.31999999</v>
      </c>
      <c r="N92" s="42">
        <v>136522210.06</v>
      </c>
      <c r="O92" s="42">
        <v>0</v>
      </c>
      <c r="P92" s="35">
        <v>0</v>
      </c>
      <c r="Q92" s="35">
        <v>0</v>
      </c>
      <c r="R92" s="42">
        <v>100795627.08</v>
      </c>
      <c r="S92" s="42">
        <v>0</v>
      </c>
      <c r="T92" s="42">
        <v>47.69</v>
      </c>
      <c r="U92" s="42">
        <v>73.83</v>
      </c>
      <c r="V92" s="35" t="s">
        <v>211</v>
      </c>
      <c r="W92" s="35" t="s">
        <v>133</v>
      </c>
      <c r="X92" s="35" t="s">
        <v>157</v>
      </c>
      <c r="Y92" s="35" t="s">
        <v>472</v>
      </c>
      <c r="Z92" s="35" t="s">
        <v>472</v>
      </c>
    </row>
    <row r="93" spans="1:26" ht="15.75" customHeight="1">
      <c r="A93" s="35" t="s">
        <v>291</v>
      </c>
      <c r="B93" s="35" t="s">
        <v>292</v>
      </c>
      <c r="C93" s="35" t="s">
        <v>138</v>
      </c>
      <c r="D93" s="35" t="s">
        <v>155</v>
      </c>
      <c r="E93" s="35" t="s">
        <v>180</v>
      </c>
      <c r="F93" s="35" t="s">
        <v>1938</v>
      </c>
      <c r="G93" s="35" t="s">
        <v>1939</v>
      </c>
      <c r="H93" s="35" t="s">
        <v>1940</v>
      </c>
      <c r="I93" s="41">
        <v>40634</v>
      </c>
      <c r="J93" s="41">
        <v>43465</v>
      </c>
      <c r="K93" s="35" t="s">
        <v>80</v>
      </c>
      <c r="L93" s="42">
        <v>13318887.560000001</v>
      </c>
      <c r="M93" s="43">
        <v>100836673.31999999</v>
      </c>
      <c r="N93" s="42">
        <v>136522210.06</v>
      </c>
      <c r="O93" s="42">
        <v>0</v>
      </c>
      <c r="P93" s="35">
        <v>0</v>
      </c>
      <c r="Q93" s="35">
        <v>0</v>
      </c>
      <c r="R93" s="42">
        <v>100795627.08</v>
      </c>
      <c r="S93" s="42">
        <v>0</v>
      </c>
      <c r="T93" s="42">
        <v>47.69</v>
      </c>
      <c r="U93" s="42">
        <v>73.83</v>
      </c>
      <c r="V93" s="35" t="s">
        <v>211</v>
      </c>
      <c r="W93" s="35" t="s">
        <v>133</v>
      </c>
      <c r="X93" s="35" t="s">
        <v>157</v>
      </c>
      <c r="Y93" s="35" t="s">
        <v>95</v>
      </c>
      <c r="Z93" s="35" t="s">
        <v>95</v>
      </c>
    </row>
    <row r="94" spans="1:26" ht="15.75" customHeight="1">
      <c r="A94" s="35" t="s">
        <v>291</v>
      </c>
      <c r="B94" s="35" t="s">
        <v>292</v>
      </c>
      <c r="C94" s="35" t="s">
        <v>138</v>
      </c>
      <c r="D94" s="35" t="s">
        <v>155</v>
      </c>
      <c r="E94" s="35" t="s">
        <v>180</v>
      </c>
      <c r="F94" s="35" t="s">
        <v>1938</v>
      </c>
      <c r="G94" s="35" t="s">
        <v>1939</v>
      </c>
      <c r="H94" s="35" t="s">
        <v>1940</v>
      </c>
      <c r="I94" s="41">
        <v>40634</v>
      </c>
      <c r="J94" s="41">
        <v>43465</v>
      </c>
      <c r="K94" s="35" t="s">
        <v>80</v>
      </c>
      <c r="L94" s="42">
        <v>13318887.560000001</v>
      </c>
      <c r="M94" s="43">
        <v>100836673.31999999</v>
      </c>
      <c r="N94" s="42">
        <v>136522210.06</v>
      </c>
      <c r="O94" s="42">
        <v>0</v>
      </c>
      <c r="P94" s="35">
        <v>0</v>
      </c>
      <c r="Q94" s="35">
        <v>0</v>
      </c>
      <c r="R94" s="42">
        <v>100795627.08</v>
      </c>
      <c r="S94" s="42">
        <v>0</v>
      </c>
      <c r="T94" s="42">
        <v>47.69</v>
      </c>
      <c r="U94" s="42">
        <v>73.83</v>
      </c>
      <c r="V94" s="35" t="s">
        <v>211</v>
      </c>
      <c r="W94" s="35" t="s">
        <v>133</v>
      </c>
      <c r="X94" s="35" t="s">
        <v>157</v>
      </c>
      <c r="Y94" s="35" t="s">
        <v>665</v>
      </c>
      <c r="Z94" s="35" t="s">
        <v>665</v>
      </c>
    </row>
    <row r="95" spans="1:26" ht="15.75" customHeight="1">
      <c r="A95" s="35" t="s">
        <v>298</v>
      </c>
      <c r="B95" s="35" t="s">
        <v>299</v>
      </c>
      <c r="C95" s="35" t="s">
        <v>76</v>
      </c>
      <c r="D95" s="35" t="s">
        <v>174</v>
      </c>
      <c r="E95" s="35" t="s">
        <v>78</v>
      </c>
      <c r="F95" s="35" t="s">
        <v>1893</v>
      </c>
      <c r="G95" s="35" t="s">
        <v>1894</v>
      </c>
      <c r="H95" s="35" t="s">
        <v>1941</v>
      </c>
      <c r="I95" s="41">
        <v>41557</v>
      </c>
      <c r="J95" s="41">
        <v>42921</v>
      </c>
      <c r="K95" s="35" t="s">
        <v>80</v>
      </c>
      <c r="L95" s="42">
        <v>398419.46</v>
      </c>
      <c r="M95" s="43">
        <v>3038321.87</v>
      </c>
      <c r="N95" s="42">
        <v>3906745</v>
      </c>
      <c r="O95" s="42">
        <v>0</v>
      </c>
      <c r="P95" s="35">
        <v>0</v>
      </c>
      <c r="Q95" s="35">
        <v>0</v>
      </c>
      <c r="R95" s="42">
        <v>3038321.87</v>
      </c>
      <c r="S95" s="42">
        <v>0</v>
      </c>
      <c r="T95" s="42">
        <v>73</v>
      </c>
      <c r="U95" s="42">
        <v>77.77</v>
      </c>
      <c r="V95" s="35" t="s">
        <v>175</v>
      </c>
      <c r="W95" s="35" t="s">
        <v>133</v>
      </c>
      <c r="X95" s="35" t="s">
        <v>300</v>
      </c>
      <c r="Y95" s="35" t="s">
        <v>95</v>
      </c>
      <c r="Z95" s="35" t="s">
        <v>95</v>
      </c>
    </row>
    <row r="96" spans="1:26" ht="15.75" customHeight="1">
      <c r="A96" s="35" t="s">
        <v>302</v>
      </c>
      <c r="B96" s="35" t="s">
        <v>303</v>
      </c>
      <c r="C96" s="35" t="s">
        <v>138</v>
      </c>
      <c r="D96" s="35" t="s">
        <v>263</v>
      </c>
      <c r="E96" s="35" t="s">
        <v>264</v>
      </c>
      <c r="F96" s="35" t="s">
        <v>1942</v>
      </c>
      <c r="G96" s="35" t="s">
        <v>1927</v>
      </c>
      <c r="H96" s="35" t="s">
        <v>1943</v>
      </c>
      <c r="I96" s="41">
        <v>38519</v>
      </c>
      <c r="J96" s="41">
        <v>42369</v>
      </c>
      <c r="K96" s="35" t="s">
        <v>266</v>
      </c>
      <c r="L96" s="42">
        <v>5939140</v>
      </c>
      <c r="M96" s="43">
        <v>5939140</v>
      </c>
      <c r="N96" s="42">
        <v>5939140</v>
      </c>
      <c r="O96" s="42">
        <v>0</v>
      </c>
      <c r="P96" s="35">
        <v>0</v>
      </c>
      <c r="Q96" s="35">
        <v>0</v>
      </c>
      <c r="R96" s="42">
        <v>5880164.3799999999</v>
      </c>
      <c r="S96" s="42">
        <v>0</v>
      </c>
      <c r="T96" s="42">
        <v>100</v>
      </c>
      <c r="U96" s="42">
        <v>99</v>
      </c>
      <c r="V96" s="35" t="s">
        <v>105</v>
      </c>
      <c r="W96" s="35" t="s">
        <v>133</v>
      </c>
      <c r="X96" s="35" t="s">
        <v>267</v>
      </c>
      <c r="Y96" s="35" t="s">
        <v>68</v>
      </c>
      <c r="Z96" s="35" t="s">
        <v>68</v>
      </c>
    </row>
    <row r="97" spans="1:26" ht="15.75" customHeight="1">
      <c r="A97" s="35" t="s">
        <v>307</v>
      </c>
      <c r="B97" s="35" t="s">
        <v>308</v>
      </c>
      <c r="C97" s="35" t="s">
        <v>216</v>
      </c>
      <c r="D97" s="35" t="s">
        <v>309</v>
      </c>
      <c r="E97" s="35" t="s">
        <v>196</v>
      </c>
      <c r="F97" s="35" t="s">
        <v>1944</v>
      </c>
      <c r="G97" s="35" t="s">
        <v>1945</v>
      </c>
      <c r="H97" s="35" t="s">
        <v>1946</v>
      </c>
      <c r="I97" s="41">
        <v>39533</v>
      </c>
      <c r="J97" s="41">
        <v>42515</v>
      </c>
      <c r="K97" s="35" t="s">
        <v>104</v>
      </c>
      <c r="L97" s="42">
        <v>3170564.28</v>
      </c>
      <c r="M97" s="43">
        <v>37701264.539999999</v>
      </c>
      <c r="N97" s="42">
        <v>31929649.640000001</v>
      </c>
      <c r="O97" s="42">
        <v>0</v>
      </c>
      <c r="P97" s="35">
        <v>5771726.5899999999</v>
      </c>
      <c r="Q97" s="35">
        <v>0</v>
      </c>
      <c r="R97" s="42">
        <v>37701266.259999998</v>
      </c>
      <c r="S97" s="42">
        <v>0</v>
      </c>
      <c r="T97" s="42">
        <v>97.85</v>
      </c>
      <c r="U97" s="42">
        <v>99.99</v>
      </c>
      <c r="V97" s="35" t="s">
        <v>105</v>
      </c>
      <c r="W97" s="35" t="s">
        <v>133</v>
      </c>
      <c r="X97" s="35" t="s">
        <v>311</v>
      </c>
      <c r="Y97" s="35" t="s">
        <v>199</v>
      </c>
      <c r="Z97" s="35" t="s">
        <v>312</v>
      </c>
    </row>
    <row r="98" spans="1:26" ht="15.75" customHeight="1">
      <c r="A98" s="35" t="s">
        <v>316</v>
      </c>
      <c r="B98" s="35" t="s">
        <v>317</v>
      </c>
      <c r="C98" s="35" t="s">
        <v>138</v>
      </c>
      <c r="D98" s="35" t="s">
        <v>318</v>
      </c>
      <c r="E98" s="35" t="s">
        <v>119</v>
      </c>
      <c r="F98" s="35" t="s">
        <v>1947</v>
      </c>
      <c r="G98" s="35" t="s">
        <v>1948</v>
      </c>
      <c r="H98" s="35" t="s">
        <v>1949</v>
      </c>
      <c r="I98" s="41">
        <v>42272</v>
      </c>
      <c r="J98" s="41">
        <v>44620</v>
      </c>
      <c r="K98" s="35" t="s">
        <v>80</v>
      </c>
      <c r="L98" s="42">
        <v>50000000</v>
      </c>
      <c r="M98" s="43">
        <v>373252635.77999997</v>
      </c>
      <c r="N98" s="42">
        <v>390671000</v>
      </c>
      <c r="O98" s="42">
        <v>247413971.09999999</v>
      </c>
      <c r="P98" s="35">
        <v>0</v>
      </c>
      <c r="Q98" s="35">
        <v>0</v>
      </c>
      <c r="R98" s="42">
        <v>357693342.58999997</v>
      </c>
      <c r="S98" s="42">
        <v>43655677.200000003</v>
      </c>
      <c r="T98" s="42">
        <v>32.06</v>
      </c>
      <c r="U98" s="42">
        <v>62.89</v>
      </c>
      <c r="V98" s="35" t="s">
        <v>105</v>
      </c>
      <c r="W98" s="35" t="s">
        <v>233</v>
      </c>
      <c r="X98" s="35" t="s">
        <v>234</v>
      </c>
      <c r="Y98" s="35" t="s">
        <v>283</v>
      </c>
      <c r="Z98" s="35" t="s">
        <v>319</v>
      </c>
    </row>
    <row r="99" spans="1:26" ht="15.75" customHeight="1">
      <c r="A99" s="35" t="s">
        <v>316</v>
      </c>
      <c r="B99" s="35" t="s">
        <v>317</v>
      </c>
      <c r="C99" s="35" t="s">
        <v>138</v>
      </c>
      <c r="D99" s="35" t="s">
        <v>318</v>
      </c>
      <c r="E99" s="35" t="s">
        <v>119</v>
      </c>
      <c r="F99" s="35" t="s">
        <v>1947</v>
      </c>
      <c r="G99" s="35" t="s">
        <v>1948</v>
      </c>
      <c r="H99" s="35" t="s">
        <v>1949</v>
      </c>
      <c r="I99" s="41">
        <v>42272</v>
      </c>
      <c r="J99" s="41">
        <v>44620</v>
      </c>
      <c r="K99" s="35" t="s">
        <v>80</v>
      </c>
      <c r="L99" s="42">
        <v>50000000</v>
      </c>
      <c r="M99" s="43">
        <v>373252635.77999997</v>
      </c>
      <c r="N99" s="42">
        <v>390671000</v>
      </c>
      <c r="O99" s="42">
        <v>247413971.09999999</v>
      </c>
      <c r="P99" s="35">
        <v>0</v>
      </c>
      <c r="Q99" s="35">
        <v>0</v>
      </c>
      <c r="R99" s="42">
        <v>357693342.58999997</v>
      </c>
      <c r="S99" s="42">
        <v>43655677.200000003</v>
      </c>
      <c r="T99" s="42">
        <v>32.06</v>
      </c>
      <c r="U99" s="42">
        <v>62.89</v>
      </c>
      <c r="V99" s="35" t="s">
        <v>105</v>
      </c>
      <c r="W99" s="35" t="s">
        <v>233</v>
      </c>
      <c r="X99" s="35" t="s">
        <v>234</v>
      </c>
      <c r="Y99" s="35" t="s">
        <v>283</v>
      </c>
      <c r="Z99" s="35" t="s">
        <v>1950</v>
      </c>
    </row>
    <row r="100" spans="1:26" ht="15.75" customHeight="1">
      <c r="A100" s="35" t="s">
        <v>316</v>
      </c>
      <c r="B100" s="35" t="s">
        <v>317</v>
      </c>
      <c r="C100" s="35" t="s">
        <v>138</v>
      </c>
      <c r="D100" s="35" t="s">
        <v>318</v>
      </c>
      <c r="E100" s="35" t="s">
        <v>119</v>
      </c>
      <c r="F100" s="35" t="s">
        <v>1947</v>
      </c>
      <c r="G100" s="35" t="s">
        <v>1948</v>
      </c>
      <c r="H100" s="35" t="s">
        <v>1949</v>
      </c>
      <c r="I100" s="41">
        <v>42272</v>
      </c>
      <c r="J100" s="41">
        <v>44620</v>
      </c>
      <c r="K100" s="35" t="s">
        <v>80</v>
      </c>
      <c r="L100" s="42">
        <v>50000000</v>
      </c>
      <c r="M100" s="43">
        <v>373252635.77999997</v>
      </c>
      <c r="N100" s="42">
        <v>390671000</v>
      </c>
      <c r="O100" s="42">
        <v>247413971.09999999</v>
      </c>
      <c r="P100" s="35">
        <v>0</v>
      </c>
      <c r="Q100" s="35">
        <v>0</v>
      </c>
      <c r="R100" s="42">
        <v>357693342.58999997</v>
      </c>
      <c r="S100" s="42">
        <v>43655677.200000003</v>
      </c>
      <c r="T100" s="42">
        <v>32.06</v>
      </c>
      <c r="U100" s="42">
        <v>62.89</v>
      </c>
      <c r="V100" s="35" t="s">
        <v>105</v>
      </c>
      <c r="W100" s="35" t="s">
        <v>233</v>
      </c>
      <c r="X100" s="35" t="s">
        <v>234</v>
      </c>
      <c r="Y100" s="35" t="s">
        <v>283</v>
      </c>
      <c r="Z100" s="35" t="s">
        <v>1951</v>
      </c>
    </row>
    <row r="101" spans="1:26" ht="15.75" customHeight="1">
      <c r="A101" s="35" t="s">
        <v>324</v>
      </c>
      <c r="B101" s="35" t="s">
        <v>325</v>
      </c>
      <c r="C101" s="35" t="s">
        <v>76</v>
      </c>
      <c r="D101" s="35" t="s">
        <v>326</v>
      </c>
      <c r="E101" s="35" t="s">
        <v>78</v>
      </c>
      <c r="F101" s="35" t="s">
        <v>1952</v>
      </c>
      <c r="G101" s="35" t="s">
        <v>1953</v>
      </c>
      <c r="H101" s="35" t="s">
        <v>1954</v>
      </c>
      <c r="I101" s="41">
        <v>41900</v>
      </c>
      <c r="J101" s="41">
        <v>42265</v>
      </c>
      <c r="K101" s="35" t="s">
        <v>80</v>
      </c>
      <c r="L101" s="42">
        <v>200000</v>
      </c>
      <c r="M101" s="43">
        <v>1531296</v>
      </c>
      <c r="N101" s="42">
        <v>1564000</v>
      </c>
      <c r="O101" s="42">
        <v>0</v>
      </c>
      <c r="P101" s="35">
        <v>0</v>
      </c>
      <c r="Q101" s="35">
        <v>0</v>
      </c>
      <c r="R101" s="42">
        <v>1473552.2</v>
      </c>
      <c r="S101" s="42">
        <v>0</v>
      </c>
      <c r="T101" s="42">
        <v>100</v>
      </c>
      <c r="U101" s="42">
        <v>94.21</v>
      </c>
      <c r="V101" s="35" t="s">
        <v>175</v>
      </c>
      <c r="W101" s="35" t="s">
        <v>133</v>
      </c>
      <c r="X101" s="35" t="s">
        <v>157</v>
      </c>
      <c r="Y101" s="35" t="s">
        <v>199</v>
      </c>
      <c r="Z101" s="35" t="s">
        <v>199</v>
      </c>
    </row>
    <row r="102" spans="1:26" ht="15.75" customHeight="1">
      <c r="A102" s="35" t="s">
        <v>324</v>
      </c>
      <c r="B102" s="35" t="s">
        <v>325</v>
      </c>
      <c r="C102" s="35" t="s">
        <v>76</v>
      </c>
      <c r="D102" s="35" t="s">
        <v>326</v>
      </c>
      <c r="E102" s="35" t="s">
        <v>78</v>
      </c>
      <c r="F102" s="35" t="s">
        <v>1952</v>
      </c>
      <c r="G102" s="35" t="s">
        <v>1953</v>
      </c>
      <c r="H102" s="35" t="s">
        <v>1954</v>
      </c>
      <c r="I102" s="41">
        <v>41900</v>
      </c>
      <c r="J102" s="41">
        <v>42265</v>
      </c>
      <c r="K102" s="35" t="s">
        <v>80</v>
      </c>
      <c r="L102" s="42">
        <v>200000</v>
      </c>
      <c r="M102" s="43">
        <v>1531296</v>
      </c>
      <c r="N102" s="42">
        <v>1564000</v>
      </c>
      <c r="O102" s="42">
        <v>0</v>
      </c>
      <c r="P102" s="35">
        <v>0</v>
      </c>
      <c r="Q102" s="35">
        <v>0</v>
      </c>
      <c r="R102" s="42">
        <v>1473552.2</v>
      </c>
      <c r="S102" s="42">
        <v>0</v>
      </c>
      <c r="T102" s="42">
        <v>100</v>
      </c>
      <c r="U102" s="42">
        <v>94.21</v>
      </c>
      <c r="V102" s="35" t="s">
        <v>175</v>
      </c>
      <c r="W102" s="35" t="s">
        <v>133</v>
      </c>
      <c r="X102" s="35" t="s">
        <v>157</v>
      </c>
      <c r="Y102" s="35" t="s">
        <v>655</v>
      </c>
      <c r="Z102" s="35" t="s">
        <v>655</v>
      </c>
    </row>
    <row r="103" spans="1:26" ht="15.75" customHeight="1">
      <c r="A103" s="35" t="s">
        <v>324</v>
      </c>
      <c r="B103" s="35" t="s">
        <v>325</v>
      </c>
      <c r="C103" s="35" t="s">
        <v>76</v>
      </c>
      <c r="D103" s="35" t="s">
        <v>326</v>
      </c>
      <c r="E103" s="35" t="s">
        <v>78</v>
      </c>
      <c r="F103" s="35" t="s">
        <v>1952</v>
      </c>
      <c r="G103" s="35" t="s">
        <v>1953</v>
      </c>
      <c r="H103" s="35" t="s">
        <v>1954</v>
      </c>
      <c r="I103" s="41">
        <v>41900</v>
      </c>
      <c r="J103" s="41">
        <v>42265</v>
      </c>
      <c r="K103" s="35" t="s">
        <v>80</v>
      </c>
      <c r="L103" s="42">
        <v>200000</v>
      </c>
      <c r="M103" s="43">
        <v>1531296</v>
      </c>
      <c r="N103" s="42">
        <v>1564000</v>
      </c>
      <c r="O103" s="42">
        <v>0</v>
      </c>
      <c r="P103" s="35">
        <v>0</v>
      </c>
      <c r="Q103" s="35">
        <v>0</v>
      </c>
      <c r="R103" s="42">
        <v>1473552.2</v>
      </c>
      <c r="S103" s="42">
        <v>0</v>
      </c>
      <c r="T103" s="42">
        <v>100</v>
      </c>
      <c r="U103" s="42">
        <v>94.21</v>
      </c>
      <c r="V103" s="35" t="s">
        <v>175</v>
      </c>
      <c r="W103" s="35" t="s">
        <v>133</v>
      </c>
      <c r="X103" s="35" t="s">
        <v>157</v>
      </c>
      <c r="Y103" s="35" t="s">
        <v>224</v>
      </c>
      <c r="Z103" s="35" t="s">
        <v>224</v>
      </c>
    </row>
    <row r="104" spans="1:26" ht="15.75" customHeight="1">
      <c r="A104" s="35" t="s">
        <v>324</v>
      </c>
      <c r="B104" s="35" t="s">
        <v>325</v>
      </c>
      <c r="C104" s="35" t="s">
        <v>76</v>
      </c>
      <c r="D104" s="35" t="s">
        <v>326</v>
      </c>
      <c r="E104" s="35" t="s">
        <v>78</v>
      </c>
      <c r="F104" s="35" t="s">
        <v>1952</v>
      </c>
      <c r="G104" s="35" t="s">
        <v>1953</v>
      </c>
      <c r="H104" s="35" t="s">
        <v>1954</v>
      </c>
      <c r="I104" s="41">
        <v>41900</v>
      </c>
      <c r="J104" s="41">
        <v>42265</v>
      </c>
      <c r="K104" s="35" t="s">
        <v>80</v>
      </c>
      <c r="L104" s="42">
        <v>200000</v>
      </c>
      <c r="M104" s="43">
        <v>1531296</v>
      </c>
      <c r="N104" s="42">
        <v>1564000</v>
      </c>
      <c r="O104" s="42">
        <v>0</v>
      </c>
      <c r="P104" s="35">
        <v>0</v>
      </c>
      <c r="Q104" s="35">
        <v>0</v>
      </c>
      <c r="R104" s="42">
        <v>1473552.2</v>
      </c>
      <c r="S104" s="42">
        <v>0</v>
      </c>
      <c r="T104" s="42">
        <v>100</v>
      </c>
      <c r="U104" s="42">
        <v>94.21</v>
      </c>
      <c r="V104" s="35" t="s">
        <v>175</v>
      </c>
      <c r="W104" s="35" t="s">
        <v>133</v>
      </c>
      <c r="X104" s="35" t="s">
        <v>157</v>
      </c>
      <c r="Y104" s="35" t="s">
        <v>259</v>
      </c>
      <c r="Z104" s="35" t="s">
        <v>259</v>
      </c>
    </row>
    <row r="105" spans="1:26" ht="15.75" customHeight="1">
      <c r="A105" s="35" t="s">
        <v>324</v>
      </c>
      <c r="B105" s="35" t="s">
        <v>325</v>
      </c>
      <c r="C105" s="35" t="s">
        <v>76</v>
      </c>
      <c r="D105" s="35" t="s">
        <v>326</v>
      </c>
      <c r="E105" s="35" t="s">
        <v>78</v>
      </c>
      <c r="F105" s="35" t="s">
        <v>1952</v>
      </c>
      <c r="G105" s="35" t="s">
        <v>1953</v>
      </c>
      <c r="H105" s="35" t="s">
        <v>1954</v>
      </c>
      <c r="I105" s="41">
        <v>41900</v>
      </c>
      <c r="J105" s="41">
        <v>42265</v>
      </c>
      <c r="K105" s="35" t="s">
        <v>80</v>
      </c>
      <c r="L105" s="42">
        <v>200000</v>
      </c>
      <c r="M105" s="43">
        <v>1531296</v>
      </c>
      <c r="N105" s="42">
        <v>1564000</v>
      </c>
      <c r="O105" s="42">
        <v>0</v>
      </c>
      <c r="P105" s="35">
        <v>0</v>
      </c>
      <c r="Q105" s="35">
        <v>0</v>
      </c>
      <c r="R105" s="42">
        <v>1473552.2</v>
      </c>
      <c r="S105" s="42">
        <v>0</v>
      </c>
      <c r="T105" s="42">
        <v>100</v>
      </c>
      <c r="U105" s="42">
        <v>94.21</v>
      </c>
      <c r="V105" s="35" t="s">
        <v>175</v>
      </c>
      <c r="W105" s="35" t="s">
        <v>133</v>
      </c>
      <c r="X105" s="35" t="s">
        <v>157</v>
      </c>
      <c r="Y105" s="35" t="s">
        <v>527</v>
      </c>
      <c r="Z105" s="35" t="s">
        <v>527</v>
      </c>
    </row>
    <row r="106" spans="1:26" ht="15.75" customHeight="1">
      <c r="A106" s="35" t="s">
        <v>324</v>
      </c>
      <c r="B106" s="35" t="s">
        <v>325</v>
      </c>
      <c r="C106" s="35" t="s">
        <v>76</v>
      </c>
      <c r="D106" s="35" t="s">
        <v>326</v>
      </c>
      <c r="E106" s="35" t="s">
        <v>78</v>
      </c>
      <c r="F106" s="35" t="s">
        <v>1952</v>
      </c>
      <c r="G106" s="35" t="s">
        <v>1953</v>
      </c>
      <c r="H106" s="35" t="s">
        <v>1954</v>
      </c>
      <c r="I106" s="41">
        <v>41900</v>
      </c>
      <c r="J106" s="41">
        <v>42265</v>
      </c>
      <c r="K106" s="35" t="s">
        <v>80</v>
      </c>
      <c r="L106" s="42">
        <v>200000</v>
      </c>
      <c r="M106" s="43">
        <v>1531296</v>
      </c>
      <c r="N106" s="42">
        <v>1564000</v>
      </c>
      <c r="O106" s="42">
        <v>0</v>
      </c>
      <c r="P106" s="35">
        <v>0</v>
      </c>
      <c r="Q106" s="35">
        <v>0</v>
      </c>
      <c r="R106" s="42">
        <v>1473552.2</v>
      </c>
      <c r="S106" s="42">
        <v>0</v>
      </c>
      <c r="T106" s="42">
        <v>100</v>
      </c>
      <c r="U106" s="42">
        <v>94.21</v>
      </c>
      <c r="V106" s="35" t="s">
        <v>175</v>
      </c>
      <c r="W106" s="35" t="s">
        <v>133</v>
      </c>
      <c r="X106" s="35" t="s">
        <v>157</v>
      </c>
      <c r="Y106" s="35" t="s">
        <v>158</v>
      </c>
      <c r="Z106" s="35" t="s">
        <v>158</v>
      </c>
    </row>
    <row r="107" spans="1:26" ht="15.75" customHeight="1">
      <c r="A107" s="35" t="s">
        <v>324</v>
      </c>
      <c r="B107" s="35" t="s">
        <v>325</v>
      </c>
      <c r="C107" s="35" t="s">
        <v>76</v>
      </c>
      <c r="D107" s="35" t="s">
        <v>326</v>
      </c>
      <c r="E107" s="35" t="s">
        <v>78</v>
      </c>
      <c r="F107" s="35" t="s">
        <v>1952</v>
      </c>
      <c r="G107" s="35" t="s">
        <v>1953</v>
      </c>
      <c r="H107" s="35" t="s">
        <v>1954</v>
      </c>
      <c r="I107" s="41">
        <v>41900</v>
      </c>
      <c r="J107" s="41">
        <v>42265</v>
      </c>
      <c r="K107" s="35" t="s">
        <v>80</v>
      </c>
      <c r="L107" s="42">
        <v>200000</v>
      </c>
      <c r="M107" s="43">
        <v>1531296</v>
      </c>
      <c r="N107" s="42">
        <v>1564000</v>
      </c>
      <c r="O107" s="42">
        <v>0</v>
      </c>
      <c r="P107" s="35">
        <v>0</v>
      </c>
      <c r="Q107" s="35">
        <v>0</v>
      </c>
      <c r="R107" s="42">
        <v>1473552.2</v>
      </c>
      <c r="S107" s="42">
        <v>0</v>
      </c>
      <c r="T107" s="42">
        <v>100</v>
      </c>
      <c r="U107" s="42">
        <v>94.21</v>
      </c>
      <c r="V107" s="35" t="s">
        <v>175</v>
      </c>
      <c r="W107" s="35" t="s">
        <v>133</v>
      </c>
      <c r="X107" s="35" t="s">
        <v>157</v>
      </c>
      <c r="Y107" s="35" t="s">
        <v>655</v>
      </c>
      <c r="Z107" s="35" t="s">
        <v>655</v>
      </c>
    </row>
    <row r="108" spans="1:26" ht="15.75" customHeight="1">
      <c r="A108" s="35" t="s">
        <v>324</v>
      </c>
      <c r="B108" s="35" t="s">
        <v>325</v>
      </c>
      <c r="C108" s="35" t="s">
        <v>76</v>
      </c>
      <c r="D108" s="35" t="s">
        <v>326</v>
      </c>
      <c r="E108" s="35" t="s">
        <v>78</v>
      </c>
      <c r="F108" s="35" t="s">
        <v>1952</v>
      </c>
      <c r="G108" s="35" t="s">
        <v>1953</v>
      </c>
      <c r="H108" s="35" t="s">
        <v>1954</v>
      </c>
      <c r="I108" s="41">
        <v>41900</v>
      </c>
      <c r="J108" s="41">
        <v>42265</v>
      </c>
      <c r="K108" s="35" t="s">
        <v>80</v>
      </c>
      <c r="L108" s="42">
        <v>200000</v>
      </c>
      <c r="M108" s="43">
        <v>1531296</v>
      </c>
      <c r="N108" s="42">
        <v>1564000</v>
      </c>
      <c r="O108" s="42">
        <v>0</v>
      </c>
      <c r="P108" s="35">
        <v>0</v>
      </c>
      <c r="Q108" s="35">
        <v>0</v>
      </c>
      <c r="R108" s="42">
        <v>1473552.2</v>
      </c>
      <c r="S108" s="42">
        <v>0</v>
      </c>
      <c r="T108" s="42">
        <v>100</v>
      </c>
      <c r="U108" s="42">
        <v>94.21</v>
      </c>
      <c r="V108" s="35" t="s">
        <v>175</v>
      </c>
      <c r="W108" s="35" t="s">
        <v>133</v>
      </c>
      <c r="X108" s="35" t="s">
        <v>157</v>
      </c>
      <c r="Y108" s="35" t="s">
        <v>199</v>
      </c>
      <c r="Z108" s="35" t="s">
        <v>199</v>
      </c>
    </row>
    <row r="109" spans="1:26" ht="15.75" customHeight="1">
      <c r="A109" s="35" t="s">
        <v>324</v>
      </c>
      <c r="B109" s="35" t="s">
        <v>325</v>
      </c>
      <c r="C109" s="35" t="s">
        <v>76</v>
      </c>
      <c r="D109" s="35" t="s">
        <v>326</v>
      </c>
      <c r="E109" s="35" t="s">
        <v>78</v>
      </c>
      <c r="F109" s="35" t="s">
        <v>1952</v>
      </c>
      <c r="G109" s="35" t="s">
        <v>1953</v>
      </c>
      <c r="H109" s="35" t="s">
        <v>1954</v>
      </c>
      <c r="I109" s="41">
        <v>41900</v>
      </c>
      <c r="J109" s="41">
        <v>42265</v>
      </c>
      <c r="K109" s="35" t="s">
        <v>80</v>
      </c>
      <c r="L109" s="42">
        <v>200000</v>
      </c>
      <c r="M109" s="43">
        <v>1531296</v>
      </c>
      <c r="N109" s="42">
        <v>1564000</v>
      </c>
      <c r="O109" s="42">
        <v>0</v>
      </c>
      <c r="P109" s="35">
        <v>0</v>
      </c>
      <c r="Q109" s="35">
        <v>0</v>
      </c>
      <c r="R109" s="42">
        <v>1473552.2</v>
      </c>
      <c r="S109" s="42">
        <v>0</v>
      </c>
      <c r="T109" s="42">
        <v>100</v>
      </c>
      <c r="U109" s="42">
        <v>94.21</v>
      </c>
      <c r="V109" s="35" t="s">
        <v>175</v>
      </c>
      <c r="W109" s="35" t="s">
        <v>133</v>
      </c>
      <c r="X109" s="35" t="s">
        <v>157</v>
      </c>
      <c r="Y109" s="35" t="s">
        <v>602</v>
      </c>
      <c r="Z109" s="35" t="s">
        <v>602</v>
      </c>
    </row>
    <row r="110" spans="1:26" ht="15.75" customHeight="1">
      <c r="A110" s="35" t="s">
        <v>324</v>
      </c>
      <c r="B110" s="35" t="s">
        <v>325</v>
      </c>
      <c r="C110" s="35" t="s">
        <v>76</v>
      </c>
      <c r="D110" s="35" t="s">
        <v>326</v>
      </c>
      <c r="E110" s="35" t="s">
        <v>78</v>
      </c>
      <c r="F110" s="35" t="s">
        <v>1952</v>
      </c>
      <c r="G110" s="35" t="s">
        <v>1953</v>
      </c>
      <c r="H110" s="35" t="s">
        <v>1954</v>
      </c>
      <c r="I110" s="41">
        <v>41900</v>
      </c>
      <c r="J110" s="41">
        <v>42265</v>
      </c>
      <c r="K110" s="35" t="s">
        <v>80</v>
      </c>
      <c r="L110" s="42">
        <v>200000</v>
      </c>
      <c r="M110" s="43">
        <v>1531296</v>
      </c>
      <c r="N110" s="42">
        <v>1564000</v>
      </c>
      <c r="O110" s="42">
        <v>0</v>
      </c>
      <c r="P110" s="35">
        <v>0</v>
      </c>
      <c r="Q110" s="35">
        <v>0</v>
      </c>
      <c r="R110" s="42">
        <v>1473552.2</v>
      </c>
      <c r="S110" s="42">
        <v>0</v>
      </c>
      <c r="T110" s="42">
        <v>100</v>
      </c>
      <c r="U110" s="42">
        <v>94.21</v>
      </c>
      <c r="V110" s="35" t="s">
        <v>175</v>
      </c>
      <c r="W110" s="35" t="s">
        <v>133</v>
      </c>
      <c r="X110" s="35" t="s">
        <v>157</v>
      </c>
      <c r="Y110" s="35" t="s">
        <v>224</v>
      </c>
      <c r="Z110" s="35" t="s">
        <v>224</v>
      </c>
    </row>
    <row r="111" spans="1:26" ht="15.75" customHeight="1">
      <c r="A111" s="35" t="s">
        <v>329</v>
      </c>
      <c r="B111" s="35" t="s">
        <v>330</v>
      </c>
      <c r="C111" s="35" t="s">
        <v>76</v>
      </c>
      <c r="D111" s="35" t="s">
        <v>331</v>
      </c>
      <c r="E111" s="35" t="s">
        <v>78</v>
      </c>
      <c r="F111" s="35" t="s">
        <v>1955</v>
      </c>
      <c r="G111" s="35" t="s">
        <v>1956</v>
      </c>
      <c r="H111" s="35" t="s">
        <v>1957</v>
      </c>
      <c r="I111" s="41">
        <v>41712</v>
      </c>
      <c r="J111" s="41">
        <v>42749</v>
      </c>
      <c r="K111" s="35" t="s">
        <v>80</v>
      </c>
      <c r="L111" s="42">
        <v>397950</v>
      </c>
      <c r="M111" s="43">
        <v>3063227.34</v>
      </c>
      <c r="N111" s="42">
        <v>3088000</v>
      </c>
      <c r="O111" s="42">
        <v>386000</v>
      </c>
      <c r="P111" s="35">
        <v>0</v>
      </c>
      <c r="Q111" s="35">
        <v>0</v>
      </c>
      <c r="R111" s="42">
        <v>3063227.34</v>
      </c>
      <c r="S111" s="42">
        <v>386000</v>
      </c>
      <c r="T111" s="42">
        <v>100</v>
      </c>
      <c r="U111" s="42">
        <v>99.28</v>
      </c>
      <c r="V111" s="35" t="s">
        <v>175</v>
      </c>
      <c r="W111" s="35" t="s">
        <v>133</v>
      </c>
      <c r="X111" s="35" t="s">
        <v>83</v>
      </c>
      <c r="Y111" s="35" t="s">
        <v>95</v>
      </c>
      <c r="Z111" s="35" t="s">
        <v>95</v>
      </c>
    </row>
    <row r="112" spans="1:26" ht="15.75" customHeight="1">
      <c r="A112" s="35" t="s">
        <v>334</v>
      </c>
      <c r="B112" s="35" t="s">
        <v>335</v>
      </c>
      <c r="C112" s="35" t="s">
        <v>76</v>
      </c>
      <c r="D112" s="35" t="s">
        <v>336</v>
      </c>
      <c r="E112" s="35" t="s">
        <v>337</v>
      </c>
      <c r="F112" s="35" t="s">
        <v>1958</v>
      </c>
      <c r="G112" s="35" t="s">
        <v>1959</v>
      </c>
      <c r="H112" s="35" t="s">
        <v>1960</v>
      </c>
      <c r="I112" s="41">
        <v>41114</v>
      </c>
      <c r="J112" s="41">
        <v>42460</v>
      </c>
      <c r="K112" s="35" t="s">
        <v>80</v>
      </c>
      <c r="L112" s="42">
        <v>961781.37</v>
      </c>
      <c r="M112" s="43">
        <v>7511368.7599999998</v>
      </c>
      <c r="N112" s="42">
        <v>7869140</v>
      </c>
      <c r="O112" s="42">
        <v>0</v>
      </c>
      <c r="P112" s="35">
        <v>0</v>
      </c>
      <c r="Q112" s="35">
        <v>0</v>
      </c>
      <c r="R112" s="42">
        <v>7511368.7599999998</v>
      </c>
      <c r="S112" s="42">
        <v>0</v>
      </c>
      <c r="T112" s="42">
        <v>91.33</v>
      </c>
      <c r="U112" s="42">
        <v>95.45</v>
      </c>
      <c r="V112" s="35" t="s">
        <v>105</v>
      </c>
      <c r="W112" s="35" t="s">
        <v>133</v>
      </c>
      <c r="X112" s="35" t="s">
        <v>339</v>
      </c>
      <c r="Y112" s="35" t="s">
        <v>95</v>
      </c>
      <c r="Z112" s="35" t="s">
        <v>95</v>
      </c>
    </row>
    <row r="113" spans="1:26" ht="15.75" customHeight="1">
      <c r="A113" s="35" t="s">
        <v>342</v>
      </c>
      <c r="B113" s="35" t="s">
        <v>343</v>
      </c>
      <c r="C113" s="35" t="s">
        <v>138</v>
      </c>
      <c r="D113" s="35" t="s">
        <v>223</v>
      </c>
      <c r="E113" s="35" t="s">
        <v>196</v>
      </c>
      <c r="F113" s="35" t="s">
        <v>1961</v>
      </c>
      <c r="G113" s="35" t="s">
        <v>1962</v>
      </c>
      <c r="H113" s="35" t="s">
        <v>1963</v>
      </c>
      <c r="I113" s="41">
        <v>41926</v>
      </c>
      <c r="J113" s="41">
        <v>43203</v>
      </c>
      <c r="K113" s="35" t="s">
        <v>104</v>
      </c>
      <c r="L113" s="42">
        <v>300000</v>
      </c>
      <c r="M113" s="43">
        <v>2902257</v>
      </c>
      <c r="N113" s="42">
        <v>2902257</v>
      </c>
      <c r="O113" s="42">
        <v>0</v>
      </c>
      <c r="P113" s="35">
        <v>0</v>
      </c>
      <c r="Q113" s="35">
        <v>0</v>
      </c>
      <c r="R113" s="42">
        <v>2902256.99</v>
      </c>
      <c r="S113" s="42">
        <v>0</v>
      </c>
      <c r="T113" s="42">
        <v>100</v>
      </c>
      <c r="U113" s="42">
        <v>99.99</v>
      </c>
      <c r="V113" s="35" t="s">
        <v>105</v>
      </c>
      <c r="W113" s="35" t="s">
        <v>133</v>
      </c>
      <c r="X113" s="35" t="s">
        <v>157</v>
      </c>
      <c r="Y113" s="35" t="s">
        <v>95</v>
      </c>
      <c r="Z113" s="35" t="s">
        <v>95</v>
      </c>
    </row>
    <row r="114" spans="1:26" ht="15.75" customHeight="1">
      <c r="A114" s="35" t="s">
        <v>346</v>
      </c>
      <c r="B114" s="35" t="s">
        <v>347</v>
      </c>
      <c r="C114" s="35" t="s">
        <v>138</v>
      </c>
      <c r="D114" s="35" t="s">
        <v>263</v>
      </c>
      <c r="E114" s="35" t="s">
        <v>119</v>
      </c>
      <c r="F114" s="35" t="s">
        <v>1964</v>
      </c>
      <c r="G114" s="35" t="s">
        <v>1965</v>
      </c>
      <c r="H114" s="35" t="s">
        <v>1966</v>
      </c>
      <c r="I114" s="41">
        <v>42048</v>
      </c>
      <c r="J114" s="41">
        <v>44561</v>
      </c>
      <c r="K114" s="35" t="s">
        <v>80</v>
      </c>
      <c r="L114" s="42">
        <v>1492408.7</v>
      </c>
      <c r="M114" s="43">
        <v>7447493.0700000003</v>
      </c>
      <c r="N114" s="42">
        <v>22482678.41</v>
      </c>
      <c r="O114" s="42">
        <v>0</v>
      </c>
      <c r="P114" s="35">
        <v>0</v>
      </c>
      <c r="Q114" s="35">
        <v>0</v>
      </c>
      <c r="R114" s="42">
        <v>14453452.68</v>
      </c>
      <c r="S114" s="42">
        <v>0</v>
      </c>
      <c r="T114" s="42">
        <v>100</v>
      </c>
      <c r="U114" s="42">
        <v>64.28</v>
      </c>
      <c r="V114" s="35" t="s">
        <v>105</v>
      </c>
      <c r="W114" s="35" t="s">
        <v>133</v>
      </c>
      <c r="X114" s="35" t="s">
        <v>348</v>
      </c>
      <c r="Y114" s="35" t="s">
        <v>68</v>
      </c>
      <c r="Z114" s="35" t="s">
        <v>68</v>
      </c>
    </row>
    <row r="115" spans="1:26" ht="15.75" customHeight="1">
      <c r="A115" s="35" t="s">
        <v>353</v>
      </c>
      <c r="B115" s="35" t="s">
        <v>354</v>
      </c>
      <c r="C115" s="35" t="s">
        <v>216</v>
      </c>
      <c r="D115" s="35" t="s">
        <v>263</v>
      </c>
      <c r="E115" s="35" t="s">
        <v>196</v>
      </c>
      <c r="F115" s="35" t="s">
        <v>1967</v>
      </c>
      <c r="G115" s="35" t="s">
        <v>1968</v>
      </c>
      <c r="H115" s="35" t="s">
        <v>1969</v>
      </c>
      <c r="I115" s="41">
        <v>40414</v>
      </c>
      <c r="J115" s="41">
        <v>42674</v>
      </c>
      <c r="K115" s="35" t="s">
        <v>104</v>
      </c>
      <c r="L115" s="42">
        <v>3313915.86</v>
      </c>
      <c r="M115" s="43">
        <v>38091995.899999999</v>
      </c>
      <c r="N115" s="42">
        <v>32948868.75</v>
      </c>
      <c r="O115" s="42">
        <v>0</v>
      </c>
      <c r="P115" s="35">
        <v>3937853.21</v>
      </c>
      <c r="Q115" s="35">
        <v>0</v>
      </c>
      <c r="R115" s="42">
        <v>35392251.969999999</v>
      </c>
      <c r="S115" s="42">
        <v>0</v>
      </c>
      <c r="T115" s="42">
        <v>129.44999999999999</v>
      </c>
      <c r="U115" s="42">
        <v>95.94</v>
      </c>
      <c r="V115" s="35" t="s">
        <v>105</v>
      </c>
      <c r="W115" s="35" t="s">
        <v>133</v>
      </c>
      <c r="X115" s="35" t="s">
        <v>355</v>
      </c>
      <c r="Y115" s="35" t="s">
        <v>356</v>
      </c>
      <c r="Z115" s="35" t="s">
        <v>356</v>
      </c>
    </row>
    <row r="116" spans="1:26" ht="15.75" customHeight="1">
      <c r="A116" s="35" t="s">
        <v>353</v>
      </c>
      <c r="B116" s="35" t="s">
        <v>354</v>
      </c>
      <c r="C116" s="35" t="s">
        <v>216</v>
      </c>
      <c r="D116" s="35" t="s">
        <v>263</v>
      </c>
      <c r="E116" s="35" t="s">
        <v>196</v>
      </c>
      <c r="F116" s="35" t="s">
        <v>1967</v>
      </c>
      <c r="G116" s="35" t="s">
        <v>1968</v>
      </c>
      <c r="H116" s="35" t="s">
        <v>1969</v>
      </c>
      <c r="I116" s="41">
        <v>40414</v>
      </c>
      <c r="J116" s="41">
        <v>42674</v>
      </c>
      <c r="K116" s="35" t="s">
        <v>104</v>
      </c>
      <c r="L116" s="42">
        <v>3313915.86</v>
      </c>
      <c r="M116" s="43">
        <v>38091995.899999999</v>
      </c>
      <c r="N116" s="42">
        <v>32948868.75</v>
      </c>
      <c r="O116" s="42">
        <v>0</v>
      </c>
      <c r="P116" s="35">
        <v>3937853.21</v>
      </c>
      <c r="Q116" s="35">
        <v>0</v>
      </c>
      <c r="R116" s="42">
        <v>35392251.969999999</v>
      </c>
      <c r="S116" s="42">
        <v>0</v>
      </c>
      <c r="T116" s="42">
        <v>129.44999999999999</v>
      </c>
      <c r="U116" s="42">
        <v>95.94</v>
      </c>
      <c r="V116" s="35" t="s">
        <v>105</v>
      </c>
      <c r="W116" s="35" t="s">
        <v>133</v>
      </c>
      <c r="X116" s="35" t="s">
        <v>355</v>
      </c>
      <c r="Y116" s="35" t="s">
        <v>143</v>
      </c>
      <c r="Z116" s="35" t="s">
        <v>143</v>
      </c>
    </row>
    <row r="117" spans="1:26" ht="15.75" customHeight="1">
      <c r="A117" s="35" t="s">
        <v>362</v>
      </c>
      <c r="B117" s="35" t="s">
        <v>363</v>
      </c>
      <c r="C117" s="35" t="s">
        <v>138</v>
      </c>
      <c r="D117" s="35" t="s">
        <v>263</v>
      </c>
      <c r="E117" s="35" t="s">
        <v>102</v>
      </c>
      <c r="F117" s="35" t="s">
        <v>1970</v>
      </c>
      <c r="G117" s="35" t="s">
        <v>1971</v>
      </c>
      <c r="H117" s="35" t="s">
        <v>1972</v>
      </c>
      <c r="I117" s="41">
        <v>42727</v>
      </c>
      <c r="J117" s="41">
        <v>44146</v>
      </c>
      <c r="K117" s="35" t="s">
        <v>104</v>
      </c>
      <c r="L117" s="42">
        <v>22626629.699999999</v>
      </c>
      <c r="M117" s="43">
        <v>183584697.84</v>
      </c>
      <c r="N117" s="42">
        <v>146859600</v>
      </c>
      <c r="O117" s="42">
        <v>0</v>
      </c>
      <c r="P117" s="35">
        <v>0</v>
      </c>
      <c r="Q117" s="35">
        <v>0</v>
      </c>
      <c r="R117" s="42">
        <v>135988022.22999999</v>
      </c>
      <c r="S117" s="42">
        <v>0</v>
      </c>
      <c r="T117" s="42">
        <v>100</v>
      </c>
      <c r="U117" s="42">
        <v>92.59</v>
      </c>
      <c r="V117" s="35" t="s">
        <v>105</v>
      </c>
      <c r="W117" s="35" t="s">
        <v>133</v>
      </c>
      <c r="X117" s="35" t="s">
        <v>355</v>
      </c>
      <c r="Y117" s="35" t="s">
        <v>364</v>
      </c>
      <c r="Z117" s="35" t="s">
        <v>364</v>
      </c>
    </row>
    <row r="118" spans="1:26" ht="15.75" customHeight="1">
      <c r="A118" s="35" t="s">
        <v>362</v>
      </c>
      <c r="B118" s="35" t="s">
        <v>363</v>
      </c>
      <c r="C118" s="35" t="s">
        <v>138</v>
      </c>
      <c r="D118" s="35" t="s">
        <v>263</v>
      </c>
      <c r="E118" s="35" t="s">
        <v>102</v>
      </c>
      <c r="F118" s="35" t="s">
        <v>1970</v>
      </c>
      <c r="G118" s="35" t="s">
        <v>1971</v>
      </c>
      <c r="H118" s="35" t="s">
        <v>1972</v>
      </c>
      <c r="I118" s="41">
        <v>42727</v>
      </c>
      <c r="J118" s="41">
        <v>44146</v>
      </c>
      <c r="K118" s="35" t="s">
        <v>104</v>
      </c>
      <c r="L118" s="42">
        <v>22626629.699999999</v>
      </c>
      <c r="M118" s="43">
        <v>183584697.84</v>
      </c>
      <c r="N118" s="42">
        <v>146859600</v>
      </c>
      <c r="O118" s="42">
        <v>0</v>
      </c>
      <c r="P118" s="35">
        <v>0</v>
      </c>
      <c r="Q118" s="35">
        <v>0</v>
      </c>
      <c r="R118" s="42">
        <v>135988022.22999999</v>
      </c>
      <c r="S118" s="42">
        <v>0</v>
      </c>
      <c r="T118" s="42">
        <v>100</v>
      </c>
      <c r="U118" s="42">
        <v>92.59</v>
      </c>
      <c r="V118" s="35" t="s">
        <v>105</v>
      </c>
      <c r="W118" s="35" t="s">
        <v>133</v>
      </c>
      <c r="X118" s="35" t="s">
        <v>355</v>
      </c>
      <c r="Y118" s="35" t="s">
        <v>235</v>
      </c>
      <c r="Z118" s="35" t="s">
        <v>235</v>
      </c>
    </row>
    <row r="119" spans="1:26" ht="15.75" customHeight="1">
      <c r="A119" s="35" t="s">
        <v>369</v>
      </c>
      <c r="B119" s="35" t="s">
        <v>370</v>
      </c>
      <c r="C119" s="35" t="s">
        <v>216</v>
      </c>
      <c r="D119" s="35" t="s">
        <v>263</v>
      </c>
      <c r="E119" s="35" t="s">
        <v>371</v>
      </c>
      <c r="F119" s="35" t="s">
        <v>1973</v>
      </c>
      <c r="G119" s="35" t="s">
        <v>1974</v>
      </c>
      <c r="H119" s="35" t="s">
        <v>1975</v>
      </c>
      <c r="I119" s="41">
        <v>40935</v>
      </c>
      <c r="J119" s="41">
        <v>43738</v>
      </c>
      <c r="K119" s="35" t="s">
        <v>80</v>
      </c>
      <c r="L119" s="42">
        <v>501325.67</v>
      </c>
      <c r="M119" s="43">
        <v>2049829.09</v>
      </c>
      <c r="N119" s="42">
        <v>3460500</v>
      </c>
      <c r="O119" s="42">
        <v>2936180.42</v>
      </c>
      <c r="P119" s="35">
        <v>0</v>
      </c>
      <c r="Q119" s="35">
        <v>0</v>
      </c>
      <c r="R119" s="42">
        <v>3085859.08</v>
      </c>
      <c r="S119" s="42">
        <v>948030</v>
      </c>
      <c r="T119" s="42">
        <v>99.64</v>
      </c>
      <c r="U119" s="42">
        <v>63.06</v>
      </c>
      <c r="V119" s="35" t="s">
        <v>105</v>
      </c>
      <c r="W119" s="35" t="s">
        <v>233</v>
      </c>
      <c r="X119" s="35" t="s">
        <v>244</v>
      </c>
      <c r="Y119" s="35" t="s">
        <v>235</v>
      </c>
      <c r="Z119" s="35" t="s">
        <v>373</v>
      </c>
    </row>
    <row r="120" spans="1:26" ht="15.75" customHeight="1">
      <c r="A120" s="35" t="s">
        <v>369</v>
      </c>
      <c r="B120" s="35" t="s">
        <v>370</v>
      </c>
      <c r="C120" s="35" t="s">
        <v>216</v>
      </c>
      <c r="D120" s="35" t="s">
        <v>263</v>
      </c>
      <c r="E120" s="35" t="s">
        <v>371</v>
      </c>
      <c r="F120" s="35" t="s">
        <v>1973</v>
      </c>
      <c r="G120" s="35" t="s">
        <v>1974</v>
      </c>
      <c r="H120" s="35" t="s">
        <v>1975</v>
      </c>
      <c r="I120" s="41">
        <v>40935</v>
      </c>
      <c r="J120" s="41">
        <v>43738</v>
      </c>
      <c r="K120" s="35" t="s">
        <v>80</v>
      </c>
      <c r="L120" s="42">
        <v>501325.67</v>
      </c>
      <c r="M120" s="43">
        <v>2049829.09</v>
      </c>
      <c r="N120" s="42">
        <v>3460500</v>
      </c>
      <c r="O120" s="42">
        <v>2936180.42</v>
      </c>
      <c r="P120" s="35">
        <v>0</v>
      </c>
      <c r="Q120" s="35">
        <v>0</v>
      </c>
      <c r="R120" s="42">
        <v>3085859.08</v>
      </c>
      <c r="S120" s="42">
        <v>948030</v>
      </c>
      <c r="T120" s="42">
        <v>99.64</v>
      </c>
      <c r="U120" s="42">
        <v>63.06</v>
      </c>
      <c r="V120" s="35" t="s">
        <v>105</v>
      </c>
      <c r="W120" s="35" t="s">
        <v>233</v>
      </c>
      <c r="X120" s="35" t="s">
        <v>244</v>
      </c>
      <c r="Y120" s="35" t="s">
        <v>364</v>
      </c>
      <c r="Z120" s="35" t="s">
        <v>1976</v>
      </c>
    </row>
    <row r="121" spans="1:26" ht="15.75" customHeight="1">
      <c r="A121" s="35" t="s">
        <v>369</v>
      </c>
      <c r="B121" s="35" t="s">
        <v>370</v>
      </c>
      <c r="C121" s="35" t="s">
        <v>216</v>
      </c>
      <c r="D121" s="35" t="s">
        <v>263</v>
      </c>
      <c r="E121" s="35" t="s">
        <v>371</v>
      </c>
      <c r="F121" s="35" t="s">
        <v>1973</v>
      </c>
      <c r="G121" s="35" t="s">
        <v>1974</v>
      </c>
      <c r="H121" s="35" t="s">
        <v>1975</v>
      </c>
      <c r="I121" s="41">
        <v>40935</v>
      </c>
      <c r="J121" s="41">
        <v>43738</v>
      </c>
      <c r="K121" s="35" t="s">
        <v>80</v>
      </c>
      <c r="L121" s="42">
        <v>501325.67</v>
      </c>
      <c r="M121" s="43">
        <v>2049829.09</v>
      </c>
      <c r="N121" s="42">
        <v>3460500</v>
      </c>
      <c r="O121" s="42">
        <v>2936180.42</v>
      </c>
      <c r="P121" s="35">
        <v>0</v>
      </c>
      <c r="Q121" s="35">
        <v>0</v>
      </c>
      <c r="R121" s="42">
        <v>3085859.08</v>
      </c>
      <c r="S121" s="42">
        <v>948030</v>
      </c>
      <c r="T121" s="42">
        <v>99.64</v>
      </c>
      <c r="U121" s="42">
        <v>63.06</v>
      </c>
      <c r="V121" s="35" t="s">
        <v>105</v>
      </c>
      <c r="W121" s="35" t="s">
        <v>233</v>
      </c>
      <c r="X121" s="35" t="s">
        <v>244</v>
      </c>
      <c r="Y121" s="35" t="s">
        <v>143</v>
      </c>
      <c r="Z121" s="35" t="s">
        <v>1977</v>
      </c>
    </row>
    <row r="122" spans="1:26" ht="15.75" customHeight="1">
      <c r="A122" s="35" t="s">
        <v>369</v>
      </c>
      <c r="B122" s="35" t="s">
        <v>370</v>
      </c>
      <c r="C122" s="35" t="s">
        <v>216</v>
      </c>
      <c r="D122" s="35" t="s">
        <v>263</v>
      </c>
      <c r="E122" s="35" t="s">
        <v>371</v>
      </c>
      <c r="F122" s="35" t="s">
        <v>1973</v>
      </c>
      <c r="G122" s="35" t="s">
        <v>1974</v>
      </c>
      <c r="H122" s="35" t="s">
        <v>1975</v>
      </c>
      <c r="I122" s="41">
        <v>40935</v>
      </c>
      <c r="J122" s="41">
        <v>43738</v>
      </c>
      <c r="K122" s="35" t="s">
        <v>80</v>
      </c>
      <c r="L122" s="42">
        <v>501325.67</v>
      </c>
      <c r="M122" s="43">
        <v>2049829.09</v>
      </c>
      <c r="N122" s="42">
        <v>3460500</v>
      </c>
      <c r="O122" s="42">
        <v>2936180.42</v>
      </c>
      <c r="P122" s="35">
        <v>0</v>
      </c>
      <c r="Q122" s="35">
        <v>0</v>
      </c>
      <c r="R122" s="42">
        <v>3085859.08</v>
      </c>
      <c r="S122" s="42">
        <v>948030</v>
      </c>
      <c r="T122" s="42">
        <v>99.64</v>
      </c>
      <c r="U122" s="42">
        <v>63.06</v>
      </c>
      <c r="V122" s="35" t="s">
        <v>105</v>
      </c>
      <c r="W122" s="35" t="s">
        <v>233</v>
      </c>
      <c r="X122" s="35" t="s">
        <v>244</v>
      </c>
      <c r="Y122" s="35" t="s">
        <v>143</v>
      </c>
      <c r="Z122" s="35" t="s">
        <v>1978</v>
      </c>
    </row>
    <row r="123" spans="1:26" ht="15.75" customHeight="1">
      <c r="A123" s="35" t="s">
        <v>369</v>
      </c>
      <c r="B123" s="35" t="s">
        <v>370</v>
      </c>
      <c r="C123" s="35" t="s">
        <v>216</v>
      </c>
      <c r="D123" s="35" t="s">
        <v>263</v>
      </c>
      <c r="E123" s="35" t="s">
        <v>371</v>
      </c>
      <c r="F123" s="35" t="s">
        <v>1973</v>
      </c>
      <c r="G123" s="35" t="s">
        <v>1974</v>
      </c>
      <c r="H123" s="35" t="s">
        <v>1975</v>
      </c>
      <c r="I123" s="41">
        <v>40935</v>
      </c>
      <c r="J123" s="41">
        <v>43738</v>
      </c>
      <c r="K123" s="35" t="s">
        <v>80</v>
      </c>
      <c r="L123" s="42">
        <v>501325.67</v>
      </c>
      <c r="M123" s="43">
        <v>2049829.09</v>
      </c>
      <c r="N123" s="42">
        <v>3460500</v>
      </c>
      <c r="O123" s="42">
        <v>2936180.42</v>
      </c>
      <c r="P123" s="35">
        <v>0</v>
      </c>
      <c r="Q123" s="35">
        <v>0</v>
      </c>
      <c r="R123" s="42">
        <v>3085859.08</v>
      </c>
      <c r="S123" s="42">
        <v>948030</v>
      </c>
      <c r="T123" s="42">
        <v>99.64</v>
      </c>
      <c r="U123" s="42">
        <v>63.06</v>
      </c>
      <c r="V123" s="35" t="s">
        <v>105</v>
      </c>
      <c r="W123" s="35" t="s">
        <v>233</v>
      </c>
      <c r="X123" s="35" t="s">
        <v>244</v>
      </c>
      <c r="Y123" s="35" t="s">
        <v>143</v>
      </c>
      <c r="Z123" s="35" t="s">
        <v>1979</v>
      </c>
    </row>
    <row r="124" spans="1:26" ht="15.75" customHeight="1">
      <c r="A124" s="35" t="s">
        <v>369</v>
      </c>
      <c r="B124" s="35" t="s">
        <v>370</v>
      </c>
      <c r="C124" s="35" t="s">
        <v>216</v>
      </c>
      <c r="D124" s="35" t="s">
        <v>263</v>
      </c>
      <c r="E124" s="35" t="s">
        <v>371</v>
      </c>
      <c r="F124" s="35" t="s">
        <v>1973</v>
      </c>
      <c r="G124" s="35" t="s">
        <v>1974</v>
      </c>
      <c r="H124" s="35" t="s">
        <v>1975</v>
      </c>
      <c r="I124" s="41">
        <v>40935</v>
      </c>
      <c r="J124" s="41">
        <v>43738</v>
      </c>
      <c r="K124" s="35" t="s">
        <v>80</v>
      </c>
      <c r="L124" s="42">
        <v>501325.67</v>
      </c>
      <c r="M124" s="43">
        <v>2049829.09</v>
      </c>
      <c r="N124" s="42">
        <v>3460500</v>
      </c>
      <c r="O124" s="42">
        <v>2936180.42</v>
      </c>
      <c r="P124" s="35">
        <v>0</v>
      </c>
      <c r="Q124" s="35">
        <v>0</v>
      </c>
      <c r="R124" s="42">
        <v>3085859.08</v>
      </c>
      <c r="S124" s="42">
        <v>948030</v>
      </c>
      <c r="T124" s="42">
        <v>99.64</v>
      </c>
      <c r="U124" s="42">
        <v>63.06</v>
      </c>
      <c r="V124" s="35" t="s">
        <v>105</v>
      </c>
      <c r="W124" s="35" t="s">
        <v>233</v>
      </c>
      <c r="X124" s="35" t="s">
        <v>244</v>
      </c>
      <c r="Y124" s="35" t="s">
        <v>364</v>
      </c>
      <c r="Z124" s="35" t="s">
        <v>1869</v>
      </c>
    </row>
    <row r="125" spans="1:26" ht="15.75" customHeight="1">
      <c r="A125" s="35" t="s">
        <v>369</v>
      </c>
      <c r="B125" s="35" t="s">
        <v>370</v>
      </c>
      <c r="C125" s="35" t="s">
        <v>216</v>
      </c>
      <c r="D125" s="35" t="s">
        <v>263</v>
      </c>
      <c r="E125" s="35" t="s">
        <v>371</v>
      </c>
      <c r="F125" s="35" t="s">
        <v>1973</v>
      </c>
      <c r="G125" s="35" t="s">
        <v>1974</v>
      </c>
      <c r="H125" s="35" t="s">
        <v>1975</v>
      </c>
      <c r="I125" s="41">
        <v>40935</v>
      </c>
      <c r="J125" s="41">
        <v>43738</v>
      </c>
      <c r="K125" s="35" t="s">
        <v>80</v>
      </c>
      <c r="L125" s="42">
        <v>501325.67</v>
      </c>
      <c r="M125" s="43">
        <v>2049829.09</v>
      </c>
      <c r="N125" s="42">
        <v>3460500</v>
      </c>
      <c r="O125" s="42">
        <v>2936180.42</v>
      </c>
      <c r="P125" s="35">
        <v>0</v>
      </c>
      <c r="Q125" s="35">
        <v>0</v>
      </c>
      <c r="R125" s="42">
        <v>3085859.08</v>
      </c>
      <c r="S125" s="42">
        <v>948030</v>
      </c>
      <c r="T125" s="42">
        <v>99.64</v>
      </c>
      <c r="U125" s="42">
        <v>63.06</v>
      </c>
      <c r="V125" s="35" t="s">
        <v>105</v>
      </c>
      <c r="W125" s="35" t="s">
        <v>233</v>
      </c>
      <c r="X125" s="35" t="s">
        <v>244</v>
      </c>
      <c r="Y125" s="35" t="s">
        <v>364</v>
      </c>
      <c r="Z125" s="35" t="s">
        <v>1980</v>
      </c>
    </row>
    <row r="126" spans="1:26" ht="15.75" customHeight="1">
      <c r="A126" s="35" t="s">
        <v>369</v>
      </c>
      <c r="B126" s="35" t="s">
        <v>370</v>
      </c>
      <c r="C126" s="35" t="s">
        <v>216</v>
      </c>
      <c r="D126" s="35" t="s">
        <v>263</v>
      </c>
      <c r="E126" s="35" t="s">
        <v>371</v>
      </c>
      <c r="F126" s="35" t="s">
        <v>1973</v>
      </c>
      <c r="G126" s="35" t="s">
        <v>1974</v>
      </c>
      <c r="H126" s="35" t="s">
        <v>1975</v>
      </c>
      <c r="I126" s="41">
        <v>40935</v>
      </c>
      <c r="J126" s="41">
        <v>43738</v>
      </c>
      <c r="K126" s="35" t="s">
        <v>80</v>
      </c>
      <c r="L126" s="42">
        <v>501325.67</v>
      </c>
      <c r="M126" s="43">
        <v>2049829.09</v>
      </c>
      <c r="N126" s="42">
        <v>3460500</v>
      </c>
      <c r="O126" s="42">
        <v>2936180.42</v>
      </c>
      <c r="P126" s="35">
        <v>0</v>
      </c>
      <c r="Q126" s="35">
        <v>0</v>
      </c>
      <c r="R126" s="42">
        <v>3085859.08</v>
      </c>
      <c r="S126" s="42">
        <v>948030</v>
      </c>
      <c r="T126" s="42">
        <v>99.64</v>
      </c>
      <c r="U126" s="42">
        <v>63.06</v>
      </c>
      <c r="V126" s="35" t="s">
        <v>105</v>
      </c>
      <c r="W126" s="35" t="s">
        <v>233</v>
      </c>
      <c r="X126" s="35" t="s">
        <v>244</v>
      </c>
      <c r="Y126" s="35" t="s">
        <v>364</v>
      </c>
      <c r="Z126" s="35" t="s">
        <v>1753</v>
      </c>
    </row>
    <row r="127" spans="1:26" ht="15.75" customHeight="1">
      <c r="A127" s="35" t="s">
        <v>369</v>
      </c>
      <c r="B127" s="35" t="s">
        <v>370</v>
      </c>
      <c r="C127" s="35" t="s">
        <v>216</v>
      </c>
      <c r="D127" s="35" t="s">
        <v>263</v>
      </c>
      <c r="E127" s="35" t="s">
        <v>371</v>
      </c>
      <c r="F127" s="35" t="s">
        <v>1973</v>
      </c>
      <c r="G127" s="35" t="s">
        <v>1974</v>
      </c>
      <c r="H127" s="35" t="s">
        <v>1975</v>
      </c>
      <c r="I127" s="41">
        <v>40935</v>
      </c>
      <c r="J127" s="41">
        <v>43738</v>
      </c>
      <c r="K127" s="35" t="s">
        <v>80</v>
      </c>
      <c r="L127" s="42">
        <v>501325.67</v>
      </c>
      <c r="M127" s="43">
        <v>2049829.09</v>
      </c>
      <c r="N127" s="42">
        <v>3460500</v>
      </c>
      <c r="O127" s="42">
        <v>2936180.42</v>
      </c>
      <c r="P127" s="35">
        <v>0</v>
      </c>
      <c r="Q127" s="35">
        <v>0</v>
      </c>
      <c r="R127" s="42">
        <v>3085859.08</v>
      </c>
      <c r="S127" s="42">
        <v>948030</v>
      </c>
      <c r="T127" s="42">
        <v>99.64</v>
      </c>
      <c r="U127" s="42">
        <v>63.06</v>
      </c>
      <c r="V127" s="35" t="s">
        <v>105</v>
      </c>
      <c r="W127" s="35" t="s">
        <v>233</v>
      </c>
      <c r="X127" s="35" t="s">
        <v>244</v>
      </c>
      <c r="Y127" s="35" t="s">
        <v>364</v>
      </c>
      <c r="Z127" s="35" t="s">
        <v>1458</v>
      </c>
    </row>
    <row r="128" spans="1:26" ht="15.75" customHeight="1">
      <c r="A128" s="35" t="s">
        <v>369</v>
      </c>
      <c r="B128" s="35" t="s">
        <v>370</v>
      </c>
      <c r="C128" s="35" t="s">
        <v>216</v>
      </c>
      <c r="D128" s="35" t="s">
        <v>263</v>
      </c>
      <c r="E128" s="35" t="s">
        <v>371</v>
      </c>
      <c r="F128" s="35" t="s">
        <v>1973</v>
      </c>
      <c r="G128" s="35" t="s">
        <v>1974</v>
      </c>
      <c r="H128" s="35" t="s">
        <v>1975</v>
      </c>
      <c r="I128" s="41">
        <v>40935</v>
      </c>
      <c r="J128" s="41">
        <v>43738</v>
      </c>
      <c r="K128" s="35" t="s">
        <v>80</v>
      </c>
      <c r="L128" s="42">
        <v>501325.67</v>
      </c>
      <c r="M128" s="43">
        <v>2049829.09</v>
      </c>
      <c r="N128" s="42">
        <v>3460500</v>
      </c>
      <c r="O128" s="42">
        <v>2936180.42</v>
      </c>
      <c r="P128" s="35">
        <v>0</v>
      </c>
      <c r="Q128" s="35">
        <v>0</v>
      </c>
      <c r="R128" s="42">
        <v>3085859.08</v>
      </c>
      <c r="S128" s="42">
        <v>948030</v>
      </c>
      <c r="T128" s="42">
        <v>99.64</v>
      </c>
      <c r="U128" s="42">
        <v>63.06</v>
      </c>
      <c r="V128" s="35" t="s">
        <v>105</v>
      </c>
      <c r="W128" s="35" t="s">
        <v>233</v>
      </c>
      <c r="X128" s="35" t="s">
        <v>244</v>
      </c>
      <c r="Y128" s="35" t="s">
        <v>364</v>
      </c>
      <c r="Z128" s="35" t="s">
        <v>1981</v>
      </c>
    </row>
    <row r="129" spans="1:26" ht="15.75" customHeight="1">
      <c r="A129" s="35" t="s">
        <v>369</v>
      </c>
      <c r="B129" s="35" t="s">
        <v>370</v>
      </c>
      <c r="C129" s="35" t="s">
        <v>216</v>
      </c>
      <c r="D129" s="35" t="s">
        <v>263</v>
      </c>
      <c r="E129" s="35" t="s">
        <v>371</v>
      </c>
      <c r="F129" s="35" t="s">
        <v>1973</v>
      </c>
      <c r="G129" s="35" t="s">
        <v>1974</v>
      </c>
      <c r="H129" s="35" t="s">
        <v>1975</v>
      </c>
      <c r="I129" s="41">
        <v>40935</v>
      </c>
      <c r="J129" s="41">
        <v>43738</v>
      </c>
      <c r="K129" s="35" t="s">
        <v>80</v>
      </c>
      <c r="L129" s="42">
        <v>501325.67</v>
      </c>
      <c r="M129" s="43">
        <v>2049829.09</v>
      </c>
      <c r="N129" s="42">
        <v>3460500</v>
      </c>
      <c r="O129" s="42">
        <v>2936180.42</v>
      </c>
      <c r="P129" s="35">
        <v>0</v>
      </c>
      <c r="Q129" s="35">
        <v>0</v>
      </c>
      <c r="R129" s="42">
        <v>3085859.08</v>
      </c>
      <c r="S129" s="42">
        <v>948030</v>
      </c>
      <c r="T129" s="42">
        <v>99.64</v>
      </c>
      <c r="U129" s="42">
        <v>63.06</v>
      </c>
      <c r="V129" s="35" t="s">
        <v>105</v>
      </c>
      <c r="W129" s="35" t="s">
        <v>233</v>
      </c>
      <c r="X129" s="35" t="s">
        <v>244</v>
      </c>
      <c r="Y129" s="35" t="s">
        <v>364</v>
      </c>
      <c r="Z129" s="35" t="s">
        <v>1982</v>
      </c>
    </row>
    <row r="130" spans="1:26" ht="15.75" customHeight="1">
      <c r="A130" s="35" t="s">
        <v>369</v>
      </c>
      <c r="B130" s="35" t="s">
        <v>370</v>
      </c>
      <c r="C130" s="35" t="s">
        <v>216</v>
      </c>
      <c r="D130" s="35" t="s">
        <v>263</v>
      </c>
      <c r="E130" s="35" t="s">
        <v>371</v>
      </c>
      <c r="F130" s="35" t="s">
        <v>1973</v>
      </c>
      <c r="G130" s="35" t="s">
        <v>1974</v>
      </c>
      <c r="H130" s="35" t="s">
        <v>1975</v>
      </c>
      <c r="I130" s="41">
        <v>40935</v>
      </c>
      <c r="J130" s="41">
        <v>43738</v>
      </c>
      <c r="K130" s="35" t="s">
        <v>80</v>
      </c>
      <c r="L130" s="42">
        <v>501325.67</v>
      </c>
      <c r="M130" s="43">
        <v>2049829.09</v>
      </c>
      <c r="N130" s="42">
        <v>3460500</v>
      </c>
      <c r="O130" s="42">
        <v>2936180.42</v>
      </c>
      <c r="P130" s="35">
        <v>0</v>
      </c>
      <c r="Q130" s="35">
        <v>0</v>
      </c>
      <c r="R130" s="42">
        <v>3085859.08</v>
      </c>
      <c r="S130" s="42">
        <v>948030</v>
      </c>
      <c r="T130" s="42">
        <v>99.64</v>
      </c>
      <c r="U130" s="42">
        <v>63.06</v>
      </c>
      <c r="V130" s="35" t="s">
        <v>105</v>
      </c>
      <c r="W130" s="35" t="s">
        <v>233</v>
      </c>
      <c r="X130" s="35" t="s">
        <v>244</v>
      </c>
      <c r="Y130" s="35" t="s">
        <v>364</v>
      </c>
      <c r="Z130" s="35" t="s">
        <v>1983</v>
      </c>
    </row>
    <row r="131" spans="1:26" ht="15.75" customHeight="1">
      <c r="A131" s="35" t="s">
        <v>369</v>
      </c>
      <c r="B131" s="35" t="s">
        <v>370</v>
      </c>
      <c r="C131" s="35" t="s">
        <v>216</v>
      </c>
      <c r="D131" s="35" t="s">
        <v>263</v>
      </c>
      <c r="E131" s="35" t="s">
        <v>371</v>
      </c>
      <c r="F131" s="35" t="s">
        <v>1973</v>
      </c>
      <c r="G131" s="35" t="s">
        <v>1974</v>
      </c>
      <c r="H131" s="35" t="s">
        <v>1975</v>
      </c>
      <c r="I131" s="41">
        <v>40935</v>
      </c>
      <c r="J131" s="41">
        <v>43738</v>
      </c>
      <c r="K131" s="35" t="s">
        <v>80</v>
      </c>
      <c r="L131" s="42">
        <v>501325.67</v>
      </c>
      <c r="M131" s="43">
        <v>2049829.09</v>
      </c>
      <c r="N131" s="42">
        <v>3460500</v>
      </c>
      <c r="O131" s="42">
        <v>2936180.42</v>
      </c>
      <c r="P131" s="35">
        <v>0</v>
      </c>
      <c r="Q131" s="35">
        <v>0</v>
      </c>
      <c r="R131" s="42">
        <v>3085859.08</v>
      </c>
      <c r="S131" s="42">
        <v>948030</v>
      </c>
      <c r="T131" s="42">
        <v>99.64</v>
      </c>
      <c r="U131" s="42">
        <v>63.06</v>
      </c>
      <c r="V131" s="35" t="s">
        <v>105</v>
      </c>
      <c r="W131" s="35" t="s">
        <v>233</v>
      </c>
      <c r="X131" s="35" t="s">
        <v>244</v>
      </c>
      <c r="Y131" s="35" t="s">
        <v>364</v>
      </c>
      <c r="Z131" s="35" t="s">
        <v>1984</v>
      </c>
    </row>
    <row r="132" spans="1:26" ht="15.75" customHeight="1">
      <c r="A132" s="35" t="s">
        <v>369</v>
      </c>
      <c r="B132" s="35" t="s">
        <v>370</v>
      </c>
      <c r="C132" s="35" t="s">
        <v>216</v>
      </c>
      <c r="D132" s="35" t="s">
        <v>263</v>
      </c>
      <c r="E132" s="35" t="s">
        <v>371</v>
      </c>
      <c r="F132" s="35" t="s">
        <v>1973</v>
      </c>
      <c r="G132" s="35" t="s">
        <v>1974</v>
      </c>
      <c r="H132" s="35" t="s">
        <v>1975</v>
      </c>
      <c r="I132" s="41">
        <v>40935</v>
      </c>
      <c r="J132" s="41">
        <v>43738</v>
      </c>
      <c r="K132" s="35" t="s">
        <v>80</v>
      </c>
      <c r="L132" s="42">
        <v>501325.67</v>
      </c>
      <c r="M132" s="43">
        <v>2049829.09</v>
      </c>
      <c r="N132" s="42">
        <v>3460500</v>
      </c>
      <c r="O132" s="42">
        <v>2936180.42</v>
      </c>
      <c r="P132" s="35">
        <v>0</v>
      </c>
      <c r="Q132" s="35">
        <v>0</v>
      </c>
      <c r="R132" s="42">
        <v>3085859.08</v>
      </c>
      <c r="S132" s="42">
        <v>948030</v>
      </c>
      <c r="T132" s="42">
        <v>99.64</v>
      </c>
      <c r="U132" s="42">
        <v>63.06</v>
      </c>
      <c r="V132" s="35" t="s">
        <v>105</v>
      </c>
      <c r="W132" s="35" t="s">
        <v>233</v>
      </c>
      <c r="X132" s="35" t="s">
        <v>244</v>
      </c>
      <c r="Y132" s="35" t="s">
        <v>364</v>
      </c>
      <c r="Z132" s="35" t="s">
        <v>1985</v>
      </c>
    </row>
    <row r="133" spans="1:26" ht="15.75" customHeight="1">
      <c r="A133" s="35" t="s">
        <v>369</v>
      </c>
      <c r="B133" s="35" t="s">
        <v>370</v>
      </c>
      <c r="C133" s="35" t="s">
        <v>216</v>
      </c>
      <c r="D133" s="35" t="s">
        <v>263</v>
      </c>
      <c r="E133" s="35" t="s">
        <v>371</v>
      </c>
      <c r="F133" s="35" t="s">
        <v>1973</v>
      </c>
      <c r="G133" s="35" t="s">
        <v>1974</v>
      </c>
      <c r="H133" s="35" t="s">
        <v>1975</v>
      </c>
      <c r="I133" s="41">
        <v>40935</v>
      </c>
      <c r="J133" s="41">
        <v>43738</v>
      </c>
      <c r="K133" s="35" t="s">
        <v>80</v>
      </c>
      <c r="L133" s="42">
        <v>501325.67</v>
      </c>
      <c r="M133" s="43">
        <v>2049829.09</v>
      </c>
      <c r="N133" s="42">
        <v>3460500</v>
      </c>
      <c r="O133" s="42">
        <v>2936180.42</v>
      </c>
      <c r="P133" s="35">
        <v>0</v>
      </c>
      <c r="Q133" s="35">
        <v>0</v>
      </c>
      <c r="R133" s="42">
        <v>3085859.08</v>
      </c>
      <c r="S133" s="42">
        <v>948030</v>
      </c>
      <c r="T133" s="42">
        <v>99.64</v>
      </c>
      <c r="U133" s="42">
        <v>63.06</v>
      </c>
      <c r="V133" s="35" t="s">
        <v>105</v>
      </c>
      <c r="W133" s="35" t="s">
        <v>233</v>
      </c>
      <c r="X133" s="35" t="s">
        <v>244</v>
      </c>
      <c r="Y133" s="35" t="s">
        <v>364</v>
      </c>
      <c r="Z133" s="35" t="s">
        <v>1986</v>
      </c>
    </row>
    <row r="134" spans="1:26" ht="15.75" customHeight="1">
      <c r="A134" s="35" t="s">
        <v>369</v>
      </c>
      <c r="B134" s="35" t="s">
        <v>370</v>
      </c>
      <c r="C134" s="35" t="s">
        <v>216</v>
      </c>
      <c r="D134" s="35" t="s">
        <v>263</v>
      </c>
      <c r="E134" s="35" t="s">
        <v>371</v>
      </c>
      <c r="F134" s="35" t="s">
        <v>1973</v>
      </c>
      <c r="G134" s="35" t="s">
        <v>1974</v>
      </c>
      <c r="H134" s="35" t="s">
        <v>1975</v>
      </c>
      <c r="I134" s="41">
        <v>40935</v>
      </c>
      <c r="J134" s="41">
        <v>43738</v>
      </c>
      <c r="K134" s="35" t="s">
        <v>80</v>
      </c>
      <c r="L134" s="42">
        <v>501325.67</v>
      </c>
      <c r="M134" s="43">
        <v>2049829.09</v>
      </c>
      <c r="N134" s="42">
        <v>3460500</v>
      </c>
      <c r="O134" s="42">
        <v>2936180.42</v>
      </c>
      <c r="P134" s="35">
        <v>0</v>
      </c>
      <c r="Q134" s="35">
        <v>0</v>
      </c>
      <c r="R134" s="42">
        <v>3085859.08</v>
      </c>
      <c r="S134" s="42">
        <v>948030</v>
      </c>
      <c r="T134" s="42">
        <v>99.64</v>
      </c>
      <c r="U134" s="42">
        <v>63.06</v>
      </c>
      <c r="V134" s="35" t="s">
        <v>105</v>
      </c>
      <c r="W134" s="35" t="s">
        <v>233</v>
      </c>
      <c r="X134" s="35" t="s">
        <v>244</v>
      </c>
      <c r="Y134" s="35" t="s">
        <v>364</v>
      </c>
      <c r="Z134" s="35" t="s">
        <v>424</v>
      </c>
    </row>
    <row r="135" spans="1:26" ht="15.75" customHeight="1">
      <c r="A135" s="35" t="s">
        <v>369</v>
      </c>
      <c r="B135" s="35" t="s">
        <v>370</v>
      </c>
      <c r="C135" s="35" t="s">
        <v>216</v>
      </c>
      <c r="D135" s="35" t="s">
        <v>263</v>
      </c>
      <c r="E135" s="35" t="s">
        <v>371</v>
      </c>
      <c r="F135" s="35" t="s">
        <v>1973</v>
      </c>
      <c r="G135" s="35" t="s">
        <v>1974</v>
      </c>
      <c r="H135" s="35" t="s">
        <v>1975</v>
      </c>
      <c r="I135" s="41">
        <v>40935</v>
      </c>
      <c r="J135" s="41">
        <v>43738</v>
      </c>
      <c r="K135" s="35" t="s">
        <v>80</v>
      </c>
      <c r="L135" s="42">
        <v>501325.67</v>
      </c>
      <c r="M135" s="43">
        <v>2049829.09</v>
      </c>
      <c r="N135" s="42">
        <v>3460500</v>
      </c>
      <c r="O135" s="42">
        <v>2936180.42</v>
      </c>
      <c r="P135" s="35">
        <v>0</v>
      </c>
      <c r="Q135" s="35">
        <v>0</v>
      </c>
      <c r="R135" s="42">
        <v>3085859.08</v>
      </c>
      <c r="S135" s="42">
        <v>948030</v>
      </c>
      <c r="T135" s="42">
        <v>99.64</v>
      </c>
      <c r="U135" s="42">
        <v>63.06</v>
      </c>
      <c r="V135" s="35" t="s">
        <v>105</v>
      </c>
      <c r="W135" s="35" t="s">
        <v>233</v>
      </c>
      <c r="X135" s="35" t="s">
        <v>244</v>
      </c>
      <c r="Y135" s="35" t="s">
        <v>364</v>
      </c>
      <c r="Z135" s="35" t="s">
        <v>1987</v>
      </c>
    </row>
    <row r="136" spans="1:26" ht="15.75" customHeight="1">
      <c r="A136" s="35" t="s">
        <v>369</v>
      </c>
      <c r="B136" s="35" t="s">
        <v>370</v>
      </c>
      <c r="C136" s="35" t="s">
        <v>216</v>
      </c>
      <c r="D136" s="35" t="s">
        <v>263</v>
      </c>
      <c r="E136" s="35" t="s">
        <v>371</v>
      </c>
      <c r="F136" s="35" t="s">
        <v>1973</v>
      </c>
      <c r="G136" s="35" t="s">
        <v>1974</v>
      </c>
      <c r="H136" s="35" t="s">
        <v>1975</v>
      </c>
      <c r="I136" s="41">
        <v>40935</v>
      </c>
      <c r="J136" s="41">
        <v>43738</v>
      </c>
      <c r="K136" s="35" t="s">
        <v>80</v>
      </c>
      <c r="L136" s="42">
        <v>501325.67</v>
      </c>
      <c r="M136" s="43">
        <v>2049829.09</v>
      </c>
      <c r="N136" s="42">
        <v>3460500</v>
      </c>
      <c r="O136" s="42">
        <v>2936180.42</v>
      </c>
      <c r="P136" s="35">
        <v>0</v>
      </c>
      <c r="Q136" s="35">
        <v>0</v>
      </c>
      <c r="R136" s="42">
        <v>3085859.08</v>
      </c>
      <c r="S136" s="42">
        <v>948030</v>
      </c>
      <c r="T136" s="42">
        <v>99.64</v>
      </c>
      <c r="U136" s="42">
        <v>63.06</v>
      </c>
      <c r="V136" s="35" t="s">
        <v>105</v>
      </c>
      <c r="W136" s="35" t="s">
        <v>233</v>
      </c>
      <c r="X136" s="35" t="s">
        <v>244</v>
      </c>
      <c r="Y136" s="35" t="s">
        <v>364</v>
      </c>
      <c r="Z136" s="35" t="s">
        <v>1988</v>
      </c>
    </row>
    <row r="137" spans="1:26" ht="15.75" customHeight="1">
      <c r="A137" s="35" t="s">
        <v>369</v>
      </c>
      <c r="B137" s="35" t="s">
        <v>370</v>
      </c>
      <c r="C137" s="35" t="s">
        <v>216</v>
      </c>
      <c r="D137" s="35" t="s">
        <v>263</v>
      </c>
      <c r="E137" s="35" t="s">
        <v>371</v>
      </c>
      <c r="F137" s="35" t="s">
        <v>1973</v>
      </c>
      <c r="G137" s="35" t="s">
        <v>1974</v>
      </c>
      <c r="H137" s="35" t="s">
        <v>1975</v>
      </c>
      <c r="I137" s="41">
        <v>40935</v>
      </c>
      <c r="J137" s="41">
        <v>43738</v>
      </c>
      <c r="K137" s="35" t="s">
        <v>80</v>
      </c>
      <c r="L137" s="42">
        <v>501325.67</v>
      </c>
      <c r="M137" s="43">
        <v>2049829.09</v>
      </c>
      <c r="N137" s="42">
        <v>3460500</v>
      </c>
      <c r="O137" s="42">
        <v>2936180.42</v>
      </c>
      <c r="P137" s="35">
        <v>0</v>
      </c>
      <c r="Q137" s="35">
        <v>0</v>
      </c>
      <c r="R137" s="42">
        <v>3085859.08</v>
      </c>
      <c r="S137" s="42">
        <v>948030</v>
      </c>
      <c r="T137" s="42">
        <v>99.64</v>
      </c>
      <c r="U137" s="42">
        <v>63.06</v>
      </c>
      <c r="V137" s="35" t="s">
        <v>105</v>
      </c>
      <c r="W137" s="35" t="s">
        <v>233</v>
      </c>
      <c r="X137" s="35" t="s">
        <v>244</v>
      </c>
      <c r="Y137" s="35" t="s">
        <v>143</v>
      </c>
      <c r="Z137" s="35" t="s">
        <v>1989</v>
      </c>
    </row>
    <row r="138" spans="1:26" ht="15.75" customHeight="1">
      <c r="A138" s="35" t="s">
        <v>378</v>
      </c>
      <c r="B138" s="35" t="s">
        <v>379</v>
      </c>
      <c r="C138" s="35" t="s">
        <v>138</v>
      </c>
      <c r="D138" s="35" t="s">
        <v>380</v>
      </c>
      <c r="E138" s="35" t="s">
        <v>78</v>
      </c>
      <c r="F138" s="35" t="s">
        <v>1990</v>
      </c>
      <c r="G138" s="35" t="s">
        <v>1991</v>
      </c>
      <c r="H138" s="35" t="s">
        <v>1992</v>
      </c>
      <c r="I138" s="41">
        <v>40490</v>
      </c>
      <c r="J138" s="41">
        <v>45230</v>
      </c>
      <c r="K138" s="35" t="s">
        <v>80</v>
      </c>
      <c r="L138" s="42">
        <v>42000000</v>
      </c>
      <c r="M138" s="43">
        <v>321683956.25</v>
      </c>
      <c r="N138" s="42">
        <v>416764000</v>
      </c>
      <c r="O138" s="42">
        <v>391197000</v>
      </c>
      <c r="P138" s="35">
        <v>0</v>
      </c>
      <c r="Q138" s="35">
        <v>0</v>
      </c>
      <c r="R138" s="42">
        <v>324590947.64999998</v>
      </c>
      <c r="S138" s="42">
        <v>364190891.77999997</v>
      </c>
      <c r="T138" s="42">
        <v>30.88</v>
      </c>
      <c r="U138" s="42">
        <v>85.24</v>
      </c>
      <c r="V138" s="35" t="s">
        <v>105</v>
      </c>
      <c r="W138" s="35" t="s">
        <v>133</v>
      </c>
      <c r="X138" s="35" t="s">
        <v>382</v>
      </c>
      <c r="Y138" s="35" t="s">
        <v>199</v>
      </c>
      <c r="Z138" s="35" t="s">
        <v>199</v>
      </c>
    </row>
    <row r="139" spans="1:26" ht="15.75" customHeight="1">
      <c r="A139" s="35" t="s">
        <v>378</v>
      </c>
      <c r="B139" s="35" t="s">
        <v>379</v>
      </c>
      <c r="C139" s="35" t="s">
        <v>138</v>
      </c>
      <c r="D139" s="35" t="s">
        <v>380</v>
      </c>
      <c r="E139" s="35" t="s">
        <v>78</v>
      </c>
      <c r="F139" s="35" t="s">
        <v>1990</v>
      </c>
      <c r="G139" s="35" t="s">
        <v>1991</v>
      </c>
      <c r="H139" s="35" t="s">
        <v>1992</v>
      </c>
      <c r="I139" s="41">
        <v>40490</v>
      </c>
      <c r="J139" s="41">
        <v>45230</v>
      </c>
      <c r="K139" s="35" t="s">
        <v>80</v>
      </c>
      <c r="L139" s="42">
        <v>42000000</v>
      </c>
      <c r="M139" s="43">
        <v>321683956.25</v>
      </c>
      <c r="N139" s="42">
        <v>416764000</v>
      </c>
      <c r="O139" s="42">
        <v>391197000</v>
      </c>
      <c r="P139" s="35">
        <v>0</v>
      </c>
      <c r="Q139" s="35">
        <v>0</v>
      </c>
      <c r="R139" s="42">
        <v>324590947.64999998</v>
      </c>
      <c r="S139" s="42">
        <v>364190891.77999997</v>
      </c>
      <c r="T139" s="42">
        <v>30.88</v>
      </c>
      <c r="U139" s="42">
        <v>85.24</v>
      </c>
      <c r="V139" s="35" t="s">
        <v>105</v>
      </c>
      <c r="W139" s="35" t="s">
        <v>133</v>
      </c>
      <c r="X139" s="35" t="s">
        <v>382</v>
      </c>
      <c r="Y139" s="35" t="s">
        <v>655</v>
      </c>
      <c r="Z139" s="35" t="s">
        <v>655</v>
      </c>
    </row>
    <row r="140" spans="1:26" ht="15.75" customHeight="1">
      <c r="A140" s="35" t="s">
        <v>378</v>
      </c>
      <c r="B140" s="35" t="s">
        <v>379</v>
      </c>
      <c r="C140" s="35" t="s">
        <v>138</v>
      </c>
      <c r="D140" s="35" t="s">
        <v>380</v>
      </c>
      <c r="E140" s="35" t="s">
        <v>78</v>
      </c>
      <c r="F140" s="35" t="s">
        <v>1990</v>
      </c>
      <c r="G140" s="35" t="s">
        <v>1991</v>
      </c>
      <c r="H140" s="35" t="s">
        <v>1992</v>
      </c>
      <c r="I140" s="41">
        <v>40490</v>
      </c>
      <c r="J140" s="41">
        <v>45230</v>
      </c>
      <c r="K140" s="35" t="s">
        <v>80</v>
      </c>
      <c r="L140" s="42">
        <v>42000000</v>
      </c>
      <c r="M140" s="43">
        <v>321683956.25</v>
      </c>
      <c r="N140" s="42">
        <v>416764000</v>
      </c>
      <c r="O140" s="42">
        <v>391197000</v>
      </c>
      <c r="P140" s="35">
        <v>0</v>
      </c>
      <c r="Q140" s="35">
        <v>0</v>
      </c>
      <c r="R140" s="42">
        <v>324590947.64999998</v>
      </c>
      <c r="S140" s="42">
        <v>364190891.77999997</v>
      </c>
      <c r="T140" s="42">
        <v>30.88</v>
      </c>
      <c r="U140" s="42">
        <v>85.24</v>
      </c>
      <c r="V140" s="35" t="s">
        <v>105</v>
      </c>
      <c r="W140" s="35" t="s">
        <v>133</v>
      </c>
      <c r="X140" s="35" t="s">
        <v>382</v>
      </c>
      <c r="Y140" s="35" t="s">
        <v>224</v>
      </c>
      <c r="Z140" s="35" t="s">
        <v>224</v>
      </c>
    </row>
    <row r="141" spans="1:26" ht="15.75" customHeight="1">
      <c r="A141" s="35" t="s">
        <v>378</v>
      </c>
      <c r="B141" s="35" t="s">
        <v>379</v>
      </c>
      <c r="C141" s="35" t="s">
        <v>138</v>
      </c>
      <c r="D141" s="35" t="s">
        <v>380</v>
      </c>
      <c r="E141" s="35" t="s">
        <v>78</v>
      </c>
      <c r="F141" s="35" t="s">
        <v>1990</v>
      </c>
      <c r="G141" s="35" t="s">
        <v>1991</v>
      </c>
      <c r="H141" s="35" t="s">
        <v>1992</v>
      </c>
      <c r="I141" s="41">
        <v>40490</v>
      </c>
      <c r="J141" s="41">
        <v>45230</v>
      </c>
      <c r="K141" s="35" t="s">
        <v>80</v>
      </c>
      <c r="L141" s="42">
        <v>42000000</v>
      </c>
      <c r="M141" s="43">
        <v>321683956.25</v>
      </c>
      <c r="N141" s="42">
        <v>416764000</v>
      </c>
      <c r="O141" s="42">
        <v>391197000</v>
      </c>
      <c r="P141" s="35">
        <v>0</v>
      </c>
      <c r="Q141" s="35">
        <v>0</v>
      </c>
      <c r="R141" s="42">
        <v>324590947.64999998</v>
      </c>
      <c r="S141" s="42">
        <v>364190891.77999997</v>
      </c>
      <c r="T141" s="42">
        <v>30.88</v>
      </c>
      <c r="U141" s="42">
        <v>85.24</v>
      </c>
      <c r="V141" s="35" t="s">
        <v>105</v>
      </c>
      <c r="W141" s="35" t="s">
        <v>133</v>
      </c>
      <c r="X141" s="35" t="s">
        <v>382</v>
      </c>
      <c r="Y141" s="35" t="s">
        <v>527</v>
      </c>
      <c r="Z141" s="35" t="s">
        <v>527</v>
      </c>
    </row>
    <row r="142" spans="1:26" ht="15.75" customHeight="1">
      <c r="A142" s="35" t="s">
        <v>378</v>
      </c>
      <c r="B142" s="35" t="s">
        <v>379</v>
      </c>
      <c r="C142" s="35" t="s">
        <v>138</v>
      </c>
      <c r="D142" s="35" t="s">
        <v>380</v>
      </c>
      <c r="E142" s="35" t="s">
        <v>78</v>
      </c>
      <c r="F142" s="35" t="s">
        <v>1990</v>
      </c>
      <c r="G142" s="35" t="s">
        <v>1991</v>
      </c>
      <c r="H142" s="35" t="s">
        <v>1992</v>
      </c>
      <c r="I142" s="41">
        <v>40490</v>
      </c>
      <c r="J142" s="41">
        <v>45230</v>
      </c>
      <c r="K142" s="35" t="s">
        <v>80</v>
      </c>
      <c r="L142" s="42">
        <v>42000000</v>
      </c>
      <c r="M142" s="43">
        <v>321683956.25</v>
      </c>
      <c r="N142" s="42">
        <v>416764000</v>
      </c>
      <c r="O142" s="42">
        <v>391197000</v>
      </c>
      <c r="P142" s="35">
        <v>0</v>
      </c>
      <c r="Q142" s="35">
        <v>0</v>
      </c>
      <c r="R142" s="42">
        <v>324590947.64999998</v>
      </c>
      <c r="S142" s="42">
        <v>364190891.77999997</v>
      </c>
      <c r="T142" s="42">
        <v>30.88</v>
      </c>
      <c r="U142" s="42">
        <v>85.24</v>
      </c>
      <c r="V142" s="35" t="s">
        <v>105</v>
      </c>
      <c r="W142" s="35" t="s">
        <v>133</v>
      </c>
      <c r="X142" s="35" t="s">
        <v>382</v>
      </c>
      <c r="Y142" s="35" t="s">
        <v>602</v>
      </c>
      <c r="Z142" s="35" t="s">
        <v>602</v>
      </c>
    </row>
    <row r="143" spans="1:26" ht="15.75" customHeight="1">
      <c r="A143" s="35" t="s">
        <v>378</v>
      </c>
      <c r="B143" s="35" t="s">
        <v>379</v>
      </c>
      <c r="C143" s="35" t="s">
        <v>138</v>
      </c>
      <c r="D143" s="35" t="s">
        <v>380</v>
      </c>
      <c r="E143" s="35" t="s">
        <v>78</v>
      </c>
      <c r="F143" s="35" t="s">
        <v>1990</v>
      </c>
      <c r="G143" s="35" t="s">
        <v>1991</v>
      </c>
      <c r="H143" s="35" t="s">
        <v>1992</v>
      </c>
      <c r="I143" s="41">
        <v>40490</v>
      </c>
      <c r="J143" s="41">
        <v>45230</v>
      </c>
      <c r="K143" s="35" t="s">
        <v>80</v>
      </c>
      <c r="L143" s="42">
        <v>42000000</v>
      </c>
      <c r="M143" s="43">
        <v>321683956.25</v>
      </c>
      <c r="N143" s="42">
        <v>416764000</v>
      </c>
      <c r="O143" s="42">
        <v>391197000</v>
      </c>
      <c r="P143" s="35">
        <v>0</v>
      </c>
      <c r="Q143" s="35">
        <v>0</v>
      </c>
      <c r="R143" s="42">
        <v>324590947.64999998</v>
      </c>
      <c r="S143" s="42">
        <v>364190891.77999997</v>
      </c>
      <c r="T143" s="42">
        <v>30.88</v>
      </c>
      <c r="U143" s="42">
        <v>85.24</v>
      </c>
      <c r="V143" s="35" t="s">
        <v>105</v>
      </c>
      <c r="W143" s="35" t="s">
        <v>133</v>
      </c>
      <c r="X143" s="35" t="s">
        <v>382</v>
      </c>
      <c r="Y143" s="35" t="s">
        <v>259</v>
      </c>
      <c r="Z143" s="35" t="s">
        <v>259</v>
      </c>
    </row>
    <row r="144" spans="1:26" ht="15.75" customHeight="1">
      <c r="A144" s="35" t="s">
        <v>378</v>
      </c>
      <c r="B144" s="35" t="s">
        <v>379</v>
      </c>
      <c r="C144" s="35" t="s">
        <v>138</v>
      </c>
      <c r="D144" s="35" t="s">
        <v>380</v>
      </c>
      <c r="E144" s="35" t="s">
        <v>78</v>
      </c>
      <c r="F144" s="35" t="s">
        <v>1990</v>
      </c>
      <c r="G144" s="35" t="s">
        <v>1991</v>
      </c>
      <c r="H144" s="35" t="s">
        <v>1992</v>
      </c>
      <c r="I144" s="41">
        <v>40490</v>
      </c>
      <c r="J144" s="41">
        <v>45230</v>
      </c>
      <c r="K144" s="35" t="s">
        <v>80</v>
      </c>
      <c r="L144" s="42">
        <v>42000000</v>
      </c>
      <c r="M144" s="43">
        <v>321683956.25</v>
      </c>
      <c r="N144" s="42">
        <v>416764000</v>
      </c>
      <c r="O144" s="42">
        <v>391197000</v>
      </c>
      <c r="P144" s="35">
        <v>0</v>
      </c>
      <c r="Q144" s="35">
        <v>0</v>
      </c>
      <c r="R144" s="42">
        <v>324590947.64999998</v>
      </c>
      <c r="S144" s="42">
        <v>364190891.77999997</v>
      </c>
      <c r="T144" s="42">
        <v>30.88</v>
      </c>
      <c r="U144" s="42">
        <v>85.24</v>
      </c>
      <c r="V144" s="35" t="s">
        <v>105</v>
      </c>
      <c r="W144" s="35" t="s">
        <v>133</v>
      </c>
      <c r="X144" s="35" t="s">
        <v>382</v>
      </c>
      <c r="Y144" s="35" t="s">
        <v>294</v>
      </c>
      <c r="Z144" s="35" t="s">
        <v>294</v>
      </c>
    </row>
    <row r="145" spans="1:26" ht="15.75" customHeight="1">
      <c r="A145" s="35" t="s">
        <v>378</v>
      </c>
      <c r="B145" s="35" t="s">
        <v>379</v>
      </c>
      <c r="C145" s="35" t="s">
        <v>138</v>
      </c>
      <c r="D145" s="35" t="s">
        <v>380</v>
      </c>
      <c r="E145" s="35" t="s">
        <v>78</v>
      </c>
      <c r="F145" s="35" t="s">
        <v>1990</v>
      </c>
      <c r="G145" s="35" t="s">
        <v>1991</v>
      </c>
      <c r="H145" s="35" t="s">
        <v>1992</v>
      </c>
      <c r="I145" s="41">
        <v>40490</v>
      </c>
      <c r="J145" s="41">
        <v>45230</v>
      </c>
      <c r="K145" s="35" t="s">
        <v>80</v>
      </c>
      <c r="L145" s="42">
        <v>42000000</v>
      </c>
      <c r="M145" s="43">
        <v>321683956.25</v>
      </c>
      <c r="N145" s="42">
        <v>416764000</v>
      </c>
      <c r="O145" s="42">
        <v>391197000</v>
      </c>
      <c r="P145" s="35">
        <v>0</v>
      </c>
      <c r="Q145" s="35">
        <v>0</v>
      </c>
      <c r="R145" s="42">
        <v>324590947.64999998</v>
      </c>
      <c r="S145" s="42">
        <v>364190891.77999997</v>
      </c>
      <c r="T145" s="42">
        <v>30.88</v>
      </c>
      <c r="U145" s="42">
        <v>85.24</v>
      </c>
      <c r="V145" s="35" t="s">
        <v>105</v>
      </c>
      <c r="W145" s="35" t="s">
        <v>133</v>
      </c>
      <c r="X145" s="35" t="s">
        <v>382</v>
      </c>
      <c r="Y145" s="35" t="s">
        <v>364</v>
      </c>
      <c r="Z145" s="35" t="s">
        <v>364</v>
      </c>
    </row>
    <row r="146" spans="1:26" ht="15.75" customHeight="1">
      <c r="A146" s="35" t="s">
        <v>378</v>
      </c>
      <c r="B146" s="35" t="s">
        <v>379</v>
      </c>
      <c r="C146" s="35" t="s">
        <v>138</v>
      </c>
      <c r="D146" s="35" t="s">
        <v>380</v>
      </c>
      <c r="E146" s="35" t="s">
        <v>78</v>
      </c>
      <c r="F146" s="35" t="s">
        <v>1990</v>
      </c>
      <c r="G146" s="35" t="s">
        <v>1991</v>
      </c>
      <c r="H146" s="35" t="s">
        <v>1992</v>
      </c>
      <c r="I146" s="41">
        <v>40490</v>
      </c>
      <c r="J146" s="41">
        <v>45230</v>
      </c>
      <c r="K146" s="35" t="s">
        <v>80</v>
      </c>
      <c r="L146" s="42">
        <v>42000000</v>
      </c>
      <c r="M146" s="43">
        <v>321683956.25</v>
      </c>
      <c r="N146" s="42">
        <v>416764000</v>
      </c>
      <c r="O146" s="42">
        <v>391197000</v>
      </c>
      <c r="P146" s="35">
        <v>0</v>
      </c>
      <c r="Q146" s="35">
        <v>0</v>
      </c>
      <c r="R146" s="42">
        <v>324590947.64999998</v>
      </c>
      <c r="S146" s="42">
        <v>364190891.77999997</v>
      </c>
      <c r="T146" s="42">
        <v>30.88</v>
      </c>
      <c r="U146" s="42">
        <v>85.24</v>
      </c>
      <c r="V146" s="35" t="s">
        <v>105</v>
      </c>
      <c r="W146" s="35" t="s">
        <v>133</v>
      </c>
      <c r="X146" s="35" t="s">
        <v>382</v>
      </c>
      <c r="Y146" s="35" t="s">
        <v>212</v>
      </c>
      <c r="Z146" s="35" t="s">
        <v>212</v>
      </c>
    </row>
    <row r="147" spans="1:26" ht="15.75" customHeight="1">
      <c r="A147" s="35" t="s">
        <v>378</v>
      </c>
      <c r="B147" s="35" t="s">
        <v>379</v>
      </c>
      <c r="C147" s="35" t="s">
        <v>138</v>
      </c>
      <c r="D147" s="35" t="s">
        <v>380</v>
      </c>
      <c r="E147" s="35" t="s">
        <v>78</v>
      </c>
      <c r="F147" s="35" t="s">
        <v>1990</v>
      </c>
      <c r="G147" s="35" t="s">
        <v>1991</v>
      </c>
      <c r="H147" s="35" t="s">
        <v>1992</v>
      </c>
      <c r="I147" s="41">
        <v>40490</v>
      </c>
      <c r="J147" s="41">
        <v>45230</v>
      </c>
      <c r="K147" s="35" t="s">
        <v>80</v>
      </c>
      <c r="L147" s="42">
        <v>42000000</v>
      </c>
      <c r="M147" s="43">
        <v>321683956.25</v>
      </c>
      <c r="N147" s="42">
        <v>416764000</v>
      </c>
      <c r="O147" s="42">
        <v>391197000</v>
      </c>
      <c r="P147" s="35">
        <v>0</v>
      </c>
      <c r="Q147" s="35">
        <v>0</v>
      </c>
      <c r="R147" s="42">
        <v>324590947.64999998</v>
      </c>
      <c r="S147" s="42">
        <v>364190891.77999997</v>
      </c>
      <c r="T147" s="42">
        <v>30.88</v>
      </c>
      <c r="U147" s="42">
        <v>85.24</v>
      </c>
      <c r="V147" s="35" t="s">
        <v>105</v>
      </c>
      <c r="W147" s="35" t="s">
        <v>133</v>
      </c>
      <c r="X147" s="35" t="s">
        <v>382</v>
      </c>
      <c r="Y147" s="35" t="s">
        <v>356</v>
      </c>
      <c r="Z147" s="35" t="s">
        <v>356</v>
      </c>
    </row>
    <row r="148" spans="1:26" ht="15.75" customHeight="1">
      <c r="A148" s="35" t="s">
        <v>378</v>
      </c>
      <c r="B148" s="35" t="s">
        <v>379</v>
      </c>
      <c r="C148" s="35" t="s">
        <v>138</v>
      </c>
      <c r="D148" s="35" t="s">
        <v>380</v>
      </c>
      <c r="E148" s="35" t="s">
        <v>78</v>
      </c>
      <c r="F148" s="35" t="s">
        <v>1990</v>
      </c>
      <c r="G148" s="35" t="s">
        <v>1991</v>
      </c>
      <c r="H148" s="35" t="s">
        <v>1992</v>
      </c>
      <c r="I148" s="41">
        <v>40490</v>
      </c>
      <c r="J148" s="41">
        <v>45230</v>
      </c>
      <c r="K148" s="35" t="s">
        <v>80</v>
      </c>
      <c r="L148" s="42">
        <v>42000000</v>
      </c>
      <c r="M148" s="43">
        <v>321683956.25</v>
      </c>
      <c r="N148" s="42">
        <v>416764000</v>
      </c>
      <c r="O148" s="42">
        <v>391197000</v>
      </c>
      <c r="P148" s="35">
        <v>0</v>
      </c>
      <c r="Q148" s="35">
        <v>0</v>
      </c>
      <c r="R148" s="42">
        <v>324590947.64999998</v>
      </c>
      <c r="S148" s="42">
        <v>364190891.77999997</v>
      </c>
      <c r="T148" s="42">
        <v>30.88</v>
      </c>
      <c r="U148" s="42">
        <v>85.24</v>
      </c>
      <c r="V148" s="35" t="s">
        <v>105</v>
      </c>
      <c r="W148" s="35" t="s">
        <v>133</v>
      </c>
      <c r="X148" s="35" t="s">
        <v>382</v>
      </c>
      <c r="Y148" s="35" t="s">
        <v>1883</v>
      </c>
      <c r="Z148" s="35" t="s">
        <v>1883</v>
      </c>
    </row>
    <row r="149" spans="1:26" ht="15.75" customHeight="1">
      <c r="A149" s="35" t="s">
        <v>378</v>
      </c>
      <c r="B149" s="35" t="s">
        <v>379</v>
      </c>
      <c r="C149" s="35" t="s">
        <v>138</v>
      </c>
      <c r="D149" s="35" t="s">
        <v>380</v>
      </c>
      <c r="E149" s="35" t="s">
        <v>78</v>
      </c>
      <c r="F149" s="35" t="s">
        <v>1990</v>
      </c>
      <c r="G149" s="35" t="s">
        <v>1991</v>
      </c>
      <c r="H149" s="35" t="s">
        <v>1992</v>
      </c>
      <c r="I149" s="41">
        <v>40490</v>
      </c>
      <c r="J149" s="41">
        <v>45230</v>
      </c>
      <c r="K149" s="35" t="s">
        <v>80</v>
      </c>
      <c r="L149" s="42">
        <v>42000000</v>
      </c>
      <c r="M149" s="43">
        <v>321683956.25</v>
      </c>
      <c r="N149" s="42">
        <v>416764000</v>
      </c>
      <c r="O149" s="42">
        <v>391197000</v>
      </c>
      <c r="P149" s="35">
        <v>0</v>
      </c>
      <c r="Q149" s="35">
        <v>0</v>
      </c>
      <c r="R149" s="42">
        <v>324590947.64999998</v>
      </c>
      <c r="S149" s="42">
        <v>364190891.77999997</v>
      </c>
      <c r="T149" s="42">
        <v>30.88</v>
      </c>
      <c r="U149" s="42">
        <v>85.24</v>
      </c>
      <c r="V149" s="35" t="s">
        <v>105</v>
      </c>
      <c r="W149" s="35" t="s">
        <v>133</v>
      </c>
      <c r="X149" s="35" t="s">
        <v>382</v>
      </c>
      <c r="Y149" s="35" t="s">
        <v>472</v>
      </c>
      <c r="Z149" s="35" t="s">
        <v>472</v>
      </c>
    </row>
    <row r="150" spans="1:26" ht="15.75" customHeight="1">
      <c r="A150" s="35" t="s">
        <v>378</v>
      </c>
      <c r="B150" s="35" t="s">
        <v>379</v>
      </c>
      <c r="C150" s="35" t="s">
        <v>138</v>
      </c>
      <c r="D150" s="35" t="s">
        <v>380</v>
      </c>
      <c r="E150" s="35" t="s">
        <v>78</v>
      </c>
      <c r="F150" s="35" t="s">
        <v>1990</v>
      </c>
      <c r="G150" s="35" t="s">
        <v>1991</v>
      </c>
      <c r="H150" s="35" t="s">
        <v>1992</v>
      </c>
      <c r="I150" s="41">
        <v>40490</v>
      </c>
      <c r="J150" s="41">
        <v>45230</v>
      </c>
      <c r="K150" s="35" t="s">
        <v>80</v>
      </c>
      <c r="L150" s="42">
        <v>42000000</v>
      </c>
      <c r="M150" s="43">
        <v>321683956.25</v>
      </c>
      <c r="N150" s="42">
        <v>416764000</v>
      </c>
      <c r="O150" s="42">
        <v>391197000</v>
      </c>
      <c r="P150" s="35">
        <v>0</v>
      </c>
      <c r="Q150" s="35">
        <v>0</v>
      </c>
      <c r="R150" s="42">
        <v>324590947.64999998</v>
      </c>
      <c r="S150" s="42">
        <v>364190891.77999997</v>
      </c>
      <c r="T150" s="42">
        <v>30.88</v>
      </c>
      <c r="U150" s="42">
        <v>85.24</v>
      </c>
      <c r="V150" s="35" t="s">
        <v>105</v>
      </c>
      <c r="W150" s="35" t="s">
        <v>133</v>
      </c>
      <c r="X150" s="35" t="s">
        <v>382</v>
      </c>
      <c r="Y150" s="35" t="s">
        <v>235</v>
      </c>
      <c r="Z150" s="35" t="s">
        <v>235</v>
      </c>
    </row>
    <row r="151" spans="1:26" ht="15.75" customHeight="1">
      <c r="A151" s="35" t="s">
        <v>387</v>
      </c>
      <c r="B151" s="35" t="s">
        <v>388</v>
      </c>
      <c r="C151" s="35" t="s">
        <v>138</v>
      </c>
      <c r="D151" s="35" t="s">
        <v>195</v>
      </c>
      <c r="E151" s="35" t="s">
        <v>102</v>
      </c>
      <c r="F151" s="35" t="s">
        <v>1993</v>
      </c>
      <c r="G151" s="35" t="s">
        <v>1903</v>
      </c>
      <c r="H151" s="35" t="s">
        <v>1994</v>
      </c>
      <c r="I151" s="41">
        <v>41122</v>
      </c>
      <c r="J151" s="41">
        <v>44075</v>
      </c>
      <c r="K151" s="35" t="s">
        <v>104</v>
      </c>
      <c r="L151" s="42">
        <v>17260051.609999999</v>
      </c>
      <c r="M151" s="43">
        <v>149964926.38999999</v>
      </c>
      <c r="N151" s="42">
        <v>198498600</v>
      </c>
      <c r="O151" s="42">
        <v>19849860</v>
      </c>
      <c r="P151" s="35">
        <v>0</v>
      </c>
      <c r="Q151" s="35">
        <v>3267450</v>
      </c>
      <c r="R151" s="42">
        <v>149962521.08000001</v>
      </c>
      <c r="S151" s="42">
        <v>22059848.460000001</v>
      </c>
      <c r="T151" s="42">
        <v>100</v>
      </c>
      <c r="U151" s="42">
        <v>77.62</v>
      </c>
      <c r="V151" s="35" t="s">
        <v>105</v>
      </c>
      <c r="W151" s="35" t="s">
        <v>106</v>
      </c>
      <c r="X151" s="35" t="s">
        <v>217</v>
      </c>
      <c r="Y151" s="35" t="s">
        <v>95</v>
      </c>
      <c r="Z151" s="35" t="s">
        <v>95</v>
      </c>
    </row>
    <row r="152" spans="1:26" ht="15.75" customHeight="1">
      <c r="A152" s="35" t="s">
        <v>391</v>
      </c>
      <c r="B152" s="35" t="s">
        <v>392</v>
      </c>
      <c r="C152" s="35" t="s">
        <v>76</v>
      </c>
      <c r="D152" s="35" t="s">
        <v>393</v>
      </c>
      <c r="E152" s="35" t="s">
        <v>78</v>
      </c>
      <c r="F152" s="35" t="s">
        <v>1995</v>
      </c>
      <c r="G152" s="35" t="s">
        <v>1996</v>
      </c>
      <c r="H152" s="35" t="s">
        <v>1997</v>
      </c>
      <c r="I152" s="41">
        <v>41100</v>
      </c>
      <c r="J152" s="41">
        <v>42379</v>
      </c>
      <c r="K152" s="35" t="s">
        <v>80</v>
      </c>
      <c r="L152" s="42">
        <v>115000</v>
      </c>
      <c r="M152" s="43">
        <v>900732.33</v>
      </c>
      <c r="N152" s="42">
        <v>938065.2</v>
      </c>
      <c r="O152" s="42">
        <v>325977.65999999997</v>
      </c>
      <c r="P152" s="35">
        <v>0</v>
      </c>
      <c r="Q152" s="35">
        <v>0</v>
      </c>
      <c r="R152" s="42">
        <v>891763.08</v>
      </c>
      <c r="S152" s="42">
        <v>517482.91</v>
      </c>
      <c r="T152" s="42">
        <v>75</v>
      </c>
      <c r="U152" s="42">
        <v>111.48</v>
      </c>
      <c r="V152" s="35" t="s">
        <v>175</v>
      </c>
      <c r="W152" s="35" t="s">
        <v>133</v>
      </c>
      <c r="X152" s="35" t="s">
        <v>176</v>
      </c>
      <c r="Y152" s="35" t="s">
        <v>95</v>
      </c>
      <c r="Z152" s="35" t="s">
        <v>95</v>
      </c>
    </row>
    <row r="153" spans="1:26" ht="15.75" customHeight="1">
      <c r="A153" s="35" t="s">
        <v>397</v>
      </c>
      <c r="B153" s="35" t="s">
        <v>398</v>
      </c>
      <c r="C153" s="35" t="s">
        <v>138</v>
      </c>
      <c r="D153" s="35" t="s">
        <v>399</v>
      </c>
      <c r="E153" s="35" t="s">
        <v>196</v>
      </c>
      <c r="F153" s="35" t="s">
        <v>1998</v>
      </c>
      <c r="G153" s="35" t="s">
        <v>1999</v>
      </c>
      <c r="H153" s="35" t="s">
        <v>2000</v>
      </c>
      <c r="I153" s="41">
        <v>39727</v>
      </c>
      <c r="J153" s="41">
        <v>42283</v>
      </c>
      <c r="K153" s="35" t="s">
        <v>104</v>
      </c>
      <c r="L153" s="42">
        <v>170000</v>
      </c>
      <c r="M153" s="43">
        <v>1767940</v>
      </c>
      <c r="N153" s="42">
        <v>4145120</v>
      </c>
      <c r="O153" s="42">
        <v>0</v>
      </c>
      <c r="P153" s="35">
        <v>0</v>
      </c>
      <c r="Q153" s="35">
        <v>0</v>
      </c>
      <c r="R153" s="42">
        <v>704867.51</v>
      </c>
      <c r="S153" s="42">
        <v>0</v>
      </c>
      <c r="T153" s="42">
        <v>0</v>
      </c>
      <c r="U153" s="42">
        <v>17</v>
      </c>
      <c r="V153" s="35" t="s">
        <v>105</v>
      </c>
      <c r="W153" s="35" t="s">
        <v>133</v>
      </c>
      <c r="X153" s="35" t="s">
        <v>401</v>
      </c>
      <c r="Y153" s="35" t="s">
        <v>95</v>
      </c>
      <c r="Z153" s="35" t="s">
        <v>95</v>
      </c>
    </row>
    <row r="154" spans="1:26" ht="15.75" customHeight="1">
      <c r="A154" s="35" t="s">
        <v>407</v>
      </c>
      <c r="B154" s="35" t="s">
        <v>408</v>
      </c>
      <c r="C154" s="35" t="s">
        <v>76</v>
      </c>
      <c r="D154" s="35" t="s">
        <v>399</v>
      </c>
      <c r="E154" s="35" t="s">
        <v>409</v>
      </c>
      <c r="F154" s="35" t="s">
        <v>2001</v>
      </c>
      <c r="G154" s="35" t="s">
        <v>2002</v>
      </c>
      <c r="H154" s="35" t="s">
        <v>2003</v>
      </c>
      <c r="I154" s="41">
        <v>40269</v>
      </c>
      <c r="J154" s="41">
        <v>42735</v>
      </c>
      <c r="K154" s="35" t="s">
        <v>80</v>
      </c>
      <c r="L154" s="42">
        <v>2558666.35</v>
      </c>
      <c r="M154" s="43">
        <v>19829664.210000001</v>
      </c>
      <c r="N154" s="42">
        <v>20290148.440000001</v>
      </c>
      <c r="O154" s="42">
        <v>0</v>
      </c>
      <c r="P154" s="35">
        <v>0</v>
      </c>
      <c r="Q154" s="35">
        <v>0</v>
      </c>
      <c r="R154" s="42">
        <v>19829664.18</v>
      </c>
      <c r="S154" s="42">
        <v>0</v>
      </c>
      <c r="T154" s="42">
        <v>100</v>
      </c>
      <c r="U154" s="42">
        <v>97.73</v>
      </c>
      <c r="V154" s="35" t="s">
        <v>105</v>
      </c>
      <c r="W154" s="35" t="s">
        <v>233</v>
      </c>
      <c r="X154" s="35" t="s">
        <v>401</v>
      </c>
      <c r="Y154" s="35" t="s">
        <v>95</v>
      </c>
      <c r="Z154" s="35" t="s">
        <v>95</v>
      </c>
    </row>
    <row r="155" spans="1:26" ht="15.75" customHeight="1">
      <c r="A155" s="35" t="s">
        <v>412</v>
      </c>
      <c r="B155" s="35" t="s">
        <v>413</v>
      </c>
      <c r="C155" s="35" t="s">
        <v>138</v>
      </c>
      <c r="D155" s="35" t="s">
        <v>399</v>
      </c>
      <c r="E155" s="35" t="s">
        <v>196</v>
      </c>
      <c r="F155" s="35" t="s">
        <v>2004</v>
      </c>
      <c r="G155" s="35" t="s">
        <v>2005</v>
      </c>
      <c r="H155" s="35" t="s">
        <v>2006</v>
      </c>
      <c r="I155" s="41">
        <v>41821</v>
      </c>
      <c r="J155" s="41">
        <v>42459</v>
      </c>
      <c r="K155" s="35" t="s">
        <v>104</v>
      </c>
      <c r="L155" s="42">
        <v>90640.44</v>
      </c>
      <c r="M155" s="43">
        <v>693122.91</v>
      </c>
      <c r="N155" s="42">
        <v>790335.2</v>
      </c>
      <c r="O155" s="42">
        <v>480000</v>
      </c>
      <c r="P155" s="35">
        <v>0</v>
      </c>
      <c r="Q155" s="35">
        <v>0</v>
      </c>
      <c r="R155" s="42">
        <v>693033.95</v>
      </c>
      <c r="S155" s="42">
        <v>80000</v>
      </c>
      <c r="T155" s="42">
        <v>80</v>
      </c>
      <c r="U155" s="42">
        <v>60.85</v>
      </c>
      <c r="V155" s="35" t="s">
        <v>105</v>
      </c>
      <c r="W155" s="35" t="s">
        <v>133</v>
      </c>
      <c r="X155" s="35" t="s">
        <v>142</v>
      </c>
      <c r="Y155" s="35" t="s">
        <v>95</v>
      </c>
      <c r="Z155" s="35" t="s">
        <v>95</v>
      </c>
    </row>
    <row r="156" spans="1:26" ht="15.75" customHeight="1">
      <c r="A156" s="35" t="s">
        <v>418</v>
      </c>
      <c r="B156" s="35" t="s">
        <v>419</v>
      </c>
      <c r="C156" s="35" t="s">
        <v>117</v>
      </c>
      <c r="D156" s="35" t="s">
        <v>420</v>
      </c>
      <c r="E156" s="35" t="s">
        <v>264</v>
      </c>
      <c r="F156" s="35" t="s">
        <v>2007</v>
      </c>
      <c r="G156" s="35" t="s">
        <v>2008</v>
      </c>
      <c r="H156" s="35" t="s">
        <v>2009</v>
      </c>
      <c r="I156" s="41">
        <v>40631</v>
      </c>
      <c r="J156" s="41">
        <v>42735</v>
      </c>
      <c r="K156" s="35" t="s">
        <v>421</v>
      </c>
      <c r="L156" s="42">
        <v>1003000000</v>
      </c>
      <c r="M156" s="43">
        <v>90814877.739999995</v>
      </c>
      <c r="N156" s="42">
        <v>90814877.739999995</v>
      </c>
      <c r="O156" s="42">
        <v>11356000</v>
      </c>
      <c r="P156" s="35">
        <v>0</v>
      </c>
      <c r="Q156" s="35">
        <v>0</v>
      </c>
      <c r="R156" s="42">
        <v>91725195.060000002</v>
      </c>
      <c r="S156" s="42">
        <v>11072100</v>
      </c>
      <c r="T156" s="42">
        <v>91.5</v>
      </c>
      <c r="U156" s="42">
        <v>100.61</v>
      </c>
      <c r="V156" s="35" t="s">
        <v>105</v>
      </c>
      <c r="W156" s="35" t="s">
        <v>422</v>
      </c>
      <c r="X156" s="35" t="s">
        <v>423</v>
      </c>
      <c r="Y156" s="35" t="s">
        <v>364</v>
      </c>
      <c r="Z156" s="35" t="s">
        <v>424</v>
      </c>
    </row>
    <row r="157" spans="1:26" ht="15.75" customHeight="1">
      <c r="A157" s="35" t="s">
        <v>418</v>
      </c>
      <c r="B157" s="35" t="s">
        <v>419</v>
      </c>
      <c r="C157" s="35" t="s">
        <v>117</v>
      </c>
      <c r="D157" s="35" t="s">
        <v>420</v>
      </c>
      <c r="E157" s="35" t="s">
        <v>264</v>
      </c>
      <c r="F157" s="35" t="s">
        <v>2007</v>
      </c>
      <c r="G157" s="35" t="s">
        <v>2008</v>
      </c>
      <c r="H157" s="35" t="s">
        <v>2009</v>
      </c>
      <c r="I157" s="41">
        <v>40631</v>
      </c>
      <c r="J157" s="41">
        <v>42735</v>
      </c>
      <c r="K157" s="35" t="s">
        <v>421</v>
      </c>
      <c r="L157" s="42">
        <v>1003000000</v>
      </c>
      <c r="M157" s="43">
        <v>90814877.739999995</v>
      </c>
      <c r="N157" s="42">
        <v>90814877.739999995</v>
      </c>
      <c r="O157" s="42">
        <v>11356000</v>
      </c>
      <c r="P157" s="35">
        <v>0</v>
      </c>
      <c r="Q157" s="35">
        <v>0</v>
      </c>
      <c r="R157" s="42">
        <v>91725195.060000002</v>
      </c>
      <c r="S157" s="42">
        <v>11072100</v>
      </c>
      <c r="T157" s="42">
        <v>91.5</v>
      </c>
      <c r="U157" s="42">
        <v>100.61</v>
      </c>
      <c r="V157" s="35" t="s">
        <v>105</v>
      </c>
      <c r="W157" s="35" t="s">
        <v>422</v>
      </c>
      <c r="X157" s="35" t="s">
        <v>423</v>
      </c>
      <c r="Y157" s="35" t="s">
        <v>364</v>
      </c>
      <c r="Z157" s="35" t="s">
        <v>1985</v>
      </c>
    </row>
    <row r="158" spans="1:26" ht="15.75" customHeight="1">
      <c r="A158" s="35" t="s">
        <v>418</v>
      </c>
      <c r="B158" s="35" t="s">
        <v>419</v>
      </c>
      <c r="C158" s="35" t="s">
        <v>117</v>
      </c>
      <c r="D158" s="35" t="s">
        <v>420</v>
      </c>
      <c r="E158" s="35" t="s">
        <v>264</v>
      </c>
      <c r="F158" s="35" t="s">
        <v>2007</v>
      </c>
      <c r="G158" s="35" t="s">
        <v>2008</v>
      </c>
      <c r="H158" s="35" t="s">
        <v>2009</v>
      </c>
      <c r="I158" s="41">
        <v>40631</v>
      </c>
      <c r="J158" s="41">
        <v>42735</v>
      </c>
      <c r="K158" s="35" t="s">
        <v>421</v>
      </c>
      <c r="L158" s="42">
        <v>1003000000</v>
      </c>
      <c r="M158" s="43">
        <v>90814877.739999995</v>
      </c>
      <c r="N158" s="42">
        <v>90814877.739999995</v>
      </c>
      <c r="O158" s="42">
        <v>11356000</v>
      </c>
      <c r="P158" s="35">
        <v>0</v>
      </c>
      <c r="Q158" s="35">
        <v>0</v>
      </c>
      <c r="R158" s="42">
        <v>91725195.060000002</v>
      </c>
      <c r="S158" s="42">
        <v>11072100</v>
      </c>
      <c r="T158" s="42">
        <v>91.5</v>
      </c>
      <c r="U158" s="42">
        <v>100.61</v>
      </c>
      <c r="V158" s="35" t="s">
        <v>105</v>
      </c>
      <c r="W158" s="35" t="s">
        <v>422</v>
      </c>
      <c r="X158" s="35" t="s">
        <v>423</v>
      </c>
      <c r="Y158" s="35" t="s">
        <v>364</v>
      </c>
      <c r="Z158" s="35" t="s">
        <v>1458</v>
      </c>
    </row>
    <row r="159" spans="1:26" ht="15.75" customHeight="1">
      <c r="A159" s="35" t="s">
        <v>428</v>
      </c>
      <c r="B159" s="35" t="s">
        <v>429</v>
      </c>
      <c r="C159" s="35" t="s">
        <v>76</v>
      </c>
      <c r="D159" s="35" t="s">
        <v>430</v>
      </c>
      <c r="E159" s="35" t="s">
        <v>431</v>
      </c>
      <c r="F159" s="35" t="s">
        <v>2010</v>
      </c>
      <c r="G159" s="35" t="s">
        <v>2011</v>
      </c>
      <c r="H159" s="35" t="s">
        <v>2012</v>
      </c>
      <c r="I159" s="41">
        <v>42090</v>
      </c>
      <c r="J159" s="41">
        <v>43830</v>
      </c>
      <c r="K159" s="35" t="s">
        <v>80</v>
      </c>
      <c r="L159" s="42">
        <v>241003.4</v>
      </c>
      <c r="M159" s="43">
        <v>1846685.69</v>
      </c>
      <c r="N159" s="42">
        <v>1693723.75</v>
      </c>
      <c r="O159" s="42">
        <v>0</v>
      </c>
      <c r="P159" s="35">
        <v>1100617.79</v>
      </c>
      <c r="Q159" s="35">
        <v>0</v>
      </c>
      <c r="R159" s="42">
        <v>1846685.7</v>
      </c>
      <c r="S159" s="42">
        <v>0</v>
      </c>
      <c r="T159" s="42">
        <v>88.35</v>
      </c>
      <c r="U159" s="42">
        <v>66.08</v>
      </c>
      <c r="V159" s="35" t="s">
        <v>175</v>
      </c>
      <c r="W159" s="35" t="s">
        <v>233</v>
      </c>
      <c r="X159" s="35" t="s">
        <v>157</v>
      </c>
      <c r="Y159" s="35" t="s">
        <v>364</v>
      </c>
      <c r="Z159" s="35" t="s">
        <v>364</v>
      </c>
    </row>
    <row r="160" spans="1:26" ht="15.75" customHeight="1">
      <c r="A160" s="35" t="s">
        <v>428</v>
      </c>
      <c r="B160" s="35" t="s">
        <v>429</v>
      </c>
      <c r="C160" s="35" t="s">
        <v>76</v>
      </c>
      <c r="D160" s="35" t="s">
        <v>430</v>
      </c>
      <c r="E160" s="35" t="s">
        <v>431</v>
      </c>
      <c r="F160" s="35" t="s">
        <v>2010</v>
      </c>
      <c r="G160" s="35" t="s">
        <v>2011</v>
      </c>
      <c r="H160" s="35" t="s">
        <v>2012</v>
      </c>
      <c r="I160" s="41">
        <v>42090</v>
      </c>
      <c r="J160" s="41">
        <v>43830</v>
      </c>
      <c r="K160" s="35" t="s">
        <v>80</v>
      </c>
      <c r="L160" s="42">
        <v>241003.4</v>
      </c>
      <c r="M160" s="43">
        <v>1846685.69</v>
      </c>
      <c r="N160" s="42">
        <v>1693723.75</v>
      </c>
      <c r="O160" s="42">
        <v>0</v>
      </c>
      <c r="P160" s="35">
        <v>1100617.79</v>
      </c>
      <c r="Q160" s="35">
        <v>0</v>
      </c>
      <c r="R160" s="42">
        <v>1846685.7</v>
      </c>
      <c r="S160" s="42">
        <v>0</v>
      </c>
      <c r="T160" s="42">
        <v>88.35</v>
      </c>
      <c r="U160" s="42">
        <v>66.08</v>
      </c>
      <c r="V160" s="35" t="s">
        <v>175</v>
      </c>
      <c r="W160" s="35" t="s">
        <v>233</v>
      </c>
      <c r="X160" s="35" t="s">
        <v>157</v>
      </c>
      <c r="Y160" s="35" t="s">
        <v>356</v>
      </c>
      <c r="Z160" s="35" t="s">
        <v>356</v>
      </c>
    </row>
    <row r="161" spans="1:26" ht="15.75" customHeight="1">
      <c r="A161" s="35" t="s">
        <v>428</v>
      </c>
      <c r="B161" s="35" t="s">
        <v>429</v>
      </c>
      <c r="C161" s="35" t="s">
        <v>76</v>
      </c>
      <c r="D161" s="35" t="s">
        <v>430</v>
      </c>
      <c r="E161" s="35" t="s">
        <v>431</v>
      </c>
      <c r="F161" s="35" t="s">
        <v>2010</v>
      </c>
      <c r="G161" s="35" t="s">
        <v>2011</v>
      </c>
      <c r="H161" s="35" t="s">
        <v>2012</v>
      </c>
      <c r="I161" s="41">
        <v>42090</v>
      </c>
      <c r="J161" s="41">
        <v>43830</v>
      </c>
      <c r="K161" s="35" t="s">
        <v>80</v>
      </c>
      <c r="L161" s="42">
        <v>241003.4</v>
      </c>
      <c r="M161" s="43">
        <v>1846685.69</v>
      </c>
      <c r="N161" s="42">
        <v>1693723.75</v>
      </c>
      <c r="O161" s="42">
        <v>0</v>
      </c>
      <c r="P161" s="35">
        <v>1100617.79</v>
      </c>
      <c r="Q161" s="35">
        <v>0</v>
      </c>
      <c r="R161" s="42">
        <v>1846685.7</v>
      </c>
      <c r="S161" s="42">
        <v>0</v>
      </c>
      <c r="T161" s="42">
        <v>88.35</v>
      </c>
      <c r="U161" s="42">
        <v>66.08</v>
      </c>
      <c r="V161" s="35" t="s">
        <v>175</v>
      </c>
      <c r="W161" s="35" t="s">
        <v>233</v>
      </c>
      <c r="X161" s="35" t="s">
        <v>157</v>
      </c>
      <c r="Y161" s="35" t="s">
        <v>472</v>
      </c>
      <c r="Z161" s="35" t="s">
        <v>472</v>
      </c>
    </row>
    <row r="162" spans="1:26" ht="15.75" customHeight="1">
      <c r="A162" s="35" t="s">
        <v>428</v>
      </c>
      <c r="B162" s="35" t="s">
        <v>429</v>
      </c>
      <c r="C162" s="35" t="s">
        <v>76</v>
      </c>
      <c r="D162" s="35" t="s">
        <v>430</v>
      </c>
      <c r="E162" s="35" t="s">
        <v>431</v>
      </c>
      <c r="F162" s="35" t="s">
        <v>2010</v>
      </c>
      <c r="G162" s="35" t="s">
        <v>2011</v>
      </c>
      <c r="H162" s="35" t="s">
        <v>2012</v>
      </c>
      <c r="I162" s="41">
        <v>42090</v>
      </c>
      <c r="J162" s="41">
        <v>43830</v>
      </c>
      <c r="K162" s="35" t="s">
        <v>80</v>
      </c>
      <c r="L162" s="42">
        <v>241003.4</v>
      </c>
      <c r="M162" s="43">
        <v>1846685.69</v>
      </c>
      <c r="N162" s="42">
        <v>1693723.75</v>
      </c>
      <c r="O162" s="42">
        <v>0</v>
      </c>
      <c r="P162" s="35">
        <v>1100617.79</v>
      </c>
      <c r="Q162" s="35">
        <v>0</v>
      </c>
      <c r="R162" s="42">
        <v>1846685.7</v>
      </c>
      <c r="S162" s="42">
        <v>0</v>
      </c>
      <c r="T162" s="42">
        <v>88.35</v>
      </c>
      <c r="U162" s="42">
        <v>66.08</v>
      </c>
      <c r="V162" s="35" t="s">
        <v>175</v>
      </c>
      <c r="W162" s="35" t="s">
        <v>233</v>
      </c>
      <c r="X162" s="35" t="s">
        <v>157</v>
      </c>
      <c r="Y162" s="35" t="s">
        <v>235</v>
      </c>
      <c r="Z162" s="35" t="s">
        <v>235</v>
      </c>
    </row>
    <row r="163" spans="1:26" ht="15.75" customHeight="1">
      <c r="A163" s="35" t="s">
        <v>428</v>
      </c>
      <c r="B163" s="35" t="s">
        <v>429</v>
      </c>
      <c r="C163" s="35" t="s">
        <v>76</v>
      </c>
      <c r="D163" s="35" t="s">
        <v>430</v>
      </c>
      <c r="E163" s="35" t="s">
        <v>431</v>
      </c>
      <c r="F163" s="35" t="s">
        <v>2010</v>
      </c>
      <c r="G163" s="35" t="s">
        <v>2011</v>
      </c>
      <c r="H163" s="35" t="s">
        <v>2012</v>
      </c>
      <c r="I163" s="41">
        <v>42090</v>
      </c>
      <c r="J163" s="41">
        <v>43830</v>
      </c>
      <c r="K163" s="35" t="s">
        <v>80</v>
      </c>
      <c r="L163" s="42">
        <v>241003.4</v>
      </c>
      <c r="M163" s="43">
        <v>1846685.69</v>
      </c>
      <c r="N163" s="42">
        <v>1693723.75</v>
      </c>
      <c r="O163" s="42">
        <v>0</v>
      </c>
      <c r="P163" s="35">
        <v>1100617.79</v>
      </c>
      <c r="Q163" s="35">
        <v>0</v>
      </c>
      <c r="R163" s="42">
        <v>1846685.7</v>
      </c>
      <c r="S163" s="42">
        <v>0</v>
      </c>
      <c r="T163" s="42">
        <v>88.35</v>
      </c>
      <c r="U163" s="42">
        <v>66.08</v>
      </c>
      <c r="V163" s="35" t="s">
        <v>175</v>
      </c>
      <c r="W163" s="35" t="s">
        <v>233</v>
      </c>
      <c r="X163" s="35" t="s">
        <v>157</v>
      </c>
      <c r="Y163" s="35" t="s">
        <v>199</v>
      </c>
      <c r="Z163" s="35" t="s">
        <v>199</v>
      </c>
    </row>
    <row r="164" spans="1:26" ht="15.75" customHeight="1">
      <c r="A164" s="35" t="s">
        <v>428</v>
      </c>
      <c r="B164" s="35" t="s">
        <v>429</v>
      </c>
      <c r="C164" s="35" t="s">
        <v>76</v>
      </c>
      <c r="D164" s="35" t="s">
        <v>430</v>
      </c>
      <c r="E164" s="35" t="s">
        <v>431</v>
      </c>
      <c r="F164" s="35" t="s">
        <v>2010</v>
      </c>
      <c r="G164" s="35" t="s">
        <v>2011</v>
      </c>
      <c r="H164" s="35" t="s">
        <v>2012</v>
      </c>
      <c r="I164" s="41">
        <v>42090</v>
      </c>
      <c r="J164" s="41">
        <v>43830</v>
      </c>
      <c r="K164" s="35" t="s">
        <v>80</v>
      </c>
      <c r="L164" s="42">
        <v>241003.4</v>
      </c>
      <c r="M164" s="43">
        <v>1846685.69</v>
      </c>
      <c r="N164" s="42">
        <v>1693723.75</v>
      </c>
      <c r="O164" s="42">
        <v>0</v>
      </c>
      <c r="P164" s="35">
        <v>1100617.79</v>
      </c>
      <c r="Q164" s="35">
        <v>0</v>
      </c>
      <c r="R164" s="42">
        <v>1846685.7</v>
      </c>
      <c r="S164" s="42">
        <v>0</v>
      </c>
      <c r="T164" s="42">
        <v>88.35</v>
      </c>
      <c r="U164" s="42">
        <v>66.08</v>
      </c>
      <c r="V164" s="35" t="s">
        <v>175</v>
      </c>
      <c r="W164" s="35" t="s">
        <v>233</v>
      </c>
      <c r="X164" s="35" t="s">
        <v>157</v>
      </c>
      <c r="Y164" s="35" t="s">
        <v>259</v>
      </c>
      <c r="Z164" s="35" t="s">
        <v>259</v>
      </c>
    </row>
    <row r="165" spans="1:26" ht="15.75" customHeight="1">
      <c r="A165" s="35" t="s">
        <v>428</v>
      </c>
      <c r="B165" s="35" t="s">
        <v>429</v>
      </c>
      <c r="C165" s="35" t="s">
        <v>76</v>
      </c>
      <c r="D165" s="35" t="s">
        <v>430</v>
      </c>
      <c r="E165" s="35" t="s">
        <v>431</v>
      </c>
      <c r="F165" s="35" t="s">
        <v>2010</v>
      </c>
      <c r="G165" s="35" t="s">
        <v>2011</v>
      </c>
      <c r="H165" s="35" t="s">
        <v>2012</v>
      </c>
      <c r="I165" s="41">
        <v>42090</v>
      </c>
      <c r="J165" s="41">
        <v>43830</v>
      </c>
      <c r="K165" s="35" t="s">
        <v>80</v>
      </c>
      <c r="L165" s="42">
        <v>241003.4</v>
      </c>
      <c r="M165" s="43">
        <v>1846685.69</v>
      </c>
      <c r="N165" s="42">
        <v>1693723.75</v>
      </c>
      <c r="O165" s="42">
        <v>0</v>
      </c>
      <c r="P165" s="35">
        <v>1100617.79</v>
      </c>
      <c r="Q165" s="35">
        <v>0</v>
      </c>
      <c r="R165" s="42">
        <v>1846685.7</v>
      </c>
      <c r="S165" s="42">
        <v>0</v>
      </c>
      <c r="T165" s="42">
        <v>88.35</v>
      </c>
      <c r="U165" s="42">
        <v>66.08</v>
      </c>
      <c r="V165" s="35" t="s">
        <v>175</v>
      </c>
      <c r="W165" s="35" t="s">
        <v>233</v>
      </c>
      <c r="X165" s="35" t="s">
        <v>157</v>
      </c>
      <c r="Y165" s="35" t="s">
        <v>158</v>
      </c>
      <c r="Z165" s="35" t="s">
        <v>158</v>
      </c>
    </row>
    <row r="166" spans="1:26" ht="15.75" customHeight="1">
      <c r="A166" s="35" t="s">
        <v>428</v>
      </c>
      <c r="B166" s="35" t="s">
        <v>429</v>
      </c>
      <c r="C166" s="35" t="s">
        <v>76</v>
      </c>
      <c r="D166" s="35" t="s">
        <v>430</v>
      </c>
      <c r="E166" s="35" t="s">
        <v>431</v>
      </c>
      <c r="F166" s="35" t="s">
        <v>2010</v>
      </c>
      <c r="G166" s="35" t="s">
        <v>2011</v>
      </c>
      <c r="H166" s="35" t="s">
        <v>2012</v>
      </c>
      <c r="I166" s="41">
        <v>42090</v>
      </c>
      <c r="J166" s="41">
        <v>43830</v>
      </c>
      <c r="K166" s="35" t="s">
        <v>80</v>
      </c>
      <c r="L166" s="42">
        <v>241003.4</v>
      </c>
      <c r="M166" s="43">
        <v>1846685.69</v>
      </c>
      <c r="N166" s="42">
        <v>1693723.75</v>
      </c>
      <c r="O166" s="42">
        <v>0</v>
      </c>
      <c r="P166" s="35">
        <v>1100617.79</v>
      </c>
      <c r="Q166" s="35">
        <v>0</v>
      </c>
      <c r="R166" s="42">
        <v>1846685.7</v>
      </c>
      <c r="S166" s="42">
        <v>0</v>
      </c>
      <c r="T166" s="42">
        <v>88.35</v>
      </c>
      <c r="U166" s="42">
        <v>66.08</v>
      </c>
      <c r="V166" s="35" t="s">
        <v>175</v>
      </c>
      <c r="W166" s="35" t="s">
        <v>233</v>
      </c>
      <c r="X166" s="35" t="s">
        <v>157</v>
      </c>
      <c r="Y166" s="35" t="s">
        <v>95</v>
      </c>
      <c r="Z166" s="35" t="s">
        <v>95</v>
      </c>
    </row>
    <row r="167" spans="1:26" ht="15.75" customHeight="1">
      <c r="A167" s="35" t="s">
        <v>437</v>
      </c>
      <c r="B167" s="35" t="s">
        <v>438</v>
      </c>
      <c r="C167" s="35" t="s">
        <v>76</v>
      </c>
      <c r="D167" s="35" t="s">
        <v>131</v>
      </c>
      <c r="E167" s="35" t="s">
        <v>431</v>
      </c>
      <c r="F167" s="35" t="s">
        <v>2013</v>
      </c>
      <c r="G167" s="35" t="s">
        <v>2014</v>
      </c>
      <c r="H167" s="35" t="s">
        <v>1879</v>
      </c>
      <c r="I167" s="41">
        <v>42130</v>
      </c>
      <c r="J167" s="41">
        <v>43830</v>
      </c>
      <c r="K167" s="35" t="s">
        <v>80</v>
      </c>
      <c r="L167" s="42">
        <v>95912.69</v>
      </c>
      <c r="M167" s="43">
        <v>727638.75</v>
      </c>
      <c r="N167" s="42">
        <v>2294250</v>
      </c>
      <c r="O167" s="42">
        <v>0</v>
      </c>
      <c r="P167" s="35">
        <v>0</v>
      </c>
      <c r="Q167" s="35">
        <v>0</v>
      </c>
      <c r="R167" s="42">
        <v>727638.69</v>
      </c>
      <c r="S167" s="42">
        <v>0</v>
      </c>
      <c r="T167" s="42">
        <v>78.33</v>
      </c>
      <c r="U167" s="42">
        <v>31.71</v>
      </c>
      <c r="V167" s="35" t="s">
        <v>105</v>
      </c>
      <c r="W167" s="35" t="s">
        <v>233</v>
      </c>
      <c r="X167" s="35" t="s">
        <v>157</v>
      </c>
      <c r="Y167" s="35" t="s">
        <v>68</v>
      </c>
      <c r="Z167" s="35" t="s">
        <v>68</v>
      </c>
    </row>
    <row r="168" spans="1:26" ht="15.75" customHeight="1">
      <c r="A168" s="35" t="s">
        <v>443</v>
      </c>
      <c r="B168" s="35" t="s">
        <v>444</v>
      </c>
      <c r="C168" s="35" t="s">
        <v>138</v>
      </c>
      <c r="D168" s="35" t="s">
        <v>131</v>
      </c>
      <c r="E168" s="35" t="s">
        <v>409</v>
      </c>
      <c r="F168" s="35" t="s">
        <v>2013</v>
      </c>
      <c r="G168" s="35" t="s">
        <v>2014</v>
      </c>
      <c r="H168" s="35" t="s">
        <v>2015</v>
      </c>
      <c r="I168" s="41">
        <v>41562</v>
      </c>
      <c r="J168" s="41">
        <v>43100</v>
      </c>
      <c r="K168" s="35" t="s">
        <v>80</v>
      </c>
      <c r="L168" s="42">
        <v>1771934.7</v>
      </c>
      <c r="M168" s="43">
        <v>13476691.390000001</v>
      </c>
      <c r="N168" s="42">
        <v>7543000</v>
      </c>
      <c r="O168" s="42">
        <v>7940000</v>
      </c>
      <c r="P168" s="35">
        <v>0</v>
      </c>
      <c r="Q168" s="35">
        <v>0</v>
      </c>
      <c r="R168" s="42">
        <v>5927520.1600000001</v>
      </c>
      <c r="S168" s="42">
        <v>7549171.2300000004</v>
      </c>
      <c r="T168" s="42">
        <v>100</v>
      </c>
      <c r="U168" s="42">
        <v>87.04</v>
      </c>
      <c r="V168" s="35" t="s">
        <v>81</v>
      </c>
      <c r="W168" s="35" t="s">
        <v>233</v>
      </c>
      <c r="X168" s="35" t="s">
        <v>134</v>
      </c>
      <c r="Y168" s="35" t="s">
        <v>95</v>
      </c>
      <c r="Z168" s="35" t="s">
        <v>95</v>
      </c>
    </row>
    <row r="169" spans="1:26" ht="15.75" customHeight="1">
      <c r="A169" s="35" t="s">
        <v>443</v>
      </c>
      <c r="B169" s="35" t="s">
        <v>444</v>
      </c>
      <c r="C169" s="35" t="s">
        <v>138</v>
      </c>
      <c r="D169" s="35" t="s">
        <v>131</v>
      </c>
      <c r="E169" s="35" t="s">
        <v>409</v>
      </c>
      <c r="F169" s="35" t="s">
        <v>2013</v>
      </c>
      <c r="G169" s="35" t="s">
        <v>2014</v>
      </c>
      <c r="H169" s="35" t="s">
        <v>2015</v>
      </c>
      <c r="I169" s="41">
        <v>41562</v>
      </c>
      <c r="J169" s="41">
        <v>43100</v>
      </c>
      <c r="K169" s="35" t="s">
        <v>80</v>
      </c>
      <c r="L169" s="42">
        <v>1771934.7</v>
      </c>
      <c r="M169" s="43">
        <v>13476691.390000001</v>
      </c>
      <c r="N169" s="42">
        <v>7543000</v>
      </c>
      <c r="O169" s="42">
        <v>7940000</v>
      </c>
      <c r="P169" s="35">
        <v>0</v>
      </c>
      <c r="Q169" s="35">
        <v>0</v>
      </c>
      <c r="R169" s="42">
        <v>5927520.1600000001</v>
      </c>
      <c r="S169" s="42">
        <v>7549171.2300000004</v>
      </c>
      <c r="T169" s="42">
        <v>100</v>
      </c>
      <c r="U169" s="42">
        <v>87.04</v>
      </c>
      <c r="V169" s="35" t="s">
        <v>81</v>
      </c>
      <c r="W169" s="35" t="s">
        <v>233</v>
      </c>
      <c r="X169" s="35" t="s">
        <v>134</v>
      </c>
      <c r="Y169" s="35" t="s">
        <v>472</v>
      </c>
      <c r="Z169" s="35" t="s">
        <v>472</v>
      </c>
    </row>
    <row r="170" spans="1:26" ht="15.75" customHeight="1">
      <c r="A170" s="35" t="s">
        <v>443</v>
      </c>
      <c r="B170" s="35" t="s">
        <v>444</v>
      </c>
      <c r="C170" s="35" t="s">
        <v>138</v>
      </c>
      <c r="D170" s="35" t="s">
        <v>131</v>
      </c>
      <c r="E170" s="35" t="s">
        <v>409</v>
      </c>
      <c r="F170" s="35" t="s">
        <v>2013</v>
      </c>
      <c r="G170" s="35" t="s">
        <v>2014</v>
      </c>
      <c r="H170" s="35" t="s">
        <v>2015</v>
      </c>
      <c r="I170" s="41">
        <v>41562</v>
      </c>
      <c r="J170" s="41">
        <v>43100</v>
      </c>
      <c r="K170" s="35" t="s">
        <v>80</v>
      </c>
      <c r="L170" s="42">
        <v>1771934.7</v>
      </c>
      <c r="M170" s="43">
        <v>13476691.390000001</v>
      </c>
      <c r="N170" s="42">
        <v>7543000</v>
      </c>
      <c r="O170" s="42">
        <v>7940000</v>
      </c>
      <c r="P170" s="35">
        <v>0</v>
      </c>
      <c r="Q170" s="35">
        <v>0</v>
      </c>
      <c r="R170" s="42">
        <v>5927520.1600000001</v>
      </c>
      <c r="S170" s="42">
        <v>7549171.2300000004</v>
      </c>
      <c r="T170" s="42">
        <v>100</v>
      </c>
      <c r="U170" s="42">
        <v>87.04</v>
      </c>
      <c r="V170" s="35" t="s">
        <v>81</v>
      </c>
      <c r="W170" s="35" t="s">
        <v>233</v>
      </c>
      <c r="X170" s="35" t="s">
        <v>134</v>
      </c>
      <c r="Y170" s="35" t="s">
        <v>294</v>
      </c>
      <c r="Z170" s="35" t="s">
        <v>294</v>
      </c>
    </row>
    <row r="171" spans="1:26" ht="15.75" customHeight="1">
      <c r="A171" s="35" t="s">
        <v>443</v>
      </c>
      <c r="B171" s="35" t="s">
        <v>444</v>
      </c>
      <c r="C171" s="35" t="s">
        <v>138</v>
      </c>
      <c r="D171" s="35" t="s">
        <v>131</v>
      </c>
      <c r="E171" s="35" t="s">
        <v>409</v>
      </c>
      <c r="F171" s="35" t="s">
        <v>2013</v>
      </c>
      <c r="G171" s="35" t="s">
        <v>2014</v>
      </c>
      <c r="H171" s="35" t="s">
        <v>2015</v>
      </c>
      <c r="I171" s="41">
        <v>41562</v>
      </c>
      <c r="J171" s="41">
        <v>43100</v>
      </c>
      <c r="K171" s="35" t="s">
        <v>80</v>
      </c>
      <c r="L171" s="42">
        <v>1771934.7</v>
      </c>
      <c r="M171" s="43">
        <v>13476691.390000001</v>
      </c>
      <c r="N171" s="42">
        <v>7543000</v>
      </c>
      <c r="O171" s="42">
        <v>7940000</v>
      </c>
      <c r="P171" s="35">
        <v>0</v>
      </c>
      <c r="Q171" s="35">
        <v>0</v>
      </c>
      <c r="R171" s="42">
        <v>5927520.1600000001</v>
      </c>
      <c r="S171" s="42">
        <v>7549171.2300000004</v>
      </c>
      <c r="T171" s="42">
        <v>100</v>
      </c>
      <c r="U171" s="42">
        <v>87.04</v>
      </c>
      <c r="V171" s="35" t="s">
        <v>81</v>
      </c>
      <c r="W171" s="35" t="s">
        <v>233</v>
      </c>
      <c r="X171" s="35" t="s">
        <v>134</v>
      </c>
      <c r="Y171" s="35" t="s">
        <v>665</v>
      </c>
      <c r="Z171" s="35" t="s">
        <v>665</v>
      </c>
    </row>
    <row r="172" spans="1:26" ht="15.75" customHeight="1">
      <c r="A172" s="35" t="s">
        <v>443</v>
      </c>
      <c r="B172" s="35" t="s">
        <v>444</v>
      </c>
      <c r="C172" s="35" t="s">
        <v>138</v>
      </c>
      <c r="D172" s="35" t="s">
        <v>131</v>
      </c>
      <c r="E172" s="35" t="s">
        <v>409</v>
      </c>
      <c r="F172" s="35" t="s">
        <v>2013</v>
      </c>
      <c r="G172" s="35" t="s">
        <v>2014</v>
      </c>
      <c r="H172" s="35" t="s">
        <v>2015</v>
      </c>
      <c r="I172" s="41">
        <v>41562</v>
      </c>
      <c r="J172" s="41">
        <v>43100</v>
      </c>
      <c r="K172" s="35" t="s">
        <v>80</v>
      </c>
      <c r="L172" s="42">
        <v>1771934.7</v>
      </c>
      <c r="M172" s="43">
        <v>13476691.390000001</v>
      </c>
      <c r="N172" s="42">
        <v>7543000</v>
      </c>
      <c r="O172" s="42">
        <v>7940000</v>
      </c>
      <c r="P172" s="35">
        <v>0</v>
      </c>
      <c r="Q172" s="35">
        <v>0</v>
      </c>
      <c r="R172" s="42">
        <v>5927520.1600000001</v>
      </c>
      <c r="S172" s="42">
        <v>7549171.2300000004</v>
      </c>
      <c r="T172" s="42">
        <v>100</v>
      </c>
      <c r="U172" s="42">
        <v>87.04</v>
      </c>
      <c r="V172" s="35" t="s">
        <v>81</v>
      </c>
      <c r="W172" s="35" t="s">
        <v>233</v>
      </c>
      <c r="X172" s="35" t="s">
        <v>134</v>
      </c>
      <c r="Y172" s="35" t="s">
        <v>578</v>
      </c>
      <c r="Z172" s="35" t="s">
        <v>578</v>
      </c>
    </row>
    <row r="173" spans="1:26" ht="15.75" customHeight="1">
      <c r="A173" s="35" t="s">
        <v>443</v>
      </c>
      <c r="B173" s="35" t="s">
        <v>444</v>
      </c>
      <c r="C173" s="35" t="s">
        <v>138</v>
      </c>
      <c r="D173" s="35" t="s">
        <v>131</v>
      </c>
      <c r="E173" s="35" t="s">
        <v>409</v>
      </c>
      <c r="F173" s="35" t="s">
        <v>2013</v>
      </c>
      <c r="G173" s="35" t="s">
        <v>2014</v>
      </c>
      <c r="H173" s="35" t="s">
        <v>2015</v>
      </c>
      <c r="I173" s="41">
        <v>41562</v>
      </c>
      <c r="J173" s="41">
        <v>43100</v>
      </c>
      <c r="K173" s="35" t="s">
        <v>80</v>
      </c>
      <c r="L173" s="42">
        <v>1771934.7</v>
      </c>
      <c r="M173" s="43">
        <v>13476691.390000001</v>
      </c>
      <c r="N173" s="42">
        <v>7543000</v>
      </c>
      <c r="O173" s="42">
        <v>7940000</v>
      </c>
      <c r="P173" s="35">
        <v>0</v>
      </c>
      <c r="Q173" s="35">
        <v>0</v>
      </c>
      <c r="R173" s="42">
        <v>5927520.1600000001</v>
      </c>
      <c r="S173" s="42">
        <v>7549171.2300000004</v>
      </c>
      <c r="T173" s="42">
        <v>100</v>
      </c>
      <c r="U173" s="42">
        <v>87.04</v>
      </c>
      <c r="V173" s="35" t="s">
        <v>81</v>
      </c>
      <c r="W173" s="35" t="s">
        <v>233</v>
      </c>
      <c r="X173" s="35" t="s">
        <v>134</v>
      </c>
      <c r="Y173" s="35" t="s">
        <v>655</v>
      </c>
      <c r="Z173" s="35" t="s">
        <v>655</v>
      </c>
    </row>
    <row r="174" spans="1:26" ht="15.75" customHeight="1">
      <c r="A174" s="35" t="s">
        <v>443</v>
      </c>
      <c r="B174" s="35" t="s">
        <v>444</v>
      </c>
      <c r="C174" s="35" t="s">
        <v>138</v>
      </c>
      <c r="D174" s="35" t="s">
        <v>131</v>
      </c>
      <c r="E174" s="35" t="s">
        <v>409</v>
      </c>
      <c r="F174" s="35" t="s">
        <v>2013</v>
      </c>
      <c r="G174" s="35" t="s">
        <v>2014</v>
      </c>
      <c r="H174" s="35" t="s">
        <v>2015</v>
      </c>
      <c r="I174" s="41">
        <v>41562</v>
      </c>
      <c r="J174" s="41">
        <v>43100</v>
      </c>
      <c r="K174" s="35" t="s">
        <v>80</v>
      </c>
      <c r="L174" s="42">
        <v>1771934.7</v>
      </c>
      <c r="M174" s="43">
        <v>13476691.390000001</v>
      </c>
      <c r="N174" s="42">
        <v>7543000</v>
      </c>
      <c r="O174" s="42">
        <v>7940000</v>
      </c>
      <c r="P174" s="35">
        <v>0</v>
      </c>
      <c r="Q174" s="35">
        <v>0</v>
      </c>
      <c r="R174" s="42">
        <v>5927520.1600000001</v>
      </c>
      <c r="S174" s="42">
        <v>7549171.2300000004</v>
      </c>
      <c r="T174" s="42">
        <v>100</v>
      </c>
      <c r="U174" s="42">
        <v>87.04</v>
      </c>
      <c r="V174" s="35" t="s">
        <v>81</v>
      </c>
      <c r="W174" s="35" t="s">
        <v>233</v>
      </c>
      <c r="X174" s="35" t="s">
        <v>134</v>
      </c>
      <c r="Y174" s="35" t="s">
        <v>224</v>
      </c>
      <c r="Z174" s="35" t="s">
        <v>224</v>
      </c>
    </row>
    <row r="175" spans="1:26" ht="15.75" customHeight="1">
      <c r="A175" s="35" t="s">
        <v>443</v>
      </c>
      <c r="B175" s="35" t="s">
        <v>444</v>
      </c>
      <c r="C175" s="35" t="s">
        <v>138</v>
      </c>
      <c r="D175" s="35" t="s">
        <v>131</v>
      </c>
      <c r="E175" s="35" t="s">
        <v>409</v>
      </c>
      <c r="F175" s="35" t="s">
        <v>2013</v>
      </c>
      <c r="G175" s="35" t="s">
        <v>2014</v>
      </c>
      <c r="H175" s="35" t="s">
        <v>2015</v>
      </c>
      <c r="I175" s="41">
        <v>41562</v>
      </c>
      <c r="J175" s="41">
        <v>43100</v>
      </c>
      <c r="K175" s="35" t="s">
        <v>80</v>
      </c>
      <c r="L175" s="42">
        <v>1771934.7</v>
      </c>
      <c r="M175" s="43">
        <v>13476691.390000001</v>
      </c>
      <c r="N175" s="42">
        <v>7543000</v>
      </c>
      <c r="O175" s="42">
        <v>7940000</v>
      </c>
      <c r="P175" s="35">
        <v>0</v>
      </c>
      <c r="Q175" s="35">
        <v>0</v>
      </c>
      <c r="R175" s="42">
        <v>5927520.1600000001</v>
      </c>
      <c r="S175" s="42">
        <v>7549171.2300000004</v>
      </c>
      <c r="T175" s="42">
        <v>100</v>
      </c>
      <c r="U175" s="42">
        <v>87.04</v>
      </c>
      <c r="V175" s="35" t="s">
        <v>81</v>
      </c>
      <c r="W175" s="35" t="s">
        <v>233</v>
      </c>
      <c r="X175" s="35" t="s">
        <v>134</v>
      </c>
      <c r="Y175" s="35" t="s">
        <v>158</v>
      </c>
      <c r="Z175" s="35" t="s">
        <v>158</v>
      </c>
    </row>
    <row r="176" spans="1:26" ht="15.75" customHeight="1">
      <c r="A176" s="35" t="s">
        <v>443</v>
      </c>
      <c r="B176" s="35" t="s">
        <v>444</v>
      </c>
      <c r="C176" s="35" t="s">
        <v>138</v>
      </c>
      <c r="D176" s="35" t="s">
        <v>131</v>
      </c>
      <c r="E176" s="35" t="s">
        <v>409</v>
      </c>
      <c r="F176" s="35" t="s">
        <v>2013</v>
      </c>
      <c r="G176" s="35" t="s">
        <v>2014</v>
      </c>
      <c r="H176" s="35" t="s">
        <v>2015</v>
      </c>
      <c r="I176" s="41">
        <v>41562</v>
      </c>
      <c r="J176" s="41">
        <v>43100</v>
      </c>
      <c r="K176" s="35" t="s">
        <v>80</v>
      </c>
      <c r="L176" s="42">
        <v>1771934.7</v>
      </c>
      <c r="M176" s="43">
        <v>13476691.390000001</v>
      </c>
      <c r="N176" s="42">
        <v>7543000</v>
      </c>
      <c r="O176" s="42">
        <v>7940000</v>
      </c>
      <c r="P176" s="35">
        <v>0</v>
      </c>
      <c r="Q176" s="35">
        <v>0</v>
      </c>
      <c r="R176" s="42">
        <v>5927520.1600000001</v>
      </c>
      <c r="S176" s="42">
        <v>7549171.2300000004</v>
      </c>
      <c r="T176" s="42">
        <v>100</v>
      </c>
      <c r="U176" s="42">
        <v>87.04</v>
      </c>
      <c r="V176" s="35" t="s">
        <v>81</v>
      </c>
      <c r="W176" s="35" t="s">
        <v>233</v>
      </c>
      <c r="X176" s="35" t="s">
        <v>134</v>
      </c>
      <c r="Y176" s="35" t="s">
        <v>235</v>
      </c>
      <c r="Z176" s="35" t="s">
        <v>235</v>
      </c>
    </row>
    <row r="177" spans="1:26" ht="15.75" customHeight="1">
      <c r="A177" s="35" t="s">
        <v>443</v>
      </c>
      <c r="B177" s="35" t="s">
        <v>444</v>
      </c>
      <c r="C177" s="35" t="s">
        <v>138</v>
      </c>
      <c r="D177" s="35" t="s">
        <v>131</v>
      </c>
      <c r="E177" s="35" t="s">
        <v>409</v>
      </c>
      <c r="F177" s="35" t="s">
        <v>2013</v>
      </c>
      <c r="G177" s="35" t="s">
        <v>2014</v>
      </c>
      <c r="H177" s="35" t="s">
        <v>2015</v>
      </c>
      <c r="I177" s="41">
        <v>41562</v>
      </c>
      <c r="J177" s="41">
        <v>43100</v>
      </c>
      <c r="K177" s="35" t="s">
        <v>80</v>
      </c>
      <c r="L177" s="42">
        <v>1771934.7</v>
      </c>
      <c r="M177" s="43">
        <v>13476691.390000001</v>
      </c>
      <c r="N177" s="42">
        <v>7543000</v>
      </c>
      <c r="O177" s="42">
        <v>7940000</v>
      </c>
      <c r="P177" s="35">
        <v>0</v>
      </c>
      <c r="Q177" s="35">
        <v>0</v>
      </c>
      <c r="R177" s="42">
        <v>5927520.1600000001</v>
      </c>
      <c r="S177" s="42">
        <v>7549171.2300000004</v>
      </c>
      <c r="T177" s="42">
        <v>100</v>
      </c>
      <c r="U177" s="42">
        <v>87.04</v>
      </c>
      <c r="V177" s="35" t="s">
        <v>81</v>
      </c>
      <c r="W177" s="35" t="s">
        <v>233</v>
      </c>
      <c r="X177" s="35" t="s">
        <v>134</v>
      </c>
      <c r="Y177" s="35" t="s">
        <v>143</v>
      </c>
      <c r="Z177" s="35" t="s">
        <v>143</v>
      </c>
    </row>
    <row r="178" spans="1:26" ht="15.75" customHeight="1">
      <c r="A178" s="35" t="s">
        <v>443</v>
      </c>
      <c r="B178" s="35" t="s">
        <v>444</v>
      </c>
      <c r="C178" s="35" t="s">
        <v>138</v>
      </c>
      <c r="D178" s="35" t="s">
        <v>131</v>
      </c>
      <c r="E178" s="35" t="s">
        <v>409</v>
      </c>
      <c r="F178" s="35" t="s">
        <v>2013</v>
      </c>
      <c r="G178" s="35" t="s">
        <v>2014</v>
      </c>
      <c r="H178" s="35" t="s">
        <v>2015</v>
      </c>
      <c r="I178" s="41">
        <v>41562</v>
      </c>
      <c r="J178" s="41">
        <v>43100</v>
      </c>
      <c r="K178" s="35" t="s">
        <v>80</v>
      </c>
      <c r="L178" s="42">
        <v>1771934.7</v>
      </c>
      <c r="M178" s="43">
        <v>13476691.390000001</v>
      </c>
      <c r="N178" s="42">
        <v>7543000</v>
      </c>
      <c r="O178" s="42">
        <v>7940000</v>
      </c>
      <c r="P178" s="35">
        <v>0</v>
      </c>
      <c r="Q178" s="35">
        <v>0</v>
      </c>
      <c r="R178" s="42">
        <v>5927520.1600000001</v>
      </c>
      <c r="S178" s="42">
        <v>7549171.2300000004</v>
      </c>
      <c r="T178" s="42">
        <v>100</v>
      </c>
      <c r="U178" s="42">
        <v>87.04</v>
      </c>
      <c r="V178" s="35" t="s">
        <v>81</v>
      </c>
      <c r="W178" s="35" t="s">
        <v>233</v>
      </c>
      <c r="X178" s="35" t="s">
        <v>134</v>
      </c>
      <c r="Y178" s="35" t="s">
        <v>364</v>
      </c>
      <c r="Z178" s="35" t="s">
        <v>364</v>
      </c>
    </row>
    <row r="179" spans="1:26" ht="15.75" customHeight="1">
      <c r="A179" s="35" t="s">
        <v>443</v>
      </c>
      <c r="B179" s="35" t="s">
        <v>444</v>
      </c>
      <c r="C179" s="35" t="s">
        <v>138</v>
      </c>
      <c r="D179" s="35" t="s">
        <v>131</v>
      </c>
      <c r="E179" s="35" t="s">
        <v>409</v>
      </c>
      <c r="F179" s="35" t="s">
        <v>2013</v>
      </c>
      <c r="G179" s="35" t="s">
        <v>2014</v>
      </c>
      <c r="H179" s="35" t="s">
        <v>2015</v>
      </c>
      <c r="I179" s="41">
        <v>41562</v>
      </c>
      <c r="J179" s="41">
        <v>43100</v>
      </c>
      <c r="K179" s="35" t="s">
        <v>80</v>
      </c>
      <c r="L179" s="42">
        <v>1771934.7</v>
      </c>
      <c r="M179" s="43">
        <v>13476691.390000001</v>
      </c>
      <c r="N179" s="42">
        <v>7543000</v>
      </c>
      <c r="O179" s="42">
        <v>7940000</v>
      </c>
      <c r="P179" s="35">
        <v>0</v>
      </c>
      <c r="Q179" s="35">
        <v>0</v>
      </c>
      <c r="R179" s="42">
        <v>5927520.1600000001</v>
      </c>
      <c r="S179" s="42">
        <v>7549171.2300000004</v>
      </c>
      <c r="T179" s="42">
        <v>100</v>
      </c>
      <c r="U179" s="42">
        <v>87.04</v>
      </c>
      <c r="V179" s="35" t="s">
        <v>81</v>
      </c>
      <c r="W179" s="35" t="s">
        <v>233</v>
      </c>
      <c r="X179" s="35" t="s">
        <v>134</v>
      </c>
      <c r="Y179" s="35" t="s">
        <v>1660</v>
      </c>
      <c r="Z179" s="35" t="s">
        <v>1660</v>
      </c>
    </row>
    <row r="180" spans="1:26" ht="15.75" customHeight="1">
      <c r="A180" s="35" t="s">
        <v>443</v>
      </c>
      <c r="B180" s="35" t="s">
        <v>444</v>
      </c>
      <c r="C180" s="35" t="s">
        <v>138</v>
      </c>
      <c r="D180" s="35" t="s">
        <v>131</v>
      </c>
      <c r="E180" s="35" t="s">
        <v>409</v>
      </c>
      <c r="F180" s="35" t="s">
        <v>2013</v>
      </c>
      <c r="G180" s="35" t="s">
        <v>2014</v>
      </c>
      <c r="H180" s="35" t="s">
        <v>2015</v>
      </c>
      <c r="I180" s="41">
        <v>41562</v>
      </c>
      <c r="J180" s="41">
        <v>43100</v>
      </c>
      <c r="K180" s="35" t="s">
        <v>80</v>
      </c>
      <c r="L180" s="42">
        <v>1771934.7</v>
      </c>
      <c r="M180" s="43">
        <v>13476691.390000001</v>
      </c>
      <c r="N180" s="42">
        <v>7543000</v>
      </c>
      <c r="O180" s="42">
        <v>7940000</v>
      </c>
      <c r="P180" s="35">
        <v>0</v>
      </c>
      <c r="Q180" s="35">
        <v>0</v>
      </c>
      <c r="R180" s="42">
        <v>5927520.1600000001</v>
      </c>
      <c r="S180" s="42">
        <v>7549171.2300000004</v>
      </c>
      <c r="T180" s="42">
        <v>100</v>
      </c>
      <c r="U180" s="42">
        <v>87.04</v>
      </c>
      <c r="V180" s="35" t="s">
        <v>81</v>
      </c>
      <c r="W180" s="35" t="s">
        <v>233</v>
      </c>
      <c r="X180" s="35" t="s">
        <v>134</v>
      </c>
      <c r="Y180" s="35" t="s">
        <v>356</v>
      </c>
      <c r="Z180" s="35" t="s">
        <v>356</v>
      </c>
    </row>
    <row r="181" spans="1:26" ht="15.75" customHeight="1">
      <c r="A181" s="35" t="s">
        <v>443</v>
      </c>
      <c r="B181" s="35" t="s">
        <v>444</v>
      </c>
      <c r="C181" s="35" t="s">
        <v>138</v>
      </c>
      <c r="D181" s="35" t="s">
        <v>131</v>
      </c>
      <c r="E181" s="35" t="s">
        <v>409</v>
      </c>
      <c r="F181" s="35" t="s">
        <v>2013</v>
      </c>
      <c r="G181" s="35" t="s">
        <v>2014</v>
      </c>
      <c r="H181" s="35" t="s">
        <v>2015</v>
      </c>
      <c r="I181" s="41">
        <v>41562</v>
      </c>
      <c r="J181" s="41">
        <v>43100</v>
      </c>
      <c r="K181" s="35" t="s">
        <v>80</v>
      </c>
      <c r="L181" s="42">
        <v>1771934.7</v>
      </c>
      <c r="M181" s="43">
        <v>13476691.390000001</v>
      </c>
      <c r="N181" s="42">
        <v>7543000</v>
      </c>
      <c r="O181" s="42">
        <v>7940000</v>
      </c>
      <c r="P181" s="35">
        <v>0</v>
      </c>
      <c r="Q181" s="35">
        <v>0</v>
      </c>
      <c r="R181" s="42">
        <v>5927520.1600000001</v>
      </c>
      <c r="S181" s="42">
        <v>7549171.2300000004</v>
      </c>
      <c r="T181" s="42">
        <v>100</v>
      </c>
      <c r="U181" s="42">
        <v>87.04</v>
      </c>
      <c r="V181" s="35" t="s">
        <v>81</v>
      </c>
      <c r="W181" s="35" t="s">
        <v>233</v>
      </c>
      <c r="X181" s="35" t="s">
        <v>134</v>
      </c>
      <c r="Y181" s="35" t="s">
        <v>1883</v>
      </c>
      <c r="Z181" s="35" t="s">
        <v>1883</v>
      </c>
    </row>
    <row r="182" spans="1:26" ht="15.75" customHeight="1">
      <c r="A182" s="35" t="s">
        <v>443</v>
      </c>
      <c r="B182" s="35" t="s">
        <v>444</v>
      </c>
      <c r="C182" s="35" t="s">
        <v>138</v>
      </c>
      <c r="D182" s="35" t="s">
        <v>131</v>
      </c>
      <c r="E182" s="35" t="s">
        <v>409</v>
      </c>
      <c r="F182" s="35" t="s">
        <v>2013</v>
      </c>
      <c r="G182" s="35" t="s">
        <v>2014</v>
      </c>
      <c r="H182" s="35" t="s">
        <v>2015</v>
      </c>
      <c r="I182" s="41">
        <v>41562</v>
      </c>
      <c r="J182" s="41">
        <v>43100</v>
      </c>
      <c r="K182" s="35" t="s">
        <v>80</v>
      </c>
      <c r="L182" s="42">
        <v>1771934.7</v>
      </c>
      <c r="M182" s="43">
        <v>13476691.390000001</v>
      </c>
      <c r="N182" s="42">
        <v>7543000</v>
      </c>
      <c r="O182" s="42">
        <v>7940000</v>
      </c>
      <c r="P182" s="35">
        <v>0</v>
      </c>
      <c r="Q182" s="35">
        <v>0</v>
      </c>
      <c r="R182" s="42">
        <v>5927520.1600000001</v>
      </c>
      <c r="S182" s="42">
        <v>7549171.2300000004</v>
      </c>
      <c r="T182" s="42">
        <v>100</v>
      </c>
      <c r="U182" s="42">
        <v>87.04</v>
      </c>
      <c r="V182" s="35" t="s">
        <v>81</v>
      </c>
      <c r="W182" s="35" t="s">
        <v>233</v>
      </c>
      <c r="X182" s="35" t="s">
        <v>134</v>
      </c>
      <c r="Y182" s="35" t="s">
        <v>283</v>
      </c>
      <c r="Z182" s="35" t="s">
        <v>283</v>
      </c>
    </row>
    <row r="183" spans="1:26" ht="15.75" customHeight="1">
      <c r="A183" s="35" t="s">
        <v>450</v>
      </c>
      <c r="B183" s="35" t="s">
        <v>451</v>
      </c>
      <c r="C183" s="35" t="s">
        <v>216</v>
      </c>
      <c r="D183" s="35" t="s">
        <v>131</v>
      </c>
      <c r="E183" s="35" t="s">
        <v>409</v>
      </c>
      <c r="F183" s="35" t="s">
        <v>2016</v>
      </c>
      <c r="G183" s="35" t="s">
        <v>2017</v>
      </c>
      <c r="H183" s="35" t="s">
        <v>2018</v>
      </c>
      <c r="I183" s="41">
        <v>39753</v>
      </c>
      <c r="J183" s="41">
        <v>42124</v>
      </c>
      <c r="K183" s="35" t="s">
        <v>80</v>
      </c>
      <c r="L183" s="42">
        <v>1317707.77</v>
      </c>
      <c r="M183" s="43">
        <v>10141903.550000001</v>
      </c>
      <c r="N183" s="42">
        <v>9974464.5</v>
      </c>
      <c r="O183" s="42">
        <v>169991.16</v>
      </c>
      <c r="P183" s="35">
        <v>174415.86</v>
      </c>
      <c r="Q183" s="35">
        <v>-169991.16</v>
      </c>
      <c r="R183" s="42">
        <v>10141903.550000001</v>
      </c>
      <c r="S183" s="42">
        <v>0</v>
      </c>
      <c r="T183" s="42">
        <v>100</v>
      </c>
      <c r="U183" s="42">
        <v>99.93</v>
      </c>
      <c r="V183" s="35" t="s">
        <v>105</v>
      </c>
      <c r="W183" s="35" t="s">
        <v>233</v>
      </c>
      <c r="X183" s="35" t="s">
        <v>176</v>
      </c>
      <c r="Y183" s="35" t="s">
        <v>95</v>
      </c>
      <c r="Z183" s="35" t="s">
        <v>95</v>
      </c>
    </row>
    <row r="184" spans="1:26" ht="15.75" customHeight="1">
      <c r="A184" s="35" t="s">
        <v>456</v>
      </c>
      <c r="B184" s="35" t="s">
        <v>457</v>
      </c>
      <c r="C184" s="35" t="s">
        <v>76</v>
      </c>
      <c r="D184" s="35" t="s">
        <v>77</v>
      </c>
      <c r="E184" s="35" t="s">
        <v>90</v>
      </c>
      <c r="F184" s="35" t="s">
        <v>2019</v>
      </c>
      <c r="G184" s="35" t="s">
        <v>2020</v>
      </c>
      <c r="H184" s="35" t="s">
        <v>1863</v>
      </c>
      <c r="I184" s="41">
        <v>42041</v>
      </c>
      <c r="J184" s="41">
        <v>42947</v>
      </c>
      <c r="K184" s="35" t="s">
        <v>92</v>
      </c>
      <c r="L184" s="42">
        <v>2501186.83</v>
      </c>
      <c r="M184" s="43">
        <v>2326527.0499999998</v>
      </c>
      <c r="N184" s="42">
        <v>4384262.3499999996</v>
      </c>
      <c r="O184" s="42">
        <v>0</v>
      </c>
      <c r="P184" s="35">
        <v>0</v>
      </c>
      <c r="Q184" s="35">
        <v>0</v>
      </c>
      <c r="R184" s="42">
        <v>2326527.0499999998</v>
      </c>
      <c r="S184" s="42">
        <v>0</v>
      </c>
      <c r="T184" s="42">
        <v>85</v>
      </c>
      <c r="U184" s="42">
        <v>53.06</v>
      </c>
      <c r="V184" s="35" t="s">
        <v>175</v>
      </c>
      <c r="W184" s="35" t="s">
        <v>106</v>
      </c>
      <c r="X184" s="35" t="s">
        <v>401</v>
      </c>
      <c r="Y184" s="35" t="s">
        <v>95</v>
      </c>
      <c r="Z184" s="35" t="s">
        <v>95</v>
      </c>
    </row>
    <row r="185" spans="1:26" ht="15.75" customHeight="1">
      <c r="A185" s="35" t="s">
        <v>459</v>
      </c>
      <c r="B185" s="35" t="s">
        <v>460</v>
      </c>
      <c r="C185" s="35" t="s">
        <v>76</v>
      </c>
      <c r="D185" s="35" t="s">
        <v>77</v>
      </c>
      <c r="E185" s="35" t="s">
        <v>431</v>
      </c>
      <c r="F185" s="35" t="s">
        <v>2021</v>
      </c>
      <c r="G185" s="35" t="s">
        <v>2022</v>
      </c>
      <c r="H185" s="35" t="s">
        <v>1863</v>
      </c>
      <c r="I185" s="41">
        <v>42102</v>
      </c>
      <c r="J185" s="41">
        <v>44561</v>
      </c>
      <c r="K185" s="35" t="s">
        <v>80</v>
      </c>
      <c r="L185" s="42">
        <v>322362.96999999997</v>
      </c>
      <c r="M185" s="43">
        <v>2485799.62</v>
      </c>
      <c r="N185" s="42">
        <v>4055221.57</v>
      </c>
      <c r="O185" s="42">
        <v>0</v>
      </c>
      <c r="P185" s="35">
        <v>0</v>
      </c>
      <c r="Q185" s="35">
        <v>0</v>
      </c>
      <c r="R185" s="42">
        <v>2485799.62</v>
      </c>
      <c r="S185" s="42">
        <v>0</v>
      </c>
      <c r="T185" s="42">
        <v>100</v>
      </c>
      <c r="U185" s="42">
        <v>61.29</v>
      </c>
      <c r="V185" s="35" t="s">
        <v>175</v>
      </c>
      <c r="W185" s="35" t="s">
        <v>233</v>
      </c>
      <c r="X185" s="35" t="s">
        <v>401</v>
      </c>
      <c r="Y185" s="35" t="s">
        <v>95</v>
      </c>
      <c r="Z185" s="35" t="s">
        <v>95</v>
      </c>
    </row>
    <row r="186" spans="1:26" ht="15.75" customHeight="1">
      <c r="A186" s="35" t="s">
        <v>465</v>
      </c>
      <c r="B186" s="35" t="s">
        <v>466</v>
      </c>
      <c r="C186" s="35" t="s">
        <v>76</v>
      </c>
      <c r="D186" s="35" t="s">
        <v>263</v>
      </c>
      <c r="E186" s="35" t="s">
        <v>371</v>
      </c>
      <c r="F186" s="35" t="s">
        <v>2023</v>
      </c>
      <c r="G186" s="35" t="s">
        <v>2024</v>
      </c>
      <c r="H186" s="35" t="s">
        <v>2025</v>
      </c>
      <c r="I186" s="41">
        <v>41960</v>
      </c>
      <c r="J186" s="41">
        <v>43281</v>
      </c>
      <c r="K186" s="35" t="s">
        <v>80</v>
      </c>
      <c r="L186" s="42">
        <v>450000</v>
      </c>
      <c r="M186" s="43">
        <v>3436015.5</v>
      </c>
      <c r="N186" s="42">
        <v>3906555</v>
      </c>
      <c r="O186" s="42">
        <v>513086.93</v>
      </c>
      <c r="P186" s="35">
        <v>0</v>
      </c>
      <c r="Q186" s="35">
        <v>0</v>
      </c>
      <c r="R186" s="42">
        <v>2408524.96</v>
      </c>
      <c r="S186" s="42">
        <v>244741.45</v>
      </c>
      <c r="T186" s="42">
        <v>59.95</v>
      </c>
      <c r="U186" s="42">
        <v>60.03</v>
      </c>
      <c r="V186" s="35" t="s">
        <v>105</v>
      </c>
      <c r="W186" s="35" t="s">
        <v>133</v>
      </c>
      <c r="X186" s="35" t="s">
        <v>267</v>
      </c>
      <c r="Y186" s="35" t="s">
        <v>95</v>
      </c>
      <c r="Z186" s="35" t="s">
        <v>95</v>
      </c>
    </row>
    <row r="187" spans="1:26" ht="15.75" customHeight="1">
      <c r="A187" s="35" t="s">
        <v>470</v>
      </c>
      <c r="B187" s="35" t="s">
        <v>471</v>
      </c>
      <c r="C187" s="35" t="s">
        <v>138</v>
      </c>
      <c r="D187" s="35" t="s">
        <v>263</v>
      </c>
      <c r="E187" s="35" t="s">
        <v>119</v>
      </c>
      <c r="F187" s="35" t="s">
        <v>2026</v>
      </c>
      <c r="G187" s="35" t="s">
        <v>2027</v>
      </c>
      <c r="H187" s="35" t="s">
        <v>2028</v>
      </c>
      <c r="I187" s="41">
        <v>42369</v>
      </c>
      <c r="J187" s="41">
        <v>42613</v>
      </c>
      <c r="K187" s="35" t="s">
        <v>80</v>
      </c>
      <c r="L187" s="42">
        <v>0</v>
      </c>
      <c r="M187" s="43">
        <v>0</v>
      </c>
      <c r="N187" s="42">
        <v>3812925</v>
      </c>
      <c r="O187" s="42">
        <v>0</v>
      </c>
      <c r="P187" s="35">
        <v>0</v>
      </c>
      <c r="Q187" s="35">
        <v>0</v>
      </c>
      <c r="R187" s="42">
        <v>3812925</v>
      </c>
      <c r="S187" s="42">
        <v>0</v>
      </c>
      <c r="T187" s="42">
        <v>100</v>
      </c>
      <c r="U187" s="42">
        <v>99.99</v>
      </c>
      <c r="V187" s="35" t="s">
        <v>105</v>
      </c>
      <c r="W187" s="35" t="s">
        <v>133</v>
      </c>
      <c r="X187" s="35" t="s">
        <v>157</v>
      </c>
      <c r="Y187" s="35" t="s">
        <v>472</v>
      </c>
      <c r="Z187" s="35" t="s">
        <v>473</v>
      </c>
    </row>
    <row r="188" spans="1:26" ht="15.75" customHeight="1">
      <c r="A188" s="35" t="s">
        <v>470</v>
      </c>
      <c r="B188" s="35" t="s">
        <v>471</v>
      </c>
      <c r="C188" s="35" t="s">
        <v>138</v>
      </c>
      <c r="D188" s="35" t="s">
        <v>263</v>
      </c>
      <c r="E188" s="35" t="s">
        <v>119</v>
      </c>
      <c r="F188" s="35" t="s">
        <v>2026</v>
      </c>
      <c r="G188" s="35" t="s">
        <v>2027</v>
      </c>
      <c r="H188" s="35" t="s">
        <v>2028</v>
      </c>
      <c r="I188" s="41">
        <v>42369</v>
      </c>
      <c r="J188" s="41">
        <v>42613</v>
      </c>
      <c r="K188" s="35" t="s">
        <v>80</v>
      </c>
      <c r="L188" s="42">
        <v>0</v>
      </c>
      <c r="M188" s="43">
        <v>0</v>
      </c>
      <c r="N188" s="42">
        <v>3812925</v>
      </c>
      <c r="O188" s="42">
        <v>0</v>
      </c>
      <c r="P188" s="35">
        <v>0</v>
      </c>
      <c r="Q188" s="35">
        <v>0</v>
      </c>
      <c r="R188" s="42">
        <v>3812925</v>
      </c>
      <c r="S188" s="42">
        <v>0</v>
      </c>
      <c r="T188" s="42">
        <v>100</v>
      </c>
      <c r="U188" s="42">
        <v>99.99</v>
      </c>
      <c r="V188" s="35" t="s">
        <v>105</v>
      </c>
      <c r="W188" s="35" t="s">
        <v>133</v>
      </c>
      <c r="X188" s="35" t="s">
        <v>157</v>
      </c>
      <c r="Y188" s="35" t="s">
        <v>472</v>
      </c>
      <c r="Z188" s="35" t="s">
        <v>2029</v>
      </c>
    </row>
    <row r="189" spans="1:26" ht="15.75" customHeight="1">
      <c r="A189" s="35" t="s">
        <v>470</v>
      </c>
      <c r="B189" s="35" t="s">
        <v>471</v>
      </c>
      <c r="C189" s="35" t="s">
        <v>138</v>
      </c>
      <c r="D189" s="35" t="s">
        <v>263</v>
      </c>
      <c r="E189" s="35" t="s">
        <v>119</v>
      </c>
      <c r="F189" s="35" t="s">
        <v>2026</v>
      </c>
      <c r="G189" s="35" t="s">
        <v>2027</v>
      </c>
      <c r="H189" s="35" t="s">
        <v>2028</v>
      </c>
      <c r="I189" s="41">
        <v>42369</v>
      </c>
      <c r="J189" s="41">
        <v>42613</v>
      </c>
      <c r="K189" s="35" t="s">
        <v>80</v>
      </c>
      <c r="L189" s="42">
        <v>0</v>
      </c>
      <c r="M189" s="43">
        <v>0</v>
      </c>
      <c r="N189" s="42">
        <v>3812925</v>
      </c>
      <c r="O189" s="42">
        <v>0</v>
      </c>
      <c r="P189" s="35">
        <v>0</v>
      </c>
      <c r="Q189" s="35">
        <v>0</v>
      </c>
      <c r="R189" s="42">
        <v>3812925</v>
      </c>
      <c r="S189" s="42">
        <v>0</v>
      </c>
      <c r="T189" s="42">
        <v>100</v>
      </c>
      <c r="U189" s="42">
        <v>99.99</v>
      </c>
      <c r="V189" s="35" t="s">
        <v>105</v>
      </c>
      <c r="W189" s="35" t="s">
        <v>133</v>
      </c>
      <c r="X189" s="35" t="s">
        <v>157</v>
      </c>
      <c r="Y189" s="35" t="s">
        <v>472</v>
      </c>
      <c r="Z189" s="35" t="s">
        <v>2030</v>
      </c>
    </row>
    <row r="190" spans="1:26" ht="15.75" customHeight="1">
      <c r="A190" s="35" t="s">
        <v>470</v>
      </c>
      <c r="B190" s="35" t="s">
        <v>471</v>
      </c>
      <c r="C190" s="35" t="s">
        <v>138</v>
      </c>
      <c r="D190" s="35" t="s">
        <v>263</v>
      </c>
      <c r="E190" s="35" t="s">
        <v>119</v>
      </c>
      <c r="F190" s="35" t="s">
        <v>2026</v>
      </c>
      <c r="G190" s="35" t="s">
        <v>2027</v>
      </c>
      <c r="H190" s="35" t="s">
        <v>2028</v>
      </c>
      <c r="I190" s="41">
        <v>42369</v>
      </c>
      <c r="J190" s="41">
        <v>42613</v>
      </c>
      <c r="K190" s="35" t="s">
        <v>80</v>
      </c>
      <c r="L190" s="42">
        <v>0</v>
      </c>
      <c r="M190" s="43">
        <v>0</v>
      </c>
      <c r="N190" s="42">
        <v>3812925</v>
      </c>
      <c r="O190" s="42">
        <v>0</v>
      </c>
      <c r="P190" s="35">
        <v>0</v>
      </c>
      <c r="Q190" s="35">
        <v>0</v>
      </c>
      <c r="R190" s="42">
        <v>3812925</v>
      </c>
      <c r="S190" s="42">
        <v>0</v>
      </c>
      <c r="T190" s="42">
        <v>100</v>
      </c>
      <c r="U190" s="42">
        <v>99.99</v>
      </c>
      <c r="V190" s="35" t="s">
        <v>105</v>
      </c>
      <c r="W190" s="35" t="s">
        <v>133</v>
      </c>
      <c r="X190" s="35" t="s">
        <v>157</v>
      </c>
      <c r="Y190" s="35" t="s">
        <v>472</v>
      </c>
      <c r="Z190" s="35" t="s">
        <v>1169</v>
      </c>
    </row>
    <row r="191" spans="1:26" ht="15.75" customHeight="1">
      <c r="A191" s="35" t="s">
        <v>476</v>
      </c>
      <c r="B191" s="35" t="s">
        <v>477</v>
      </c>
      <c r="C191" s="35" t="s">
        <v>138</v>
      </c>
      <c r="D191" s="35" t="s">
        <v>263</v>
      </c>
      <c r="E191" s="35" t="s">
        <v>337</v>
      </c>
      <c r="F191" s="35" t="s">
        <v>2026</v>
      </c>
      <c r="G191" s="35" t="s">
        <v>2027</v>
      </c>
      <c r="H191" s="35" t="s">
        <v>2028</v>
      </c>
      <c r="I191" s="41">
        <v>42433</v>
      </c>
      <c r="J191" s="41">
        <v>42735</v>
      </c>
      <c r="K191" s="35" t="s">
        <v>80</v>
      </c>
      <c r="L191" s="42">
        <v>250000</v>
      </c>
      <c r="M191" s="43">
        <v>1919172.5</v>
      </c>
      <c r="N191" s="42">
        <v>1919172.5</v>
      </c>
      <c r="O191" s="42">
        <v>0</v>
      </c>
      <c r="P191" s="35">
        <v>0</v>
      </c>
      <c r="Q191" s="35">
        <v>0</v>
      </c>
      <c r="R191" s="42">
        <v>1919172.5</v>
      </c>
      <c r="S191" s="42">
        <v>0</v>
      </c>
      <c r="T191" s="42">
        <v>100</v>
      </c>
      <c r="U191" s="42">
        <v>99.99</v>
      </c>
      <c r="V191" s="35" t="s">
        <v>105</v>
      </c>
      <c r="W191" s="35" t="s">
        <v>133</v>
      </c>
      <c r="X191" s="35" t="s">
        <v>157</v>
      </c>
      <c r="Y191" s="35" t="s">
        <v>472</v>
      </c>
      <c r="Z191" s="35" t="s">
        <v>478</v>
      </c>
    </row>
    <row r="192" spans="1:26" ht="15.75" customHeight="1">
      <c r="A192" s="35" t="s">
        <v>476</v>
      </c>
      <c r="B192" s="35" t="s">
        <v>477</v>
      </c>
      <c r="C192" s="35" t="s">
        <v>138</v>
      </c>
      <c r="D192" s="35" t="s">
        <v>263</v>
      </c>
      <c r="E192" s="35" t="s">
        <v>337</v>
      </c>
      <c r="F192" s="35" t="s">
        <v>2026</v>
      </c>
      <c r="G192" s="35" t="s">
        <v>2027</v>
      </c>
      <c r="H192" s="35" t="s">
        <v>2028</v>
      </c>
      <c r="I192" s="41">
        <v>42433</v>
      </c>
      <c r="J192" s="41">
        <v>42735</v>
      </c>
      <c r="K192" s="35" t="s">
        <v>80</v>
      </c>
      <c r="L192" s="42">
        <v>250000</v>
      </c>
      <c r="M192" s="43">
        <v>1919172.5</v>
      </c>
      <c r="N192" s="42">
        <v>1919172.5</v>
      </c>
      <c r="O192" s="42">
        <v>0</v>
      </c>
      <c r="P192" s="35">
        <v>0</v>
      </c>
      <c r="Q192" s="35">
        <v>0</v>
      </c>
      <c r="R192" s="42">
        <v>1919172.5</v>
      </c>
      <c r="S192" s="42">
        <v>0</v>
      </c>
      <c r="T192" s="42">
        <v>100</v>
      </c>
      <c r="U192" s="42">
        <v>99.99</v>
      </c>
      <c r="V192" s="35" t="s">
        <v>105</v>
      </c>
      <c r="W192" s="35" t="s">
        <v>133</v>
      </c>
      <c r="X192" s="35" t="s">
        <v>157</v>
      </c>
      <c r="Y192" s="35" t="s">
        <v>472</v>
      </c>
      <c r="Z192" s="35" t="s">
        <v>472</v>
      </c>
    </row>
    <row r="193" spans="1:26" ht="15.75" customHeight="1">
      <c r="A193" s="35" t="s">
        <v>476</v>
      </c>
      <c r="B193" s="35" t="s">
        <v>477</v>
      </c>
      <c r="C193" s="35" t="s">
        <v>138</v>
      </c>
      <c r="D193" s="35" t="s">
        <v>263</v>
      </c>
      <c r="E193" s="35" t="s">
        <v>337</v>
      </c>
      <c r="F193" s="35" t="s">
        <v>2026</v>
      </c>
      <c r="G193" s="35" t="s">
        <v>2027</v>
      </c>
      <c r="H193" s="35" t="s">
        <v>2028</v>
      </c>
      <c r="I193" s="41">
        <v>42433</v>
      </c>
      <c r="J193" s="41">
        <v>42735</v>
      </c>
      <c r="K193" s="35" t="s">
        <v>80</v>
      </c>
      <c r="L193" s="42">
        <v>250000</v>
      </c>
      <c r="M193" s="43">
        <v>1919172.5</v>
      </c>
      <c r="N193" s="42">
        <v>1919172.5</v>
      </c>
      <c r="O193" s="42">
        <v>0</v>
      </c>
      <c r="P193" s="35">
        <v>0</v>
      </c>
      <c r="Q193" s="35">
        <v>0</v>
      </c>
      <c r="R193" s="42">
        <v>1919172.5</v>
      </c>
      <c r="S193" s="42">
        <v>0</v>
      </c>
      <c r="T193" s="42">
        <v>100</v>
      </c>
      <c r="U193" s="42">
        <v>99.99</v>
      </c>
      <c r="V193" s="35" t="s">
        <v>105</v>
      </c>
      <c r="W193" s="35" t="s">
        <v>133</v>
      </c>
      <c r="X193" s="35" t="s">
        <v>157</v>
      </c>
      <c r="Y193" s="35" t="s">
        <v>472</v>
      </c>
      <c r="Z193" s="35" t="s">
        <v>2031</v>
      </c>
    </row>
    <row r="194" spans="1:26" ht="15.75" customHeight="1">
      <c r="A194" s="35" t="s">
        <v>476</v>
      </c>
      <c r="B194" s="35" t="s">
        <v>477</v>
      </c>
      <c r="C194" s="35" t="s">
        <v>138</v>
      </c>
      <c r="D194" s="35" t="s">
        <v>263</v>
      </c>
      <c r="E194" s="35" t="s">
        <v>337</v>
      </c>
      <c r="F194" s="35" t="s">
        <v>2026</v>
      </c>
      <c r="G194" s="35" t="s">
        <v>2027</v>
      </c>
      <c r="H194" s="35" t="s">
        <v>2028</v>
      </c>
      <c r="I194" s="41">
        <v>42433</v>
      </c>
      <c r="J194" s="41">
        <v>42735</v>
      </c>
      <c r="K194" s="35" t="s">
        <v>80</v>
      </c>
      <c r="L194" s="42">
        <v>250000</v>
      </c>
      <c r="M194" s="43">
        <v>1919172.5</v>
      </c>
      <c r="N194" s="42">
        <v>1919172.5</v>
      </c>
      <c r="O194" s="42">
        <v>0</v>
      </c>
      <c r="P194" s="35">
        <v>0</v>
      </c>
      <c r="Q194" s="35">
        <v>0</v>
      </c>
      <c r="R194" s="42">
        <v>1919172.5</v>
      </c>
      <c r="S194" s="42">
        <v>0</v>
      </c>
      <c r="T194" s="42">
        <v>100</v>
      </c>
      <c r="U194" s="42">
        <v>99.99</v>
      </c>
      <c r="V194" s="35" t="s">
        <v>105</v>
      </c>
      <c r="W194" s="35" t="s">
        <v>133</v>
      </c>
      <c r="X194" s="35" t="s">
        <v>157</v>
      </c>
      <c r="Y194" s="35" t="s">
        <v>472</v>
      </c>
      <c r="Z194" s="35" t="s">
        <v>2032</v>
      </c>
    </row>
    <row r="195" spans="1:26" ht="15.75" customHeight="1">
      <c r="A195" s="35" t="s">
        <v>476</v>
      </c>
      <c r="B195" s="35" t="s">
        <v>477</v>
      </c>
      <c r="C195" s="35" t="s">
        <v>138</v>
      </c>
      <c r="D195" s="35" t="s">
        <v>263</v>
      </c>
      <c r="E195" s="35" t="s">
        <v>337</v>
      </c>
      <c r="F195" s="35" t="s">
        <v>2026</v>
      </c>
      <c r="G195" s="35" t="s">
        <v>2027</v>
      </c>
      <c r="H195" s="35" t="s">
        <v>2028</v>
      </c>
      <c r="I195" s="41">
        <v>42433</v>
      </c>
      <c r="J195" s="41">
        <v>42735</v>
      </c>
      <c r="K195" s="35" t="s">
        <v>80</v>
      </c>
      <c r="L195" s="42">
        <v>250000</v>
      </c>
      <c r="M195" s="43">
        <v>1919172.5</v>
      </c>
      <c r="N195" s="42">
        <v>1919172.5</v>
      </c>
      <c r="O195" s="42">
        <v>0</v>
      </c>
      <c r="P195" s="35">
        <v>0</v>
      </c>
      <c r="Q195" s="35">
        <v>0</v>
      </c>
      <c r="R195" s="42">
        <v>1919172.5</v>
      </c>
      <c r="S195" s="42">
        <v>0</v>
      </c>
      <c r="T195" s="42">
        <v>100</v>
      </c>
      <c r="U195" s="42">
        <v>99.99</v>
      </c>
      <c r="V195" s="35" t="s">
        <v>105</v>
      </c>
      <c r="W195" s="35" t="s">
        <v>133</v>
      </c>
      <c r="X195" s="35" t="s">
        <v>157</v>
      </c>
      <c r="Y195" s="35" t="s">
        <v>472</v>
      </c>
      <c r="Z195" s="35" t="s">
        <v>2033</v>
      </c>
    </row>
    <row r="196" spans="1:26" ht="15.75" customHeight="1">
      <c r="A196" s="35" t="s">
        <v>476</v>
      </c>
      <c r="B196" s="35" t="s">
        <v>477</v>
      </c>
      <c r="C196" s="35" t="s">
        <v>138</v>
      </c>
      <c r="D196" s="35" t="s">
        <v>263</v>
      </c>
      <c r="E196" s="35" t="s">
        <v>337</v>
      </c>
      <c r="F196" s="35" t="s">
        <v>2026</v>
      </c>
      <c r="G196" s="35" t="s">
        <v>2027</v>
      </c>
      <c r="H196" s="35" t="s">
        <v>2028</v>
      </c>
      <c r="I196" s="41">
        <v>42433</v>
      </c>
      <c r="J196" s="41">
        <v>42735</v>
      </c>
      <c r="K196" s="35" t="s">
        <v>80</v>
      </c>
      <c r="L196" s="42">
        <v>250000</v>
      </c>
      <c r="M196" s="43">
        <v>1919172.5</v>
      </c>
      <c r="N196" s="42">
        <v>1919172.5</v>
      </c>
      <c r="O196" s="42">
        <v>0</v>
      </c>
      <c r="P196" s="35">
        <v>0</v>
      </c>
      <c r="Q196" s="35">
        <v>0</v>
      </c>
      <c r="R196" s="42">
        <v>1919172.5</v>
      </c>
      <c r="S196" s="42">
        <v>0</v>
      </c>
      <c r="T196" s="42">
        <v>100</v>
      </c>
      <c r="U196" s="42">
        <v>99.99</v>
      </c>
      <c r="V196" s="35" t="s">
        <v>105</v>
      </c>
      <c r="W196" s="35" t="s">
        <v>133</v>
      </c>
      <c r="X196" s="35" t="s">
        <v>157</v>
      </c>
      <c r="Y196" s="35" t="s">
        <v>472</v>
      </c>
      <c r="Z196" s="35" t="s">
        <v>2034</v>
      </c>
    </row>
    <row r="197" spans="1:26" ht="15.75" customHeight="1">
      <c r="A197" s="35" t="s">
        <v>481</v>
      </c>
      <c r="B197" s="35" t="s">
        <v>482</v>
      </c>
      <c r="C197" s="35" t="s">
        <v>76</v>
      </c>
      <c r="D197" s="35" t="s">
        <v>483</v>
      </c>
      <c r="E197" s="35" t="s">
        <v>78</v>
      </c>
      <c r="F197" s="35" t="s">
        <v>2035</v>
      </c>
      <c r="G197" s="35" t="s">
        <v>2036</v>
      </c>
      <c r="H197" s="35" t="s">
        <v>2037</v>
      </c>
      <c r="I197" s="41">
        <v>42139</v>
      </c>
      <c r="J197" s="41">
        <v>43240</v>
      </c>
      <c r="K197" s="35" t="s">
        <v>80</v>
      </c>
      <c r="L197" s="42">
        <v>146494.85</v>
      </c>
      <c r="M197" s="43">
        <v>1105478.51</v>
      </c>
      <c r="N197" s="42">
        <v>1255920.6499999999</v>
      </c>
      <c r="O197" s="42">
        <v>0</v>
      </c>
      <c r="P197" s="35">
        <v>0</v>
      </c>
      <c r="Q197" s="35">
        <v>0</v>
      </c>
      <c r="R197" s="42">
        <v>1105478.51</v>
      </c>
      <c r="S197" s="42">
        <v>0</v>
      </c>
      <c r="T197" s="42">
        <v>100</v>
      </c>
      <c r="U197" s="42">
        <v>88.02</v>
      </c>
      <c r="V197" s="35" t="s">
        <v>175</v>
      </c>
      <c r="W197" s="35" t="s">
        <v>133</v>
      </c>
      <c r="X197" s="35" t="s">
        <v>94</v>
      </c>
      <c r="Y197" s="35" t="s">
        <v>364</v>
      </c>
      <c r="Z197" s="35" t="s">
        <v>364</v>
      </c>
    </row>
    <row r="198" spans="1:26" ht="15.75" customHeight="1">
      <c r="A198" s="35" t="s">
        <v>481</v>
      </c>
      <c r="B198" s="35" t="s">
        <v>482</v>
      </c>
      <c r="C198" s="35" t="s">
        <v>76</v>
      </c>
      <c r="D198" s="35" t="s">
        <v>483</v>
      </c>
      <c r="E198" s="35" t="s">
        <v>78</v>
      </c>
      <c r="F198" s="35" t="s">
        <v>2035</v>
      </c>
      <c r="G198" s="35" t="s">
        <v>2036</v>
      </c>
      <c r="H198" s="35" t="s">
        <v>2037</v>
      </c>
      <c r="I198" s="41">
        <v>42139</v>
      </c>
      <c r="J198" s="41">
        <v>43240</v>
      </c>
      <c r="K198" s="35" t="s">
        <v>80</v>
      </c>
      <c r="L198" s="42">
        <v>146494.85</v>
      </c>
      <c r="M198" s="43">
        <v>1105478.51</v>
      </c>
      <c r="N198" s="42">
        <v>1255920.6499999999</v>
      </c>
      <c r="O198" s="42">
        <v>0</v>
      </c>
      <c r="P198" s="35">
        <v>0</v>
      </c>
      <c r="Q198" s="35">
        <v>0</v>
      </c>
      <c r="R198" s="42">
        <v>1105478.51</v>
      </c>
      <c r="S198" s="42">
        <v>0</v>
      </c>
      <c r="T198" s="42">
        <v>100</v>
      </c>
      <c r="U198" s="42">
        <v>88.02</v>
      </c>
      <c r="V198" s="35" t="s">
        <v>175</v>
      </c>
      <c r="W198" s="35" t="s">
        <v>133</v>
      </c>
      <c r="X198" s="35" t="s">
        <v>94</v>
      </c>
      <c r="Y198" s="35" t="s">
        <v>294</v>
      </c>
      <c r="Z198" s="35" t="s">
        <v>294</v>
      </c>
    </row>
    <row r="199" spans="1:26" ht="15.75" customHeight="1">
      <c r="A199" s="35" t="s">
        <v>486</v>
      </c>
      <c r="B199" s="35" t="s">
        <v>487</v>
      </c>
      <c r="C199" s="35" t="s">
        <v>76</v>
      </c>
      <c r="D199" s="35" t="s">
        <v>243</v>
      </c>
      <c r="E199" s="35" t="s">
        <v>488</v>
      </c>
      <c r="F199" s="35" t="s">
        <v>2038</v>
      </c>
      <c r="G199" s="35" t="s">
        <v>2039</v>
      </c>
      <c r="H199" s="35" t="s">
        <v>2040</v>
      </c>
      <c r="I199" s="41">
        <v>42516</v>
      </c>
      <c r="J199" s="41">
        <v>44561</v>
      </c>
      <c r="K199" s="35" t="s">
        <v>80</v>
      </c>
      <c r="L199" s="42">
        <v>27451153.859999999</v>
      </c>
      <c r="M199" s="43">
        <v>209882956.52000001</v>
      </c>
      <c r="N199" s="42">
        <v>213915520</v>
      </c>
      <c r="O199" s="42">
        <v>0</v>
      </c>
      <c r="P199" s="35">
        <v>0</v>
      </c>
      <c r="Q199" s="35">
        <v>0</v>
      </c>
      <c r="R199" s="42">
        <v>209882956.52000001</v>
      </c>
      <c r="S199" s="42">
        <v>0</v>
      </c>
      <c r="T199" s="42">
        <v>98.21</v>
      </c>
      <c r="U199" s="42">
        <v>98.11</v>
      </c>
      <c r="V199" s="35" t="s">
        <v>105</v>
      </c>
      <c r="W199" s="35" t="s">
        <v>233</v>
      </c>
      <c r="X199" s="35" t="s">
        <v>490</v>
      </c>
      <c r="Y199" s="35" t="s">
        <v>95</v>
      </c>
      <c r="Z199" s="35" t="s">
        <v>95</v>
      </c>
    </row>
    <row r="200" spans="1:26" ht="15.75" customHeight="1">
      <c r="A200" s="35" t="s">
        <v>486</v>
      </c>
      <c r="B200" s="35" t="s">
        <v>487</v>
      </c>
      <c r="C200" s="35" t="s">
        <v>76</v>
      </c>
      <c r="D200" s="35" t="s">
        <v>243</v>
      </c>
      <c r="E200" s="35" t="s">
        <v>488</v>
      </c>
      <c r="F200" s="35" t="s">
        <v>2038</v>
      </c>
      <c r="G200" s="35" t="s">
        <v>2039</v>
      </c>
      <c r="H200" s="35" t="s">
        <v>2040</v>
      </c>
      <c r="I200" s="41">
        <v>42516</v>
      </c>
      <c r="J200" s="41">
        <v>44561</v>
      </c>
      <c r="K200" s="35" t="s">
        <v>80</v>
      </c>
      <c r="L200" s="42">
        <v>27451153.859999999</v>
      </c>
      <c r="M200" s="43">
        <v>209882956.52000001</v>
      </c>
      <c r="N200" s="42">
        <v>213915520</v>
      </c>
      <c r="O200" s="42">
        <v>0</v>
      </c>
      <c r="P200" s="35">
        <v>0</v>
      </c>
      <c r="Q200" s="35">
        <v>0</v>
      </c>
      <c r="R200" s="42">
        <v>209882956.52000001</v>
      </c>
      <c r="S200" s="42">
        <v>0</v>
      </c>
      <c r="T200" s="42">
        <v>98.21</v>
      </c>
      <c r="U200" s="42">
        <v>98.11</v>
      </c>
      <c r="V200" s="35" t="s">
        <v>105</v>
      </c>
      <c r="W200" s="35" t="s">
        <v>233</v>
      </c>
      <c r="X200" s="35" t="s">
        <v>490</v>
      </c>
      <c r="Y200" s="35" t="s">
        <v>95</v>
      </c>
      <c r="Z200" s="35" t="s">
        <v>95</v>
      </c>
    </row>
    <row r="201" spans="1:26" ht="15.75" customHeight="1">
      <c r="A201" s="35" t="s">
        <v>496</v>
      </c>
      <c r="B201" s="35" t="s">
        <v>497</v>
      </c>
      <c r="C201" s="35" t="s">
        <v>100</v>
      </c>
      <c r="D201" s="35" t="s">
        <v>195</v>
      </c>
      <c r="E201" s="35" t="s">
        <v>196</v>
      </c>
      <c r="F201" s="35" t="s">
        <v>1902</v>
      </c>
      <c r="G201" s="35" t="s">
        <v>1903</v>
      </c>
      <c r="H201" s="35" t="s">
        <v>68</v>
      </c>
      <c r="I201" s="41">
        <v>42390</v>
      </c>
      <c r="J201" s="41">
        <v>43120</v>
      </c>
      <c r="K201" s="35" t="s">
        <v>104</v>
      </c>
      <c r="L201" s="42">
        <v>473000</v>
      </c>
      <c r="M201" s="43">
        <v>3930646.65</v>
      </c>
      <c r="N201" s="42">
        <v>3930646.65</v>
      </c>
      <c r="O201" s="42">
        <v>0</v>
      </c>
      <c r="P201" s="35">
        <v>0</v>
      </c>
      <c r="Q201" s="35">
        <v>0</v>
      </c>
      <c r="R201" s="42">
        <v>3930646.63</v>
      </c>
      <c r="S201" s="42">
        <v>0</v>
      </c>
      <c r="T201" s="42">
        <v>100</v>
      </c>
      <c r="U201" s="42">
        <v>99.99</v>
      </c>
      <c r="V201" s="35" t="s">
        <v>105</v>
      </c>
      <c r="W201" s="35" t="s">
        <v>133</v>
      </c>
      <c r="X201" s="35" t="s">
        <v>83</v>
      </c>
      <c r="Y201" s="35" t="s">
        <v>95</v>
      </c>
      <c r="Z201" s="35" t="s">
        <v>95</v>
      </c>
    </row>
    <row r="202" spans="1:26" ht="15.75" customHeight="1">
      <c r="A202" s="35" t="s">
        <v>500</v>
      </c>
      <c r="B202" s="35" t="s">
        <v>501</v>
      </c>
      <c r="C202" s="35" t="s">
        <v>100</v>
      </c>
      <c r="D202" s="35" t="s">
        <v>165</v>
      </c>
      <c r="E202" s="35" t="s">
        <v>409</v>
      </c>
      <c r="F202" s="35" t="s">
        <v>2041</v>
      </c>
      <c r="G202" s="35" t="s">
        <v>2042</v>
      </c>
      <c r="H202" s="35" t="s">
        <v>2043</v>
      </c>
      <c r="I202" s="41">
        <v>41152</v>
      </c>
      <c r="J202" s="41">
        <v>43039</v>
      </c>
      <c r="K202" s="35" t="s">
        <v>80</v>
      </c>
      <c r="L202" s="42">
        <v>1279818.68</v>
      </c>
      <c r="M202" s="43">
        <v>9768970.6400000006</v>
      </c>
      <c r="N202" s="42">
        <v>10104549</v>
      </c>
      <c r="O202" s="42">
        <v>0</v>
      </c>
      <c r="P202" s="35">
        <v>0</v>
      </c>
      <c r="Q202" s="35">
        <v>0</v>
      </c>
      <c r="R202" s="42">
        <v>9444967.9900000002</v>
      </c>
      <c r="S202" s="42">
        <v>0</v>
      </c>
      <c r="T202" s="42">
        <v>95</v>
      </c>
      <c r="U202" s="42">
        <v>93.47</v>
      </c>
      <c r="V202" s="35" t="s">
        <v>105</v>
      </c>
      <c r="W202" s="35" t="s">
        <v>233</v>
      </c>
      <c r="X202" s="35" t="s">
        <v>502</v>
      </c>
      <c r="Y202" s="35" t="s">
        <v>224</v>
      </c>
      <c r="Z202" s="35" t="s">
        <v>224</v>
      </c>
    </row>
    <row r="203" spans="1:26" ht="15.75" customHeight="1">
      <c r="A203" s="35" t="s">
        <v>500</v>
      </c>
      <c r="B203" s="35" t="s">
        <v>501</v>
      </c>
      <c r="C203" s="35" t="s">
        <v>100</v>
      </c>
      <c r="D203" s="35" t="s">
        <v>165</v>
      </c>
      <c r="E203" s="35" t="s">
        <v>409</v>
      </c>
      <c r="F203" s="35" t="s">
        <v>2041</v>
      </c>
      <c r="G203" s="35" t="s">
        <v>2042</v>
      </c>
      <c r="H203" s="35" t="s">
        <v>2043</v>
      </c>
      <c r="I203" s="41">
        <v>41152</v>
      </c>
      <c r="J203" s="41">
        <v>43039</v>
      </c>
      <c r="K203" s="35" t="s">
        <v>80</v>
      </c>
      <c r="L203" s="42">
        <v>1279818.68</v>
      </c>
      <c r="M203" s="43">
        <v>9768970.6400000006</v>
      </c>
      <c r="N203" s="42">
        <v>10104549</v>
      </c>
      <c r="O203" s="42">
        <v>0</v>
      </c>
      <c r="P203" s="35">
        <v>0</v>
      </c>
      <c r="Q203" s="35">
        <v>0</v>
      </c>
      <c r="R203" s="42">
        <v>9444967.9900000002</v>
      </c>
      <c r="S203" s="42">
        <v>0</v>
      </c>
      <c r="T203" s="42">
        <v>95</v>
      </c>
      <c r="U203" s="42">
        <v>93.47</v>
      </c>
      <c r="V203" s="35" t="s">
        <v>105</v>
      </c>
      <c r="W203" s="35" t="s">
        <v>233</v>
      </c>
      <c r="X203" s="35" t="s">
        <v>502</v>
      </c>
      <c r="Y203" s="35" t="s">
        <v>199</v>
      </c>
      <c r="Z203" s="35" t="s">
        <v>199</v>
      </c>
    </row>
    <row r="204" spans="1:26" ht="15.75" customHeight="1">
      <c r="A204" s="35" t="s">
        <v>500</v>
      </c>
      <c r="B204" s="35" t="s">
        <v>501</v>
      </c>
      <c r="C204" s="35" t="s">
        <v>100</v>
      </c>
      <c r="D204" s="35" t="s">
        <v>165</v>
      </c>
      <c r="E204" s="35" t="s">
        <v>409</v>
      </c>
      <c r="F204" s="35" t="s">
        <v>2041</v>
      </c>
      <c r="G204" s="35" t="s">
        <v>2042</v>
      </c>
      <c r="H204" s="35" t="s">
        <v>2043</v>
      </c>
      <c r="I204" s="41">
        <v>41152</v>
      </c>
      <c r="J204" s="41">
        <v>43039</v>
      </c>
      <c r="K204" s="35" t="s">
        <v>80</v>
      </c>
      <c r="L204" s="42">
        <v>1279818.68</v>
      </c>
      <c r="M204" s="43">
        <v>9768970.6400000006</v>
      </c>
      <c r="N204" s="42">
        <v>10104549</v>
      </c>
      <c r="O204" s="42">
        <v>0</v>
      </c>
      <c r="P204" s="35">
        <v>0</v>
      </c>
      <c r="Q204" s="35">
        <v>0</v>
      </c>
      <c r="R204" s="42">
        <v>9444967.9900000002</v>
      </c>
      <c r="S204" s="42">
        <v>0</v>
      </c>
      <c r="T204" s="42">
        <v>95</v>
      </c>
      <c r="U204" s="42">
        <v>93.47</v>
      </c>
      <c r="V204" s="35" t="s">
        <v>105</v>
      </c>
      <c r="W204" s="35" t="s">
        <v>233</v>
      </c>
      <c r="X204" s="35" t="s">
        <v>502</v>
      </c>
      <c r="Y204" s="35" t="s">
        <v>158</v>
      </c>
      <c r="Z204" s="35" t="s">
        <v>158</v>
      </c>
    </row>
    <row r="205" spans="1:26" ht="15.75" customHeight="1">
      <c r="A205" s="35" t="s">
        <v>500</v>
      </c>
      <c r="B205" s="35" t="s">
        <v>501</v>
      </c>
      <c r="C205" s="35" t="s">
        <v>100</v>
      </c>
      <c r="D205" s="35" t="s">
        <v>165</v>
      </c>
      <c r="E205" s="35" t="s">
        <v>409</v>
      </c>
      <c r="F205" s="35" t="s">
        <v>2041</v>
      </c>
      <c r="G205" s="35" t="s">
        <v>2042</v>
      </c>
      <c r="H205" s="35" t="s">
        <v>2043</v>
      </c>
      <c r="I205" s="41">
        <v>41152</v>
      </c>
      <c r="J205" s="41">
        <v>43039</v>
      </c>
      <c r="K205" s="35" t="s">
        <v>80</v>
      </c>
      <c r="L205" s="42">
        <v>1279818.68</v>
      </c>
      <c r="M205" s="43">
        <v>9768970.6400000006</v>
      </c>
      <c r="N205" s="42">
        <v>10104549</v>
      </c>
      <c r="O205" s="42">
        <v>0</v>
      </c>
      <c r="P205" s="35">
        <v>0</v>
      </c>
      <c r="Q205" s="35">
        <v>0</v>
      </c>
      <c r="R205" s="42">
        <v>9444967.9900000002</v>
      </c>
      <c r="S205" s="42">
        <v>0</v>
      </c>
      <c r="T205" s="42">
        <v>95</v>
      </c>
      <c r="U205" s="42">
        <v>93.47</v>
      </c>
      <c r="V205" s="35" t="s">
        <v>105</v>
      </c>
      <c r="W205" s="35" t="s">
        <v>233</v>
      </c>
      <c r="X205" s="35" t="s">
        <v>502</v>
      </c>
      <c r="Y205" s="35" t="s">
        <v>259</v>
      </c>
      <c r="Z205" s="35" t="s">
        <v>259</v>
      </c>
    </row>
    <row r="206" spans="1:26" ht="15.75" customHeight="1">
      <c r="A206" s="35" t="s">
        <v>506</v>
      </c>
      <c r="B206" s="35" t="s">
        <v>507</v>
      </c>
      <c r="C206" s="35" t="s">
        <v>76</v>
      </c>
      <c r="D206" s="35" t="s">
        <v>155</v>
      </c>
      <c r="E206" s="35" t="s">
        <v>78</v>
      </c>
      <c r="F206" s="35" t="s">
        <v>1887</v>
      </c>
      <c r="G206" s="35" t="s">
        <v>1888</v>
      </c>
      <c r="H206" s="35" t="s">
        <v>2044</v>
      </c>
      <c r="I206" s="41">
        <v>42444</v>
      </c>
      <c r="J206" s="41">
        <v>43357</v>
      </c>
      <c r="K206" s="35" t="s">
        <v>80</v>
      </c>
      <c r="L206" s="42">
        <v>3806866.42</v>
      </c>
      <c r="M206" s="43">
        <v>28978816.449999999</v>
      </c>
      <c r="N206" s="42">
        <v>40191424</v>
      </c>
      <c r="O206" s="42">
        <v>26794277.510000002</v>
      </c>
      <c r="P206" s="35">
        <v>0</v>
      </c>
      <c r="Q206" s="35">
        <v>0</v>
      </c>
      <c r="R206" s="42">
        <v>28978816.449999999</v>
      </c>
      <c r="S206" s="42">
        <v>26794277.489999998</v>
      </c>
      <c r="T206" s="42">
        <v>100</v>
      </c>
      <c r="U206" s="42">
        <v>83.26</v>
      </c>
      <c r="V206" s="35" t="s">
        <v>81</v>
      </c>
      <c r="W206" s="35" t="s">
        <v>133</v>
      </c>
      <c r="X206" s="35" t="s">
        <v>157</v>
      </c>
      <c r="Y206" s="35" t="s">
        <v>259</v>
      </c>
      <c r="Z206" s="35" t="s">
        <v>508</v>
      </c>
    </row>
    <row r="207" spans="1:26" ht="15.75" customHeight="1">
      <c r="A207" s="35" t="s">
        <v>506</v>
      </c>
      <c r="B207" s="35" t="s">
        <v>507</v>
      </c>
      <c r="C207" s="35" t="s">
        <v>76</v>
      </c>
      <c r="D207" s="35" t="s">
        <v>155</v>
      </c>
      <c r="E207" s="35" t="s">
        <v>78</v>
      </c>
      <c r="F207" s="35" t="s">
        <v>1887</v>
      </c>
      <c r="G207" s="35" t="s">
        <v>1888</v>
      </c>
      <c r="H207" s="35" t="s">
        <v>2044</v>
      </c>
      <c r="I207" s="41">
        <v>42444</v>
      </c>
      <c r="J207" s="41">
        <v>43357</v>
      </c>
      <c r="K207" s="35" t="s">
        <v>80</v>
      </c>
      <c r="L207" s="42">
        <v>3806866.42</v>
      </c>
      <c r="M207" s="43">
        <v>28978816.449999999</v>
      </c>
      <c r="N207" s="42">
        <v>40191424</v>
      </c>
      <c r="O207" s="42">
        <v>26794277.510000002</v>
      </c>
      <c r="P207" s="35">
        <v>0</v>
      </c>
      <c r="Q207" s="35">
        <v>0</v>
      </c>
      <c r="R207" s="42">
        <v>28978816.449999999</v>
      </c>
      <c r="S207" s="42">
        <v>26794277.489999998</v>
      </c>
      <c r="T207" s="42">
        <v>100</v>
      </c>
      <c r="U207" s="42">
        <v>83.26</v>
      </c>
      <c r="V207" s="35" t="s">
        <v>81</v>
      </c>
      <c r="W207" s="35" t="s">
        <v>133</v>
      </c>
      <c r="X207" s="35" t="s">
        <v>157</v>
      </c>
      <c r="Y207" s="35" t="s">
        <v>158</v>
      </c>
      <c r="Z207" s="35" t="s">
        <v>2045</v>
      </c>
    </row>
    <row r="208" spans="1:26" ht="15.75" customHeight="1">
      <c r="A208" s="35" t="s">
        <v>506</v>
      </c>
      <c r="B208" s="35" t="s">
        <v>507</v>
      </c>
      <c r="C208" s="35" t="s">
        <v>76</v>
      </c>
      <c r="D208" s="35" t="s">
        <v>155</v>
      </c>
      <c r="E208" s="35" t="s">
        <v>78</v>
      </c>
      <c r="F208" s="35" t="s">
        <v>1887</v>
      </c>
      <c r="G208" s="35" t="s">
        <v>1888</v>
      </c>
      <c r="H208" s="35" t="s">
        <v>2044</v>
      </c>
      <c r="I208" s="41">
        <v>42444</v>
      </c>
      <c r="J208" s="41">
        <v>43357</v>
      </c>
      <c r="K208" s="35" t="s">
        <v>80</v>
      </c>
      <c r="L208" s="42">
        <v>3806866.42</v>
      </c>
      <c r="M208" s="43">
        <v>28978816.449999999</v>
      </c>
      <c r="N208" s="42">
        <v>40191424</v>
      </c>
      <c r="O208" s="42">
        <v>26794277.510000002</v>
      </c>
      <c r="P208" s="35">
        <v>0</v>
      </c>
      <c r="Q208" s="35">
        <v>0</v>
      </c>
      <c r="R208" s="42">
        <v>28978816.449999999</v>
      </c>
      <c r="S208" s="42">
        <v>26794277.489999998</v>
      </c>
      <c r="T208" s="42">
        <v>100</v>
      </c>
      <c r="U208" s="42">
        <v>83.26</v>
      </c>
      <c r="V208" s="35" t="s">
        <v>81</v>
      </c>
      <c r="W208" s="35" t="s">
        <v>133</v>
      </c>
      <c r="X208" s="35" t="s">
        <v>157</v>
      </c>
      <c r="Y208" s="35" t="s">
        <v>259</v>
      </c>
      <c r="Z208" s="35" t="s">
        <v>624</v>
      </c>
    </row>
    <row r="209" spans="1:26" ht="15.75" customHeight="1">
      <c r="A209" s="35" t="s">
        <v>506</v>
      </c>
      <c r="B209" s="35" t="s">
        <v>507</v>
      </c>
      <c r="C209" s="35" t="s">
        <v>76</v>
      </c>
      <c r="D209" s="35" t="s">
        <v>155</v>
      </c>
      <c r="E209" s="35" t="s">
        <v>78</v>
      </c>
      <c r="F209" s="35" t="s">
        <v>1887</v>
      </c>
      <c r="G209" s="35" t="s">
        <v>1888</v>
      </c>
      <c r="H209" s="35" t="s">
        <v>2044</v>
      </c>
      <c r="I209" s="41">
        <v>42444</v>
      </c>
      <c r="J209" s="41">
        <v>43357</v>
      </c>
      <c r="K209" s="35" t="s">
        <v>80</v>
      </c>
      <c r="L209" s="42">
        <v>3806866.42</v>
      </c>
      <c r="M209" s="43">
        <v>28978816.449999999</v>
      </c>
      <c r="N209" s="42">
        <v>40191424</v>
      </c>
      <c r="O209" s="42">
        <v>26794277.510000002</v>
      </c>
      <c r="P209" s="35">
        <v>0</v>
      </c>
      <c r="Q209" s="35">
        <v>0</v>
      </c>
      <c r="R209" s="42">
        <v>28978816.449999999</v>
      </c>
      <c r="S209" s="42">
        <v>26794277.489999998</v>
      </c>
      <c r="T209" s="42">
        <v>100</v>
      </c>
      <c r="U209" s="42">
        <v>83.26</v>
      </c>
      <c r="V209" s="35" t="s">
        <v>81</v>
      </c>
      <c r="W209" s="35" t="s">
        <v>133</v>
      </c>
      <c r="X209" s="35" t="s">
        <v>157</v>
      </c>
      <c r="Y209" s="35" t="s">
        <v>259</v>
      </c>
      <c r="Z209" s="35" t="s">
        <v>2046</v>
      </c>
    </row>
    <row r="210" spans="1:26" ht="15.75" customHeight="1">
      <c r="A210" s="35" t="s">
        <v>506</v>
      </c>
      <c r="B210" s="35" t="s">
        <v>507</v>
      </c>
      <c r="C210" s="35" t="s">
        <v>76</v>
      </c>
      <c r="D210" s="35" t="s">
        <v>155</v>
      </c>
      <c r="E210" s="35" t="s">
        <v>78</v>
      </c>
      <c r="F210" s="35" t="s">
        <v>1887</v>
      </c>
      <c r="G210" s="35" t="s">
        <v>1888</v>
      </c>
      <c r="H210" s="35" t="s">
        <v>2044</v>
      </c>
      <c r="I210" s="41">
        <v>42444</v>
      </c>
      <c r="J210" s="41">
        <v>43357</v>
      </c>
      <c r="K210" s="35" t="s">
        <v>80</v>
      </c>
      <c r="L210" s="42">
        <v>3806866.42</v>
      </c>
      <c r="M210" s="43">
        <v>28978816.449999999</v>
      </c>
      <c r="N210" s="42">
        <v>40191424</v>
      </c>
      <c r="O210" s="42">
        <v>26794277.510000002</v>
      </c>
      <c r="P210" s="35">
        <v>0</v>
      </c>
      <c r="Q210" s="35">
        <v>0</v>
      </c>
      <c r="R210" s="42">
        <v>28978816.449999999</v>
      </c>
      <c r="S210" s="42">
        <v>26794277.489999998</v>
      </c>
      <c r="T210" s="42">
        <v>100</v>
      </c>
      <c r="U210" s="42">
        <v>83.26</v>
      </c>
      <c r="V210" s="35" t="s">
        <v>81</v>
      </c>
      <c r="W210" s="35" t="s">
        <v>133</v>
      </c>
      <c r="X210" s="35" t="s">
        <v>157</v>
      </c>
      <c r="Y210" s="35" t="s">
        <v>259</v>
      </c>
      <c r="Z210" s="35" t="s">
        <v>2047</v>
      </c>
    </row>
    <row r="211" spans="1:26" ht="15.75" customHeight="1">
      <c r="A211" s="35" t="s">
        <v>506</v>
      </c>
      <c r="B211" s="35" t="s">
        <v>507</v>
      </c>
      <c r="C211" s="35" t="s">
        <v>76</v>
      </c>
      <c r="D211" s="35" t="s">
        <v>155</v>
      </c>
      <c r="E211" s="35" t="s">
        <v>78</v>
      </c>
      <c r="F211" s="35" t="s">
        <v>1887</v>
      </c>
      <c r="G211" s="35" t="s">
        <v>1888</v>
      </c>
      <c r="H211" s="35" t="s">
        <v>2044</v>
      </c>
      <c r="I211" s="41">
        <v>42444</v>
      </c>
      <c r="J211" s="41">
        <v>43357</v>
      </c>
      <c r="K211" s="35" t="s">
        <v>80</v>
      </c>
      <c r="L211" s="42">
        <v>3806866.42</v>
      </c>
      <c r="M211" s="43">
        <v>28978816.449999999</v>
      </c>
      <c r="N211" s="42">
        <v>40191424</v>
      </c>
      <c r="O211" s="42">
        <v>26794277.510000002</v>
      </c>
      <c r="P211" s="35">
        <v>0</v>
      </c>
      <c r="Q211" s="35">
        <v>0</v>
      </c>
      <c r="R211" s="42">
        <v>28978816.449999999</v>
      </c>
      <c r="S211" s="42">
        <v>26794277.489999998</v>
      </c>
      <c r="T211" s="42">
        <v>100</v>
      </c>
      <c r="U211" s="42">
        <v>83.26</v>
      </c>
      <c r="V211" s="35" t="s">
        <v>81</v>
      </c>
      <c r="W211" s="35" t="s">
        <v>133</v>
      </c>
      <c r="X211" s="35" t="s">
        <v>157</v>
      </c>
      <c r="Y211" s="35" t="s">
        <v>259</v>
      </c>
      <c r="Z211" s="35" t="s">
        <v>2048</v>
      </c>
    </row>
    <row r="212" spans="1:26" ht="15.75" customHeight="1">
      <c r="A212" s="35" t="s">
        <v>506</v>
      </c>
      <c r="B212" s="35" t="s">
        <v>507</v>
      </c>
      <c r="C212" s="35" t="s">
        <v>76</v>
      </c>
      <c r="D212" s="35" t="s">
        <v>155</v>
      </c>
      <c r="E212" s="35" t="s">
        <v>78</v>
      </c>
      <c r="F212" s="35" t="s">
        <v>1887</v>
      </c>
      <c r="G212" s="35" t="s">
        <v>1888</v>
      </c>
      <c r="H212" s="35" t="s">
        <v>2044</v>
      </c>
      <c r="I212" s="41">
        <v>42444</v>
      </c>
      <c r="J212" s="41">
        <v>43357</v>
      </c>
      <c r="K212" s="35" t="s">
        <v>80</v>
      </c>
      <c r="L212" s="42">
        <v>3806866.42</v>
      </c>
      <c r="M212" s="43">
        <v>28978816.449999999</v>
      </c>
      <c r="N212" s="42">
        <v>40191424</v>
      </c>
      <c r="O212" s="42">
        <v>26794277.510000002</v>
      </c>
      <c r="P212" s="35">
        <v>0</v>
      </c>
      <c r="Q212" s="35">
        <v>0</v>
      </c>
      <c r="R212" s="42">
        <v>28978816.449999999</v>
      </c>
      <c r="S212" s="42">
        <v>26794277.489999998</v>
      </c>
      <c r="T212" s="42">
        <v>100</v>
      </c>
      <c r="U212" s="42">
        <v>83.26</v>
      </c>
      <c r="V212" s="35" t="s">
        <v>81</v>
      </c>
      <c r="W212" s="35" t="s">
        <v>133</v>
      </c>
      <c r="X212" s="35" t="s">
        <v>157</v>
      </c>
      <c r="Y212" s="35" t="s">
        <v>158</v>
      </c>
      <c r="Z212" s="35" t="s">
        <v>2049</v>
      </c>
    </row>
    <row r="213" spans="1:26" ht="15.75" customHeight="1">
      <c r="A213" s="35" t="s">
        <v>506</v>
      </c>
      <c r="B213" s="35" t="s">
        <v>507</v>
      </c>
      <c r="C213" s="35" t="s">
        <v>76</v>
      </c>
      <c r="D213" s="35" t="s">
        <v>155</v>
      </c>
      <c r="E213" s="35" t="s">
        <v>78</v>
      </c>
      <c r="F213" s="35" t="s">
        <v>1887</v>
      </c>
      <c r="G213" s="35" t="s">
        <v>1888</v>
      </c>
      <c r="H213" s="35" t="s">
        <v>2044</v>
      </c>
      <c r="I213" s="41">
        <v>42444</v>
      </c>
      <c r="J213" s="41">
        <v>43357</v>
      </c>
      <c r="K213" s="35" t="s">
        <v>80</v>
      </c>
      <c r="L213" s="42">
        <v>3806866.42</v>
      </c>
      <c r="M213" s="43">
        <v>28978816.449999999</v>
      </c>
      <c r="N213" s="42">
        <v>40191424</v>
      </c>
      <c r="O213" s="42">
        <v>26794277.510000002</v>
      </c>
      <c r="P213" s="35">
        <v>0</v>
      </c>
      <c r="Q213" s="35">
        <v>0</v>
      </c>
      <c r="R213" s="42">
        <v>28978816.449999999</v>
      </c>
      <c r="S213" s="42">
        <v>26794277.489999998</v>
      </c>
      <c r="T213" s="42">
        <v>100</v>
      </c>
      <c r="U213" s="42">
        <v>83.26</v>
      </c>
      <c r="V213" s="35" t="s">
        <v>81</v>
      </c>
      <c r="W213" s="35" t="s">
        <v>133</v>
      </c>
      <c r="X213" s="35" t="s">
        <v>157</v>
      </c>
      <c r="Y213" s="35" t="s">
        <v>158</v>
      </c>
      <c r="Z213" s="35" t="s">
        <v>2050</v>
      </c>
    </row>
    <row r="214" spans="1:26" ht="15.75" customHeight="1">
      <c r="A214" s="35" t="s">
        <v>506</v>
      </c>
      <c r="B214" s="35" t="s">
        <v>507</v>
      </c>
      <c r="C214" s="35" t="s">
        <v>76</v>
      </c>
      <c r="D214" s="35" t="s">
        <v>155</v>
      </c>
      <c r="E214" s="35" t="s">
        <v>78</v>
      </c>
      <c r="F214" s="35" t="s">
        <v>1887</v>
      </c>
      <c r="G214" s="35" t="s">
        <v>1888</v>
      </c>
      <c r="H214" s="35" t="s">
        <v>2044</v>
      </c>
      <c r="I214" s="41">
        <v>42444</v>
      </c>
      <c r="J214" s="41">
        <v>43357</v>
      </c>
      <c r="K214" s="35" t="s">
        <v>80</v>
      </c>
      <c r="L214" s="42">
        <v>3806866.42</v>
      </c>
      <c r="M214" s="43">
        <v>28978816.449999999</v>
      </c>
      <c r="N214" s="42">
        <v>40191424</v>
      </c>
      <c r="O214" s="42">
        <v>26794277.510000002</v>
      </c>
      <c r="P214" s="35">
        <v>0</v>
      </c>
      <c r="Q214" s="35">
        <v>0</v>
      </c>
      <c r="R214" s="42">
        <v>28978816.449999999</v>
      </c>
      <c r="S214" s="42">
        <v>26794277.489999998</v>
      </c>
      <c r="T214" s="42">
        <v>100</v>
      </c>
      <c r="U214" s="42">
        <v>83.26</v>
      </c>
      <c r="V214" s="35" t="s">
        <v>81</v>
      </c>
      <c r="W214" s="35" t="s">
        <v>133</v>
      </c>
      <c r="X214" s="35" t="s">
        <v>157</v>
      </c>
      <c r="Y214" s="35" t="s">
        <v>158</v>
      </c>
      <c r="Z214" s="35" t="s">
        <v>2051</v>
      </c>
    </row>
    <row r="215" spans="1:26" ht="15.75" customHeight="1">
      <c r="A215" s="35" t="s">
        <v>506</v>
      </c>
      <c r="B215" s="35" t="s">
        <v>507</v>
      </c>
      <c r="C215" s="35" t="s">
        <v>76</v>
      </c>
      <c r="D215" s="35" t="s">
        <v>155</v>
      </c>
      <c r="E215" s="35" t="s">
        <v>78</v>
      </c>
      <c r="F215" s="35" t="s">
        <v>1887</v>
      </c>
      <c r="G215" s="35" t="s">
        <v>1888</v>
      </c>
      <c r="H215" s="35" t="s">
        <v>2044</v>
      </c>
      <c r="I215" s="41">
        <v>42444</v>
      </c>
      <c r="J215" s="41">
        <v>43357</v>
      </c>
      <c r="K215" s="35" t="s">
        <v>80</v>
      </c>
      <c r="L215" s="42">
        <v>3806866.42</v>
      </c>
      <c r="M215" s="43">
        <v>28978816.449999999</v>
      </c>
      <c r="N215" s="42">
        <v>40191424</v>
      </c>
      <c r="O215" s="42">
        <v>26794277.510000002</v>
      </c>
      <c r="P215" s="35">
        <v>0</v>
      </c>
      <c r="Q215" s="35">
        <v>0</v>
      </c>
      <c r="R215" s="42">
        <v>28978816.449999999</v>
      </c>
      <c r="S215" s="42">
        <v>26794277.489999998</v>
      </c>
      <c r="T215" s="42">
        <v>100</v>
      </c>
      <c r="U215" s="42">
        <v>83.26</v>
      </c>
      <c r="V215" s="35" t="s">
        <v>81</v>
      </c>
      <c r="W215" s="35" t="s">
        <v>133</v>
      </c>
      <c r="X215" s="35" t="s">
        <v>157</v>
      </c>
      <c r="Y215" s="35" t="s">
        <v>158</v>
      </c>
      <c r="Z215" s="35" t="s">
        <v>2052</v>
      </c>
    </row>
    <row r="216" spans="1:26" ht="15.75" customHeight="1">
      <c r="A216" s="35" t="s">
        <v>506</v>
      </c>
      <c r="B216" s="35" t="s">
        <v>507</v>
      </c>
      <c r="C216" s="35" t="s">
        <v>76</v>
      </c>
      <c r="D216" s="35" t="s">
        <v>155</v>
      </c>
      <c r="E216" s="35" t="s">
        <v>78</v>
      </c>
      <c r="F216" s="35" t="s">
        <v>1887</v>
      </c>
      <c r="G216" s="35" t="s">
        <v>1888</v>
      </c>
      <c r="H216" s="35" t="s">
        <v>2044</v>
      </c>
      <c r="I216" s="41">
        <v>42444</v>
      </c>
      <c r="J216" s="41">
        <v>43357</v>
      </c>
      <c r="K216" s="35" t="s">
        <v>80</v>
      </c>
      <c r="L216" s="42">
        <v>3806866.42</v>
      </c>
      <c r="M216" s="43">
        <v>28978816.449999999</v>
      </c>
      <c r="N216" s="42">
        <v>40191424</v>
      </c>
      <c r="O216" s="42">
        <v>26794277.510000002</v>
      </c>
      <c r="P216" s="35">
        <v>0</v>
      </c>
      <c r="Q216" s="35">
        <v>0</v>
      </c>
      <c r="R216" s="42">
        <v>28978816.449999999</v>
      </c>
      <c r="S216" s="42">
        <v>26794277.489999998</v>
      </c>
      <c r="T216" s="42">
        <v>100</v>
      </c>
      <c r="U216" s="42">
        <v>83.26</v>
      </c>
      <c r="V216" s="35" t="s">
        <v>81</v>
      </c>
      <c r="W216" s="35" t="s">
        <v>133</v>
      </c>
      <c r="X216" s="35" t="s">
        <v>157</v>
      </c>
      <c r="Y216" s="35" t="s">
        <v>259</v>
      </c>
      <c r="Z216" s="35" t="s">
        <v>2053</v>
      </c>
    </row>
    <row r="217" spans="1:26" ht="15.75" customHeight="1">
      <c r="A217" s="35" t="s">
        <v>506</v>
      </c>
      <c r="B217" s="35" t="s">
        <v>507</v>
      </c>
      <c r="C217" s="35" t="s">
        <v>76</v>
      </c>
      <c r="D217" s="35" t="s">
        <v>155</v>
      </c>
      <c r="E217" s="35" t="s">
        <v>78</v>
      </c>
      <c r="F217" s="35" t="s">
        <v>1887</v>
      </c>
      <c r="G217" s="35" t="s">
        <v>1888</v>
      </c>
      <c r="H217" s="35" t="s">
        <v>2044</v>
      </c>
      <c r="I217" s="41">
        <v>42444</v>
      </c>
      <c r="J217" s="41">
        <v>43357</v>
      </c>
      <c r="K217" s="35" t="s">
        <v>80</v>
      </c>
      <c r="L217" s="42">
        <v>3806866.42</v>
      </c>
      <c r="M217" s="43">
        <v>28978816.449999999</v>
      </c>
      <c r="N217" s="42">
        <v>40191424</v>
      </c>
      <c r="O217" s="42">
        <v>26794277.510000002</v>
      </c>
      <c r="P217" s="35">
        <v>0</v>
      </c>
      <c r="Q217" s="35">
        <v>0</v>
      </c>
      <c r="R217" s="42">
        <v>28978816.449999999</v>
      </c>
      <c r="S217" s="42">
        <v>26794277.489999998</v>
      </c>
      <c r="T217" s="42">
        <v>100</v>
      </c>
      <c r="U217" s="42">
        <v>83.26</v>
      </c>
      <c r="V217" s="35" t="s">
        <v>81</v>
      </c>
      <c r="W217" s="35" t="s">
        <v>133</v>
      </c>
      <c r="X217" s="35" t="s">
        <v>157</v>
      </c>
      <c r="Y217" s="35" t="s">
        <v>158</v>
      </c>
      <c r="Z217" s="35" t="s">
        <v>2054</v>
      </c>
    </row>
    <row r="218" spans="1:26" ht="15.75" customHeight="1">
      <c r="A218" s="35" t="s">
        <v>506</v>
      </c>
      <c r="B218" s="35" t="s">
        <v>507</v>
      </c>
      <c r="C218" s="35" t="s">
        <v>76</v>
      </c>
      <c r="D218" s="35" t="s">
        <v>155</v>
      </c>
      <c r="E218" s="35" t="s">
        <v>78</v>
      </c>
      <c r="F218" s="35" t="s">
        <v>1887</v>
      </c>
      <c r="G218" s="35" t="s">
        <v>1888</v>
      </c>
      <c r="H218" s="35" t="s">
        <v>2044</v>
      </c>
      <c r="I218" s="41">
        <v>42444</v>
      </c>
      <c r="J218" s="41">
        <v>43357</v>
      </c>
      <c r="K218" s="35" t="s">
        <v>80</v>
      </c>
      <c r="L218" s="42">
        <v>3806866.42</v>
      </c>
      <c r="M218" s="43">
        <v>28978816.449999999</v>
      </c>
      <c r="N218" s="42">
        <v>40191424</v>
      </c>
      <c r="O218" s="42">
        <v>26794277.510000002</v>
      </c>
      <c r="P218" s="35">
        <v>0</v>
      </c>
      <c r="Q218" s="35">
        <v>0</v>
      </c>
      <c r="R218" s="42">
        <v>28978816.449999999</v>
      </c>
      <c r="S218" s="42">
        <v>26794277.489999998</v>
      </c>
      <c r="T218" s="42">
        <v>100</v>
      </c>
      <c r="U218" s="42">
        <v>83.26</v>
      </c>
      <c r="V218" s="35" t="s">
        <v>81</v>
      </c>
      <c r="W218" s="35" t="s">
        <v>133</v>
      </c>
      <c r="X218" s="35" t="s">
        <v>157</v>
      </c>
      <c r="Y218" s="35" t="s">
        <v>259</v>
      </c>
      <c r="Z218" s="35" t="s">
        <v>259</v>
      </c>
    </row>
    <row r="219" spans="1:26" ht="15.75" customHeight="1">
      <c r="A219" s="35" t="s">
        <v>506</v>
      </c>
      <c r="B219" s="35" t="s">
        <v>507</v>
      </c>
      <c r="C219" s="35" t="s">
        <v>76</v>
      </c>
      <c r="D219" s="35" t="s">
        <v>155</v>
      </c>
      <c r="E219" s="35" t="s">
        <v>78</v>
      </c>
      <c r="F219" s="35" t="s">
        <v>1887</v>
      </c>
      <c r="G219" s="35" t="s">
        <v>1888</v>
      </c>
      <c r="H219" s="35" t="s">
        <v>2044</v>
      </c>
      <c r="I219" s="41">
        <v>42444</v>
      </c>
      <c r="J219" s="41">
        <v>43357</v>
      </c>
      <c r="K219" s="35" t="s">
        <v>80</v>
      </c>
      <c r="L219" s="42">
        <v>3806866.42</v>
      </c>
      <c r="M219" s="43">
        <v>28978816.449999999</v>
      </c>
      <c r="N219" s="42">
        <v>40191424</v>
      </c>
      <c r="O219" s="42">
        <v>26794277.510000002</v>
      </c>
      <c r="P219" s="35">
        <v>0</v>
      </c>
      <c r="Q219" s="35">
        <v>0</v>
      </c>
      <c r="R219" s="42">
        <v>28978816.449999999</v>
      </c>
      <c r="S219" s="42">
        <v>26794277.489999998</v>
      </c>
      <c r="T219" s="42">
        <v>100</v>
      </c>
      <c r="U219" s="42">
        <v>83.26</v>
      </c>
      <c r="V219" s="35" t="s">
        <v>81</v>
      </c>
      <c r="W219" s="35" t="s">
        <v>133</v>
      </c>
      <c r="X219" s="35" t="s">
        <v>157</v>
      </c>
      <c r="Y219" s="35" t="s">
        <v>199</v>
      </c>
      <c r="Z219" s="35" t="s">
        <v>199</v>
      </c>
    </row>
    <row r="220" spans="1:26" ht="15.75" customHeight="1">
      <c r="A220" s="35" t="s">
        <v>506</v>
      </c>
      <c r="B220" s="35" t="s">
        <v>507</v>
      </c>
      <c r="C220" s="35" t="s">
        <v>76</v>
      </c>
      <c r="D220" s="35" t="s">
        <v>155</v>
      </c>
      <c r="E220" s="35" t="s">
        <v>78</v>
      </c>
      <c r="F220" s="35" t="s">
        <v>1887</v>
      </c>
      <c r="G220" s="35" t="s">
        <v>1888</v>
      </c>
      <c r="H220" s="35" t="s">
        <v>2044</v>
      </c>
      <c r="I220" s="41">
        <v>42444</v>
      </c>
      <c r="J220" s="41">
        <v>43357</v>
      </c>
      <c r="K220" s="35" t="s">
        <v>80</v>
      </c>
      <c r="L220" s="42">
        <v>3806866.42</v>
      </c>
      <c r="M220" s="43">
        <v>28978816.449999999</v>
      </c>
      <c r="N220" s="42">
        <v>40191424</v>
      </c>
      <c r="O220" s="42">
        <v>26794277.510000002</v>
      </c>
      <c r="P220" s="35">
        <v>0</v>
      </c>
      <c r="Q220" s="35">
        <v>0</v>
      </c>
      <c r="R220" s="42">
        <v>28978816.449999999</v>
      </c>
      <c r="S220" s="42">
        <v>26794277.489999998</v>
      </c>
      <c r="T220" s="42">
        <v>100</v>
      </c>
      <c r="U220" s="42">
        <v>83.26</v>
      </c>
      <c r="V220" s="35" t="s">
        <v>81</v>
      </c>
      <c r="W220" s="35" t="s">
        <v>133</v>
      </c>
      <c r="X220" s="35" t="s">
        <v>157</v>
      </c>
      <c r="Y220" s="35" t="s">
        <v>199</v>
      </c>
      <c r="Z220" s="35" t="s">
        <v>2055</v>
      </c>
    </row>
    <row r="221" spans="1:26" ht="15.75" customHeight="1">
      <c r="A221" s="35" t="s">
        <v>506</v>
      </c>
      <c r="B221" s="35" t="s">
        <v>507</v>
      </c>
      <c r="C221" s="35" t="s">
        <v>76</v>
      </c>
      <c r="D221" s="35" t="s">
        <v>155</v>
      </c>
      <c r="E221" s="35" t="s">
        <v>78</v>
      </c>
      <c r="F221" s="35" t="s">
        <v>1887</v>
      </c>
      <c r="G221" s="35" t="s">
        <v>1888</v>
      </c>
      <c r="H221" s="35" t="s">
        <v>2044</v>
      </c>
      <c r="I221" s="41">
        <v>42444</v>
      </c>
      <c r="J221" s="41">
        <v>43357</v>
      </c>
      <c r="K221" s="35" t="s">
        <v>80</v>
      </c>
      <c r="L221" s="42">
        <v>3806866.42</v>
      </c>
      <c r="M221" s="43">
        <v>28978816.449999999</v>
      </c>
      <c r="N221" s="42">
        <v>40191424</v>
      </c>
      <c r="O221" s="42">
        <v>26794277.510000002</v>
      </c>
      <c r="P221" s="35">
        <v>0</v>
      </c>
      <c r="Q221" s="35">
        <v>0</v>
      </c>
      <c r="R221" s="42">
        <v>28978816.449999999</v>
      </c>
      <c r="S221" s="42">
        <v>26794277.489999998</v>
      </c>
      <c r="T221" s="42">
        <v>100</v>
      </c>
      <c r="U221" s="42">
        <v>83.26</v>
      </c>
      <c r="V221" s="35" t="s">
        <v>81</v>
      </c>
      <c r="W221" s="35" t="s">
        <v>133</v>
      </c>
      <c r="X221" s="35" t="s">
        <v>157</v>
      </c>
      <c r="Y221" s="35" t="s">
        <v>199</v>
      </c>
      <c r="Z221" s="35" t="s">
        <v>2056</v>
      </c>
    </row>
    <row r="222" spans="1:26" ht="15.75" customHeight="1">
      <c r="A222" s="35" t="s">
        <v>506</v>
      </c>
      <c r="B222" s="35" t="s">
        <v>507</v>
      </c>
      <c r="C222" s="35" t="s">
        <v>76</v>
      </c>
      <c r="D222" s="35" t="s">
        <v>155</v>
      </c>
      <c r="E222" s="35" t="s">
        <v>78</v>
      </c>
      <c r="F222" s="35" t="s">
        <v>1887</v>
      </c>
      <c r="G222" s="35" t="s">
        <v>1888</v>
      </c>
      <c r="H222" s="35" t="s">
        <v>2044</v>
      </c>
      <c r="I222" s="41">
        <v>42444</v>
      </c>
      <c r="J222" s="41">
        <v>43357</v>
      </c>
      <c r="K222" s="35" t="s">
        <v>80</v>
      </c>
      <c r="L222" s="42">
        <v>3806866.42</v>
      </c>
      <c r="M222" s="43">
        <v>28978816.449999999</v>
      </c>
      <c r="N222" s="42">
        <v>40191424</v>
      </c>
      <c r="O222" s="42">
        <v>26794277.510000002</v>
      </c>
      <c r="P222" s="35">
        <v>0</v>
      </c>
      <c r="Q222" s="35">
        <v>0</v>
      </c>
      <c r="R222" s="42">
        <v>28978816.449999999</v>
      </c>
      <c r="S222" s="42">
        <v>26794277.489999998</v>
      </c>
      <c r="T222" s="42">
        <v>100</v>
      </c>
      <c r="U222" s="42">
        <v>83.26</v>
      </c>
      <c r="V222" s="35" t="s">
        <v>81</v>
      </c>
      <c r="W222" s="35" t="s">
        <v>133</v>
      </c>
      <c r="X222" s="35" t="s">
        <v>157</v>
      </c>
      <c r="Y222" s="35" t="s">
        <v>199</v>
      </c>
      <c r="Z222" s="35" t="s">
        <v>2057</v>
      </c>
    </row>
    <row r="223" spans="1:26" ht="15.75" customHeight="1">
      <c r="A223" s="35" t="s">
        <v>506</v>
      </c>
      <c r="B223" s="35" t="s">
        <v>507</v>
      </c>
      <c r="C223" s="35" t="s">
        <v>76</v>
      </c>
      <c r="D223" s="35" t="s">
        <v>155</v>
      </c>
      <c r="E223" s="35" t="s">
        <v>78</v>
      </c>
      <c r="F223" s="35" t="s">
        <v>1887</v>
      </c>
      <c r="G223" s="35" t="s">
        <v>1888</v>
      </c>
      <c r="H223" s="35" t="s">
        <v>2044</v>
      </c>
      <c r="I223" s="41">
        <v>42444</v>
      </c>
      <c r="J223" s="41">
        <v>43357</v>
      </c>
      <c r="K223" s="35" t="s">
        <v>80</v>
      </c>
      <c r="L223" s="42">
        <v>3806866.42</v>
      </c>
      <c r="M223" s="43">
        <v>28978816.449999999</v>
      </c>
      <c r="N223" s="42">
        <v>40191424</v>
      </c>
      <c r="O223" s="42">
        <v>26794277.510000002</v>
      </c>
      <c r="P223" s="35">
        <v>0</v>
      </c>
      <c r="Q223" s="35">
        <v>0</v>
      </c>
      <c r="R223" s="42">
        <v>28978816.449999999</v>
      </c>
      <c r="S223" s="42">
        <v>26794277.489999998</v>
      </c>
      <c r="T223" s="42">
        <v>100</v>
      </c>
      <c r="U223" s="42">
        <v>83.26</v>
      </c>
      <c r="V223" s="35" t="s">
        <v>81</v>
      </c>
      <c r="W223" s="35" t="s">
        <v>133</v>
      </c>
      <c r="X223" s="35" t="s">
        <v>157</v>
      </c>
      <c r="Y223" s="35" t="s">
        <v>235</v>
      </c>
      <c r="Z223" s="35" t="s">
        <v>1615</v>
      </c>
    </row>
    <row r="224" spans="1:26" ht="15.75" customHeight="1">
      <c r="A224" s="35" t="s">
        <v>506</v>
      </c>
      <c r="B224" s="35" t="s">
        <v>507</v>
      </c>
      <c r="C224" s="35" t="s">
        <v>76</v>
      </c>
      <c r="D224" s="35" t="s">
        <v>155</v>
      </c>
      <c r="E224" s="35" t="s">
        <v>78</v>
      </c>
      <c r="F224" s="35" t="s">
        <v>1887</v>
      </c>
      <c r="G224" s="35" t="s">
        <v>1888</v>
      </c>
      <c r="H224" s="35" t="s">
        <v>2044</v>
      </c>
      <c r="I224" s="41">
        <v>42444</v>
      </c>
      <c r="J224" s="41">
        <v>43357</v>
      </c>
      <c r="K224" s="35" t="s">
        <v>80</v>
      </c>
      <c r="L224" s="42">
        <v>3806866.42</v>
      </c>
      <c r="M224" s="43">
        <v>28978816.449999999</v>
      </c>
      <c r="N224" s="42">
        <v>40191424</v>
      </c>
      <c r="O224" s="42">
        <v>26794277.510000002</v>
      </c>
      <c r="P224" s="35">
        <v>0</v>
      </c>
      <c r="Q224" s="35">
        <v>0</v>
      </c>
      <c r="R224" s="42">
        <v>28978816.449999999</v>
      </c>
      <c r="S224" s="42">
        <v>26794277.489999998</v>
      </c>
      <c r="T224" s="42">
        <v>100</v>
      </c>
      <c r="U224" s="42">
        <v>83.26</v>
      </c>
      <c r="V224" s="35" t="s">
        <v>81</v>
      </c>
      <c r="W224" s="35" t="s">
        <v>133</v>
      </c>
      <c r="X224" s="35" t="s">
        <v>157</v>
      </c>
      <c r="Y224" s="35" t="s">
        <v>235</v>
      </c>
      <c r="Z224" s="35" t="s">
        <v>2058</v>
      </c>
    </row>
    <row r="225" spans="1:26" ht="15.75" customHeight="1">
      <c r="A225" s="35" t="s">
        <v>506</v>
      </c>
      <c r="B225" s="35" t="s">
        <v>507</v>
      </c>
      <c r="C225" s="35" t="s">
        <v>76</v>
      </c>
      <c r="D225" s="35" t="s">
        <v>155</v>
      </c>
      <c r="E225" s="35" t="s">
        <v>78</v>
      </c>
      <c r="F225" s="35" t="s">
        <v>1887</v>
      </c>
      <c r="G225" s="35" t="s">
        <v>1888</v>
      </c>
      <c r="H225" s="35" t="s">
        <v>2044</v>
      </c>
      <c r="I225" s="41">
        <v>42444</v>
      </c>
      <c r="J225" s="41">
        <v>43357</v>
      </c>
      <c r="K225" s="35" t="s">
        <v>80</v>
      </c>
      <c r="L225" s="42">
        <v>3806866.42</v>
      </c>
      <c r="M225" s="43">
        <v>28978816.449999999</v>
      </c>
      <c r="N225" s="42">
        <v>40191424</v>
      </c>
      <c r="O225" s="42">
        <v>26794277.510000002</v>
      </c>
      <c r="P225" s="35">
        <v>0</v>
      </c>
      <c r="Q225" s="35">
        <v>0</v>
      </c>
      <c r="R225" s="42">
        <v>28978816.449999999</v>
      </c>
      <c r="S225" s="42">
        <v>26794277.489999998</v>
      </c>
      <c r="T225" s="42">
        <v>100</v>
      </c>
      <c r="U225" s="42">
        <v>83.26</v>
      </c>
      <c r="V225" s="35" t="s">
        <v>81</v>
      </c>
      <c r="W225" s="35" t="s">
        <v>133</v>
      </c>
      <c r="X225" s="35" t="s">
        <v>157</v>
      </c>
      <c r="Y225" s="35" t="s">
        <v>235</v>
      </c>
      <c r="Z225" s="35" t="s">
        <v>2059</v>
      </c>
    </row>
    <row r="226" spans="1:26" ht="15.75" customHeight="1">
      <c r="A226" s="35" t="s">
        <v>506</v>
      </c>
      <c r="B226" s="35" t="s">
        <v>507</v>
      </c>
      <c r="C226" s="35" t="s">
        <v>76</v>
      </c>
      <c r="D226" s="35" t="s">
        <v>155</v>
      </c>
      <c r="E226" s="35" t="s">
        <v>78</v>
      </c>
      <c r="F226" s="35" t="s">
        <v>1887</v>
      </c>
      <c r="G226" s="35" t="s">
        <v>1888</v>
      </c>
      <c r="H226" s="35" t="s">
        <v>2044</v>
      </c>
      <c r="I226" s="41">
        <v>42444</v>
      </c>
      <c r="J226" s="41">
        <v>43357</v>
      </c>
      <c r="K226" s="35" t="s">
        <v>80</v>
      </c>
      <c r="L226" s="42">
        <v>3806866.42</v>
      </c>
      <c r="M226" s="43">
        <v>28978816.449999999</v>
      </c>
      <c r="N226" s="42">
        <v>40191424</v>
      </c>
      <c r="O226" s="42">
        <v>26794277.510000002</v>
      </c>
      <c r="P226" s="35">
        <v>0</v>
      </c>
      <c r="Q226" s="35">
        <v>0</v>
      </c>
      <c r="R226" s="42">
        <v>28978816.449999999</v>
      </c>
      <c r="S226" s="42">
        <v>26794277.489999998</v>
      </c>
      <c r="T226" s="42">
        <v>100</v>
      </c>
      <c r="U226" s="42">
        <v>83.26</v>
      </c>
      <c r="V226" s="35" t="s">
        <v>81</v>
      </c>
      <c r="W226" s="35" t="s">
        <v>133</v>
      </c>
      <c r="X226" s="35" t="s">
        <v>157</v>
      </c>
      <c r="Y226" s="35" t="s">
        <v>235</v>
      </c>
      <c r="Z226" s="35" t="s">
        <v>2060</v>
      </c>
    </row>
    <row r="227" spans="1:26" ht="15.75" customHeight="1">
      <c r="A227" s="35" t="s">
        <v>506</v>
      </c>
      <c r="B227" s="35" t="s">
        <v>507</v>
      </c>
      <c r="C227" s="35" t="s">
        <v>76</v>
      </c>
      <c r="D227" s="35" t="s">
        <v>155</v>
      </c>
      <c r="E227" s="35" t="s">
        <v>78</v>
      </c>
      <c r="F227" s="35" t="s">
        <v>1887</v>
      </c>
      <c r="G227" s="35" t="s">
        <v>1888</v>
      </c>
      <c r="H227" s="35" t="s">
        <v>2044</v>
      </c>
      <c r="I227" s="41">
        <v>42444</v>
      </c>
      <c r="J227" s="41">
        <v>43357</v>
      </c>
      <c r="K227" s="35" t="s">
        <v>80</v>
      </c>
      <c r="L227" s="42">
        <v>3806866.42</v>
      </c>
      <c r="M227" s="43">
        <v>28978816.449999999</v>
      </c>
      <c r="N227" s="42">
        <v>40191424</v>
      </c>
      <c r="O227" s="42">
        <v>26794277.510000002</v>
      </c>
      <c r="P227" s="35">
        <v>0</v>
      </c>
      <c r="Q227" s="35">
        <v>0</v>
      </c>
      <c r="R227" s="42">
        <v>28978816.449999999</v>
      </c>
      <c r="S227" s="42">
        <v>26794277.489999998</v>
      </c>
      <c r="T227" s="42">
        <v>100</v>
      </c>
      <c r="U227" s="42">
        <v>83.26</v>
      </c>
      <c r="V227" s="35" t="s">
        <v>81</v>
      </c>
      <c r="W227" s="35" t="s">
        <v>133</v>
      </c>
      <c r="X227" s="35" t="s">
        <v>157</v>
      </c>
      <c r="Y227" s="35" t="s">
        <v>235</v>
      </c>
      <c r="Z227" s="35" t="s">
        <v>2061</v>
      </c>
    </row>
    <row r="228" spans="1:26" ht="15.75" customHeight="1">
      <c r="A228" s="35" t="s">
        <v>506</v>
      </c>
      <c r="B228" s="35" t="s">
        <v>507</v>
      </c>
      <c r="C228" s="35" t="s">
        <v>76</v>
      </c>
      <c r="D228" s="35" t="s">
        <v>155</v>
      </c>
      <c r="E228" s="35" t="s">
        <v>78</v>
      </c>
      <c r="F228" s="35" t="s">
        <v>1887</v>
      </c>
      <c r="G228" s="35" t="s">
        <v>1888</v>
      </c>
      <c r="H228" s="35" t="s">
        <v>2044</v>
      </c>
      <c r="I228" s="41">
        <v>42444</v>
      </c>
      <c r="J228" s="41">
        <v>43357</v>
      </c>
      <c r="K228" s="35" t="s">
        <v>80</v>
      </c>
      <c r="L228" s="42">
        <v>3806866.42</v>
      </c>
      <c r="M228" s="43">
        <v>28978816.449999999</v>
      </c>
      <c r="N228" s="42">
        <v>40191424</v>
      </c>
      <c r="O228" s="42">
        <v>26794277.510000002</v>
      </c>
      <c r="P228" s="35">
        <v>0</v>
      </c>
      <c r="Q228" s="35">
        <v>0</v>
      </c>
      <c r="R228" s="42">
        <v>28978816.449999999</v>
      </c>
      <c r="S228" s="42">
        <v>26794277.489999998</v>
      </c>
      <c r="T228" s="42">
        <v>100</v>
      </c>
      <c r="U228" s="42">
        <v>83.26</v>
      </c>
      <c r="V228" s="35" t="s">
        <v>81</v>
      </c>
      <c r="W228" s="35" t="s">
        <v>133</v>
      </c>
      <c r="X228" s="35" t="s">
        <v>157</v>
      </c>
      <c r="Y228" s="35" t="s">
        <v>235</v>
      </c>
      <c r="Z228" s="35" t="s">
        <v>2062</v>
      </c>
    </row>
    <row r="229" spans="1:26" ht="15.75" customHeight="1">
      <c r="A229" s="35" t="s">
        <v>506</v>
      </c>
      <c r="B229" s="35" t="s">
        <v>507</v>
      </c>
      <c r="C229" s="35" t="s">
        <v>76</v>
      </c>
      <c r="D229" s="35" t="s">
        <v>155</v>
      </c>
      <c r="E229" s="35" t="s">
        <v>78</v>
      </c>
      <c r="F229" s="35" t="s">
        <v>1887</v>
      </c>
      <c r="G229" s="35" t="s">
        <v>1888</v>
      </c>
      <c r="H229" s="35" t="s">
        <v>2044</v>
      </c>
      <c r="I229" s="41">
        <v>42444</v>
      </c>
      <c r="J229" s="41">
        <v>43357</v>
      </c>
      <c r="K229" s="35" t="s">
        <v>80</v>
      </c>
      <c r="L229" s="42">
        <v>3806866.42</v>
      </c>
      <c r="M229" s="43">
        <v>28978816.449999999</v>
      </c>
      <c r="N229" s="42">
        <v>40191424</v>
      </c>
      <c r="O229" s="42">
        <v>26794277.510000002</v>
      </c>
      <c r="P229" s="35">
        <v>0</v>
      </c>
      <c r="Q229" s="35">
        <v>0</v>
      </c>
      <c r="R229" s="42">
        <v>28978816.449999999</v>
      </c>
      <c r="S229" s="42">
        <v>26794277.489999998</v>
      </c>
      <c r="T229" s="42">
        <v>100</v>
      </c>
      <c r="U229" s="42">
        <v>83.26</v>
      </c>
      <c r="V229" s="35" t="s">
        <v>81</v>
      </c>
      <c r="W229" s="35" t="s">
        <v>133</v>
      </c>
      <c r="X229" s="35" t="s">
        <v>157</v>
      </c>
      <c r="Y229" s="35" t="s">
        <v>235</v>
      </c>
      <c r="Z229" s="35" t="s">
        <v>725</v>
      </c>
    </row>
    <row r="230" spans="1:26" ht="15.75" customHeight="1">
      <c r="A230" s="35" t="s">
        <v>506</v>
      </c>
      <c r="B230" s="35" t="s">
        <v>507</v>
      </c>
      <c r="C230" s="35" t="s">
        <v>76</v>
      </c>
      <c r="D230" s="35" t="s">
        <v>155</v>
      </c>
      <c r="E230" s="35" t="s">
        <v>78</v>
      </c>
      <c r="F230" s="35" t="s">
        <v>1887</v>
      </c>
      <c r="G230" s="35" t="s">
        <v>1888</v>
      </c>
      <c r="H230" s="35" t="s">
        <v>2044</v>
      </c>
      <c r="I230" s="41">
        <v>42444</v>
      </c>
      <c r="J230" s="41">
        <v>43357</v>
      </c>
      <c r="K230" s="35" t="s">
        <v>80</v>
      </c>
      <c r="L230" s="42">
        <v>3806866.42</v>
      </c>
      <c r="M230" s="43">
        <v>28978816.449999999</v>
      </c>
      <c r="N230" s="42">
        <v>40191424</v>
      </c>
      <c r="O230" s="42">
        <v>26794277.510000002</v>
      </c>
      <c r="P230" s="35">
        <v>0</v>
      </c>
      <c r="Q230" s="35">
        <v>0</v>
      </c>
      <c r="R230" s="42">
        <v>28978816.449999999</v>
      </c>
      <c r="S230" s="42">
        <v>26794277.489999998</v>
      </c>
      <c r="T230" s="42">
        <v>100</v>
      </c>
      <c r="U230" s="42">
        <v>83.26</v>
      </c>
      <c r="V230" s="35" t="s">
        <v>81</v>
      </c>
      <c r="W230" s="35" t="s">
        <v>133</v>
      </c>
      <c r="X230" s="35" t="s">
        <v>157</v>
      </c>
      <c r="Y230" s="35" t="s">
        <v>235</v>
      </c>
      <c r="Z230" s="35" t="s">
        <v>2063</v>
      </c>
    </row>
    <row r="231" spans="1:26" ht="15.75" customHeight="1">
      <c r="A231" s="35" t="s">
        <v>506</v>
      </c>
      <c r="B231" s="35" t="s">
        <v>507</v>
      </c>
      <c r="C231" s="35" t="s">
        <v>76</v>
      </c>
      <c r="D231" s="35" t="s">
        <v>155</v>
      </c>
      <c r="E231" s="35" t="s">
        <v>78</v>
      </c>
      <c r="F231" s="35" t="s">
        <v>1887</v>
      </c>
      <c r="G231" s="35" t="s">
        <v>1888</v>
      </c>
      <c r="H231" s="35" t="s">
        <v>2044</v>
      </c>
      <c r="I231" s="41">
        <v>42444</v>
      </c>
      <c r="J231" s="41">
        <v>43357</v>
      </c>
      <c r="K231" s="35" t="s">
        <v>80</v>
      </c>
      <c r="L231" s="42">
        <v>3806866.42</v>
      </c>
      <c r="M231" s="43">
        <v>28978816.449999999</v>
      </c>
      <c r="N231" s="42">
        <v>40191424</v>
      </c>
      <c r="O231" s="42">
        <v>26794277.510000002</v>
      </c>
      <c r="P231" s="35">
        <v>0</v>
      </c>
      <c r="Q231" s="35">
        <v>0</v>
      </c>
      <c r="R231" s="42">
        <v>28978816.449999999</v>
      </c>
      <c r="S231" s="42">
        <v>26794277.489999998</v>
      </c>
      <c r="T231" s="42">
        <v>100</v>
      </c>
      <c r="U231" s="42">
        <v>83.26</v>
      </c>
      <c r="V231" s="35" t="s">
        <v>81</v>
      </c>
      <c r="W231" s="35" t="s">
        <v>133</v>
      </c>
      <c r="X231" s="35" t="s">
        <v>157</v>
      </c>
      <c r="Y231" s="35" t="s">
        <v>235</v>
      </c>
      <c r="Z231" s="35" t="s">
        <v>2064</v>
      </c>
    </row>
    <row r="232" spans="1:26" ht="15.75" customHeight="1">
      <c r="A232" s="35" t="s">
        <v>506</v>
      </c>
      <c r="B232" s="35" t="s">
        <v>507</v>
      </c>
      <c r="C232" s="35" t="s">
        <v>76</v>
      </c>
      <c r="D232" s="35" t="s">
        <v>155</v>
      </c>
      <c r="E232" s="35" t="s">
        <v>78</v>
      </c>
      <c r="F232" s="35" t="s">
        <v>1887</v>
      </c>
      <c r="G232" s="35" t="s">
        <v>1888</v>
      </c>
      <c r="H232" s="35" t="s">
        <v>2044</v>
      </c>
      <c r="I232" s="41">
        <v>42444</v>
      </c>
      <c r="J232" s="41">
        <v>43357</v>
      </c>
      <c r="K232" s="35" t="s">
        <v>80</v>
      </c>
      <c r="L232" s="42">
        <v>3806866.42</v>
      </c>
      <c r="M232" s="43">
        <v>28978816.449999999</v>
      </c>
      <c r="N232" s="42">
        <v>40191424</v>
      </c>
      <c r="O232" s="42">
        <v>26794277.510000002</v>
      </c>
      <c r="P232" s="35">
        <v>0</v>
      </c>
      <c r="Q232" s="35">
        <v>0</v>
      </c>
      <c r="R232" s="42">
        <v>28978816.449999999</v>
      </c>
      <c r="S232" s="42">
        <v>26794277.489999998</v>
      </c>
      <c r="T232" s="42">
        <v>100</v>
      </c>
      <c r="U232" s="42">
        <v>83.26</v>
      </c>
      <c r="V232" s="35" t="s">
        <v>81</v>
      </c>
      <c r="W232" s="35" t="s">
        <v>133</v>
      </c>
      <c r="X232" s="35" t="s">
        <v>157</v>
      </c>
      <c r="Y232" s="35" t="s">
        <v>235</v>
      </c>
      <c r="Z232" s="35" t="s">
        <v>1749</v>
      </c>
    </row>
    <row r="233" spans="1:26" ht="15.75" customHeight="1">
      <c r="A233" s="35" t="s">
        <v>506</v>
      </c>
      <c r="B233" s="35" t="s">
        <v>507</v>
      </c>
      <c r="C233" s="35" t="s">
        <v>76</v>
      </c>
      <c r="D233" s="35" t="s">
        <v>155</v>
      </c>
      <c r="E233" s="35" t="s">
        <v>78</v>
      </c>
      <c r="F233" s="35" t="s">
        <v>1887</v>
      </c>
      <c r="G233" s="35" t="s">
        <v>1888</v>
      </c>
      <c r="H233" s="35" t="s">
        <v>2044</v>
      </c>
      <c r="I233" s="41">
        <v>42444</v>
      </c>
      <c r="J233" s="41">
        <v>43357</v>
      </c>
      <c r="K233" s="35" t="s">
        <v>80</v>
      </c>
      <c r="L233" s="42">
        <v>3806866.42</v>
      </c>
      <c r="M233" s="43">
        <v>28978816.449999999</v>
      </c>
      <c r="N233" s="42">
        <v>40191424</v>
      </c>
      <c r="O233" s="42">
        <v>26794277.510000002</v>
      </c>
      <c r="P233" s="35">
        <v>0</v>
      </c>
      <c r="Q233" s="35">
        <v>0</v>
      </c>
      <c r="R233" s="42">
        <v>28978816.449999999</v>
      </c>
      <c r="S233" s="42">
        <v>26794277.489999998</v>
      </c>
      <c r="T233" s="42">
        <v>100</v>
      </c>
      <c r="U233" s="42">
        <v>83.26</v>
      </c>
      <c r="V233" s="35" t="s">
        <v>81</v>
      </c>
      <c r="W233" s="35" t="s">
        <v>133</v>
      </c>
      <c r="X233" s="35" t="s">
        <v>157</v>
      </c>
      <c r="Y233" s="35" t="s">
        <v>235</v>
      </c>
      <c r="Z233" s="35" t="s">
        <v>373</v>
      </c>
    </row>
    <row r="234" spans="1:26" ht="15.75" customHeight="1">
      <c r="A234" s="35" t="s">
        <v>506</v>
      </c>
      <c r="B234" s="35" t="s">
        <v>507</v>
      </c>
      <c r="C234" s="35" t="s">
        <v>76</v>
      </c>
      <c r="D234" s="35" t="s">
        <v>155</v>
      </c>
      <c r="E234" s="35" t="s">
        <v>78</v>
      </c>
      <c r="F234" s="35" t="s">
        <v>1887</v>
      </c>
      <c r="G234" s="35" t="s">
        <v>1888</v>
      </c>
      <c r="H234" s="35" t="s">
        <v>2044</v>
      </c>
      <c r="I234" s="41">
        <v>42444</v>
      </c>
      <c r="J234" s="41">
        <v>43357</v>
      </c>
      <c r="K234" s="35" t="s">
        <v>80</v>
      </c>
      <c r="L234" s="42">
        <v>3806866.42</v>
      </c>
      <c r="M234" s="43">
        <v>28978816.449999999</v>
      </c>
      <c r="N234" s="42">
        <v>40191424</v>
      </c>
      <c r="O234" s="42">
        <v>26794277.510000002</v>
      </c>
      <c r="P234" s="35">
        <v>0</v>
      </c>
      <c r="Q234" s="35">
        <v>0</v>
      </c>
      <c r="R234" s="42">
        <v>28978816.449999999</v>
      </c>
      <c r="S234" s="42">
        <v>26794277.489999998</v>
      </c>
      <c r="T234" s="42">
        <v>100</v>
      </c>
      <c r="U234" s="42">
        <v>83.26</v>
      </c>
      <c r="V234" s="35" t="s">
        <v>81</v>
      </c>
      <c r="W234" s="35" t="s">
        <v>133</v>
      </c>
      <c r="X234" s="35" t="s">
        <v>157</v>
      </c>
      <c r="Y234" s="35" t="s">
        <v>158</v>
      </c>
      <c r="Z234" s="35" t="s">
        <v>158</v>
      </c>
    </row>
    <row r="235" spans="1:26" ht="15.75" customHeight="1">
      <c r="A235" s="35" t="s">
        <v>506</v>
      </c>
      <c r="B235" s="35" t="s">
        <v>507</v>
      </c>
      <c r="C235" s="35" t="s">
        <v>76</v>
      </c>
      <c r="D235" s="35" t="s">
        <v>155</v>
      </c>
      <c r="E235" s="35" t="s">
        <v>78</v>
      </c>
      <c r="F235" s="35" t="s">
        <v>1887</v>
      </c>
      <c r="G235" s="35" t="s">
        <v>1888</v>
      </c>
      <c r="H235" s="35" t="s">
        <v>2044</v>
      </c>
      <c r="I235" s="41">
        <v>42444</v>
      </c>
      <c r="J235" s="41">
        <v>43357</v>
      </c>
      <c r="K235" s="35" t="s">
        <v>80</v>
      </c>
      <c r="L235" s="42">
        <v>3806866.42</v>
      </c>
      <c r="M235" s="43">
        <v>28978816.449999999</v>
      </c>
      <c r="N235" s="42">
        <v>40191424</v>
      </c>
      <c r="O235" s="42">
        <v>26794277.510000002</v>
      </c>
      <c r="P235" s="35">
        <v>0</v>
      </c>
      <c r="Q235" s="35">
        <v>0</v>
      </c>
      <c r="R235" s="42">
        <v>28978816.449999999</v>
      </c>
      <c r="S235" s="42">
        <v>26794277.489999998</v>
      </c>
      <c r="T235" s="42">
        <v>100</v>
      </c>
      <c r="U235" s="42">
        <v>83.26</v>
      </c>
      <c r="V235" s="35" t="s">
        <v>81</v>
      </c>
      <c r="W235" s="35" t="s">
        <v>133</v>
      </c>
      <c r="X235" s="35" t="s">
        <v>157</v>
      </c>
      <c r="Y235" s="35" t="s">
        <v>158</v>
      </c>
      <c r="Z235" s="35" t="s">
        <v>158</v>
      </c>
    </row>
    <row r="236" spans="1:26" ht="15.75" customHeight="1">
      <c r="A236" s="35" t="s">
        <v>506</v>
      </c>
      <c r="B236" s="35" t="s">
        <v>507</v>
      </c>
      <c r="C236" s="35" t="s">
        <v>76</v>
      </c>
      <c r="D236" s="35" t="s">
        <v>155</v>
      </c>
      <c r="E236" s="35" t="s">
        <v>78</v>
      </c>
      <c r="F236" s="35" t="s">
        <v>1887</v>
      </c>
      <c r="G236" s="35" t="s">
        <v>1888</v>
      </c>
      <c r="H236" s="35" t="s">
        <v>2044</v>
      </c>
      <c r="I236" s="41">
        <v>42444</v>
      </c>
      <c r="J236" s="41">
        <v>43357</v>
      </c>
      <c r="K236" s="35" t="s">
        <v>80</v>
      </c>
      <c r="L236" s="42">
        <v>3806866.42</v>
      </c>
      <c r="M236" s="43">
        <v>28978816.449999999</v>
      </c>
      <c r="N236" s="42">
        <v>40191424</v>
      </c>
      <c r="O236" s="42">
        <v>26794277.510000002</v>
      </c>
      <c r="P236" s="35">
        <v>0</v>
      </c>
      <c r="Q236" s="35">
        <v>0</v>
      </c>
      <c r="R236" s="42">
        <v>28978816.449999999</v>
      </c>
      <c r="S236" s="42">
        <v>26794277.489999998</v>
      </c>
      <c r="T236" s="42">
        <v>100</v>
      </c>
      <c r="U236" s="42">
        <v>83.26</v>
      </c>
      <c r="V236" s="35" t="s">
        <v>81</v>
      </c>
      <c r="W236" s="35" t="s">
        <v>133</v>
      </c>
      <c r="X236" s="35" t="s">
        <v>157</v>
      </c>
      <c r="Y236" s="35" t="s">
        <v>158</v>
      </c>
      <c r="Z236" s="35" t="s">
        <v>2065</v>
      </c>
    </row>
    <row r="237" spans="1:26" ht="15.75" customHeight="1">
      <c r="A237" s="35" t="s">
        <v>506</v>
      </c>
      <c r="B237" s="35" t="s">
        <v>507</v>
      </c>
      <c r="C237" s="35" t="s">
        <v>76</v>
      </c>
      <c r="D237" s="35" t="s">
        <v>155</v>
      </c>
      <c r="E237" s="35" t="s">
        <v>78</v>
      </c>
      <c r="F237" s="35" t="s">
        <v>1887</v>
      </c>
      <c r="G237" s="35" t="s">
        <v>1888</v>
      </c>
      <c r="H237" s="35" t="s">
        <v>2044</v>
      </c>
      <c r="I237" s="41">
        <v>42444</v>
      </c>
      <c r="J237" s="41">
        <v>43357</v>
      </c>
      <c r="K237" s="35" t="s">
        <v>80</v>
      </c>
      <c r="L237" s="42">
        <v>3806866.42</v>
      </c>
      <c r="M237" s="43">
        <v>28978816.449999999</v>
      </c>
      <c r="N237" s="42">
        <v>40191424</v>
      </c>
      <c r="O237" s="42">
        <v>26794277.510000002</v>
      </c>
      <c r="P237" s="35">
        <v>0</v>
      </c>
      <c r="Q237" s="35">
        <v>0</v>
      </c>
      <c r="R237" s="42">
        <v>28978816.449999999</v>
      </c>
      <c r="S237" s="42">
        <v>26794277.489999998</v>
      </c>
      <c r="T237" s="42">
        <v>100</v>
      </c>
      <c r="U237" s="42">
        <v>83.26</v>
      </c>
      <c r="V237" s="35" t="s">
        <v>81</v>
      </c>
      <c r="W237" s="35" t="s">
        <v>133</v>
      </c>
      <c r="X237" s="35" t="s">
        <v>157</v>
      </c>
      <c r="Y237" s="35" t="s">
        <v>158</v>
      </c>
      <c r="Z237" s="35" t="s">
        <v>2066</v>
      </c>
    </row>
    <row r="238" spans="1:26" ht="15.75" customHeight="1">
      <c r="A238" s="35" t="s">
        <v>506</v>
      </c>
      <c r="B238" s="35" t="s">
        <v>507</v>
      </c>
      <c r="C238" s="35" t="s">
        <v>76</v>
      </c>
      <c r="D238" s="35" t="s">
        <v>155</v>
      </c>
      <c r="E238" s="35" t="s">
        <v>78</v>
      </c>
      <c r="F238" s="35" t="s">
        <v>1887</v>
      </c>
      <c r="G238" s="35" t="s">
        <v>1888</v>
      </c>
      <c r="H238" s="35" t="s">
        <v>2044</v>
      </c>
      <c r="I238" s="41">
        <v>42444</v>
      </c>
      <c r="J238" s="41">
        <v>43357</v>
      </c>
      <c r="K238" s="35" t="s">
        <v>80</v>
      </c>
      <c r="L238" s="42">
        <v>3806866.42</v>
      </c>
      <c r="M238" s="43">
        <v>28978816.449999999</v>
      </c>
      <c r="N238" s="42">
        <v>40191424</v>
      </c>
      <c r="O238" s="42">
        <v>26794277.510000002</v>
      </c>
      <c r="P238" s="35">
        <v>0</v>
      </c>
      <c r="Q238" s="35">
        <v>0</v>
      </c>
      <c r="R238" s="42">
        <v>28978816.449999999</v>
      </c>
      <c r="S238" s="42">
        <v>26794277.489999998</v>
      </c>
      <c r="T238" s="42">
        <v>100</v>
      </c>
      <c r="U238" s="42">
        <v>83.26</v>
      </c>
      <c r="V238" s="35" t="s">
        <v>81</v>
      </c>
      <c r="W238" s="35" t="s">
        <v>133</v>
      </c>
      <c r="X238" s="35" t="s">
        <v>157</v>
      </c>
      <c r="Y238" s="35" t="s">
        <v>158</v>
      </c>
      <c r="Z238" s="35" t="s">
        <v>2067</v>
      </c>
    </row>
    <row r="239" spans="1:26" ht="15.75" customHeight="1">
      <c r="A239" s="35" t="s">
        <v>506</v>
      </c>
      <c r="B239" s="35" t="s">
        <v>507</v>
      </c>
      <c r="C239" s="35" t="s">
        <v>76</v>
      </c>
      <c r="D239" s="35" t="s">
        <v>155</v>
      </c>
      <c r="E239" s="35" t="s">
        <v>78</v>
      </c>
      <c r="F239" s="35" t="s">
        <v>1887</v>
      </c>
      <c r="G239" s="35" t="s">
        <v>1888</v>
      </c>
      <c r="H239" s="35" t="s">
        <v>2044</v>
      </c>
      <c r="I239" s="41">
        <v>42444</v>
      </c>
      <c r="J239" s="41">
        <v>43357</v>
      </c>
      <c r="K239" s="35" t="s">
        <v>80</v>
      </c>
      <c r="L239" s="42">
        <v>3806866.42</v>
      </c>
      <c r="M239" s="43">
        <v>28978816.449999999</v>
      </c>
      <c r="N239" s="42">
        <v>40191424</v>
      </c>
      <c r="O239" s="42">
        <v>26794277.510000002</v>
      </c>
      <c r="P239" s="35">
        <v>0</v>
      </c>
      <c r="Q239" s="35">
        <v>0</v>
      </c>
      <c r="R239" s="42">
        <v>28978816.449999999</v>
      </c>
      <c r="S239" s="42">
        <v>26794277.489999998</v>
      </c>
      <c r="T239" s="42">
        <v>100</v>
      </c>
      <c r="U239" s="42">
        <v>83.26</v>
      </c>
      <c r="V239" s="35" t="s">
        <v>81</v>
      </c>
      <c r="W239" s="35" t="s">
        <v>133</v>
      </c>
      <c r="X239" s="35" t="s">
        <v>157</v>
      </c>
      <c r="Y239" s="35" t="s">
        <v>158</v>
      </c>
      <c r="Z239" s="35" t="s">
        <v>2068</v>
      </c>
    </row>
    <row r="240" spans="1:26" ht="15.75" customHeight="1">
      <c r="A240" s="35" t="s">
        <v>506</v>
      </c>
      <c r="B240" s="35" t="s">
        <v>507</v>
      </c>
      <c r="C240" s="35" t="s">
        <v>76</v>
      </c>
      <c r="D240" s="35" t="s">
        <v>155</v>
      </c>
      <c r="E240" s="35" t="s">
        <v>78</v>
      </c>
      <c r="F240" s="35" t="s">
        <v>1887</v>
      </c>
      <c r="G240" s="35" t="s">
        <v>1888</v>
      </c>
      <c r="H240" s="35" t="s">
        <v>2044</v>
      </c>
      <c r="I240" s="41">
        <v>42444</v>
      </c>
      <c r="J240" s="41">
        <v>43357</v>
      </c>
      <c r="K240" s="35" t="s">
        <v>80</v>
      </c>
      <c r="L240" s="42">
        <v>3806866.42</v>
      </c>
      <c r="M240" s="43">
        <v>28978816.449999999</v>
      </c>
      <c r="N240" s="42">
        <v>40191424</v>
      </c>
      <c r="O240" s="42">
        <v>26794277.510000002</v>
      </c>
      <c r="P240" s="35">
        <v>0</v>
      </c>
      <c r="Q240" s="35">
        <v>0</v>
      </c>
      <c r="R240" s="42">
        <v>28978816.449999999</v>
      </c>
      <c r="S240" s="42">
        <v>26794277.489999998</v>
      </c>
      <c r="T240" s="42">
        <v>100</v>
      </c>
      <c r="U240" s="42">
        <v>83.26</v>
      </c>
      <c r="V240" s="35" t="s">
        <v>81</v>
      </c>
      <c r="W240" s="35" t="s">
        <v>133</v>
      </c>
      <c r="X240" s="35" t="s">
        <v>157</v>
      </c>
      <c r="Y240" s="35" t="s">
        <v>158</v>
      </c>
      <c r="Z240" s="35" t="s">
        <v>2069</v>
      </c>
    </row>
    <row r="241" spans="1:26" ht="15.75" customHeight="1">
      <c r="A241" s="35" t="s">
        <v>506</v>
      </c>
      <c r="B241" s="35" t="s">
        <v>507</v>
      </c>
      <c r="C241" s="35" t="s">
        <v>76</v>
      </c>
      <c r="D241" s="35" t="s">
        <v>155</v>
      </c>
      <c r="E241" s="35" t="s">
        <v>78</v>
      </c>
      <c r="F241" s="35" t="s">
        <v>1887</v>
      </c>
      <c r="G241" s="35" t="s">
        <v>1888</v>
      </c>
      <c r="H241" s="35" t="s">
        <v>2044</v>
      </c>
      <c r="I241" s="41">
        <v>42444</v>
      </c>
      <c r="J241" s="41">
        <v>43357</v>
      </c>
      <c r="K241" s="35" t="s">
        <v>80</v>
      </c>
      <c r="L241" s="42">
        <v>3806866.42</v>
      </c>
      <c r="M241" s="43">
        <v>28978816.449999999</v>
      </c>
      <c r="N241" s="42">
        <v>40191424</v>
      </c>
      <c r="O241" s="42">
        <v>26794277.510000002</v>
      </c>
      <c r="P241" s="35">
        <v>0</v>
      </c>
      <c r="Q241" s="35">
        <v>0</v>
      </c>
      <c r="R241" s="42">
        <v>28978816.449999999</v>
      </c>
      <c r="S241" s="42">
        <v>26794277.489999998</v>
      </c>
      <c r="T241" s="42">
        <v>100</v>
      </c>
      <c r="U241" s="42">
        <v>83.26</v>
      </c>
      <c r="V241" s="35" t="s">
        <v>81</v>
      </c>
      <c r="W241" s="35" t="s">
        <v>133</v>
      </c>
      <c r="X241" s="35" t="s">
        <v>157</v>
      </c>
      <c r="Y241" s="35" t="s">
        <v>259</v>
      </c>
      <c r="Z241" s="35" t="s">
        <v>982</v>
      </c>
    </row>
    <row r="242" spans="1:26" ht="15.75" customHeight="1">
      <c r="A242" s="35" t="s">
        <v>512</v>
      </c>
      <c r="B242" s="35" t="s">
        <v>513</v>
      </c>
      <c r="C242" s="35" t="s">
        <v>76</v>
      </c>
      <c r="D242" s="35" t="s">
        <v>514</v>
      </c>
      <c r="E242" s="35" t="s">
        <v>78</v>
      </c>
      <c r="F242" s="35" t="s">
        <v>2070</v>
      </c>
      <c r="G242" s="35" t="s">
        <v>2071</v>
      </c>
      <c r="H242" s="35" t="s">
        <v>2072</v>
      </c>
      <c r="I242" s="41">
        <v>42433</v>
      </c>
      <c r="J242" s="41">
        <v>43619</v>
      </c>
      <c r="K242" s="35" t="s">
        <v>80</v>
      </c>
      <c r="L242" s="42">
        <v>478015.86</v>
      </c>
      <c r="M242" s="43">
        <v>3598694.59</v>
      </c>
      <c r="N242" s="42">
        <v>3838345</v>
      </c>
      <c r="O242" s="42">
        <v>0</v>
      </c>
      <c r="P242" s="35">
        <v>0</v>
      </c>
      <c r="Q242" s="35">
        <v>0</v>
      </c>
      <c r="R242" s="42">
        <v>3598694.59</v>
      </c>
      <c r="S242" s="42">
        <v>0</v>
      </c>
      <c r="T242" s="42">
        <v>75</v>
      </c>
      <c r="U242" s="42">
        <v>93.75</v>
      </c>
      <c r="V242" s="35" t="s">
        <v>175</v>
      </c>
      <c r="W242" s="35" t="s">
        <v>133</v>
      </c>
      <c r="X242" s="35" t="s">
        <v>502</v>
      </c>
      <c r="Y242" s="35" t="s">
        <v>212</v>
      </c>
      <c r="Z242" s="35" t="s">
        <v>212</v>
      </c>
    </row>
    <row r="243" spans="1:26" ht="15.75" customHeight="1">
      <c r="A243" s="35" t="s">
        <v>512</v>
      </c>
      <c r="B243" s="35" t="s">
        <v>513</v>
      </c>
      <c r="C243" s="35" t="s">
        <v>76</v>
      </c>
      <c r="D243" s="35" t="s">
        <v>514</v>
      </c>
      <c r="E243" s="35" t="s">
        <v>78</v>
      </c>
      <c r="F243" s="35" t="s">
        <v>2070</v>
      </c>
      <c r="G243" s="35" t="s">
        <v>2071</v>
      </c>
      <c r="H243" s="35" t="s">
        <v>2072</v>
      </c>
      <c r="I243" s="41">
        <v>42433</v>
      </c>
      <c r="J243" s="41">
        <v>43619</v>
      </c>
      <c r="K243" s="35" t="s">
        <v>80</v>
      </c>
      <c r="L243" s="42">
        <v>478015.86</v>
      </c>
      <c r="M243" s="43">
        <v>3598694.59</v>
      </c>
      <c r="N243" s="42">
        <v>3838345</v>
      </c>
      <c r="O243" s="42">
        <v>0</v>
      </c>
      <c r="P243" s="35">
        <v>0</v>
      </c>
      <c r="Q243" s="35">
        <v>0</v>
      </c>
      <c r="R243" s="42">
        <v>3598694.59</v>
      </c>
      <c r="S243" s="42">
        <v>0</v>
      </c>
      <c r="T243" s="42">
        <v>75</v>
      </c>
      <c r="U243" s="42">
        <v>93.75</v>
      </c>
      <c r="V243" s="35" t="s">
        <v>175</v>
      </c>
      <c r="W243" s="35" t="s">
        <v>133</v>
      </c>
      <c r="X243" s="35" t="s">
        <v>502</v>
      </c>
      <c r="Y243" s="35" t="s">
        <v>199</v>
      </c>
      <c r="Z243" s="35" t="s">
        <v>199</v>
      </c>
    </row>
    <row r="244" spans="1:26" ht="15.75" customHeight="1">
      <c r="A244" s="35" t="s">
        <v>519</v>
      </c>
      <c r="B244" s="35" t="s">
        <v>520</v>
      </c>
      <c r="C244" s="35" t="s">
        <v>100</v>
      </c>
      <c r="D244" s="35" t="s">
        <v>174</v>
      </c>
      <c r="E244" s="35" t="s">
        <v>337</v>
      </c>
      <c r="F244" s="35" t="s">
        <v>2073</v>
      </c>
      <c r="G244" s="35" t="s">
        <v>2074</v>
      </c>
      <c r="H244" s="35" t="s">
        <v>2075</v>
      </c>
      <c r="I244" s="41">
        <v>42545</v>
      </c>
      <c r="J244" s="41">
        <v>43885</v>
      </c>
      <c r="K244" s="35" t="s">
        <v>80</v>
      </c>
      <c r="L244" s="42">
        <v>935000</v>
      </c>
      <c r="M244" s="43">
        <v>7071288.5999999996</v>
      </c>
      <c r="N244" s="42">
        <v>7643570</v>
      </c>
      <c r="O244" s="42">
        <v>0</v>
      </c>
      <c r="P244" s="35">
        <v>0</v>
      </c>
      <c r="Q244" s="35">
        <v>0</v>
      </c>
      <c r="R244" s="42">
        <v>6792766.1600000001</v>
      </c>
      <c r="S244" s="42">
        <v>0</v>
      </c>
      <c r="T244" s="42">
        <v>95.31</v>
      </c>
      <c r="U244" s="42">
        <v>88.86</v>
      </c>
      <c r="V244" s="35" t="s">
        <v>105</v>
      </c>
      <c r="W244" s="35" t="s">
        <v>133</v>
      </c>
      <c r="X244" s="35" t="s">
        <v>83</v>
      </c>
      <c r="Y244" s="35" t="s">
        <v>95</v>
      </c>
      <c r="Z244" s="35" t="s">
        <v>95</v>
      </c>
    </row>
    <row r="245" spans="1:26" ht="15.75" customHeight="1">
      <c r="A245" s="35" t="s">
        <v>525</v>
      </c>
      <c r="B245" s="35" t="s">
        <v>526</v>
      </c>
      <c r="C245" s="35" t="s">
        <v>138</v>
      </c>
      <c r="D245" s="35" t="s">
        <v>155</v>
      </c>
      <c r="E245" s="35" t="s">
        <v>180</v>
      </c>
      <c r="F245" s="35" t="s">
        <v>2076</v>
      </c>
      <c r="G245" s="35" t="s">
        <v>2077</v>
      </c>
      <c r="H245" s="35" t="s">
        <v>2078</v>
      </c>
      <c r="I245" s="41">
        <v>42552</v>
      </c>
      <c r="J245" s="41">
        <v>43828</v>
      </c>
      <c r="K245" s="35" t="s">
        <v>80</v>
      </c>
      <c r="L245" s="42">
        <v>4041441.49</v>
      </c>
      <c r="M245" s="43">
        <v>30622510.699999999</v>
      </c>
      <c r="N245" s="42">
        <v>50034189.5</v>
      </c>
      <c r="O245" s="42">
        <v>0</v>
      </c>
      <c r="P245" s="35">
        <v>0</v>
      </c>
      <c r="Q245" s="35">
        <v>0</v>
      </c>
      <c r="R245" s="42">
        <v>23283557.989999998</v>
      </c>
      <c r="S245" s="42">
        <v>0</v>
      </c>
      <c r="T245" s="42">
        <v>55.77</v>
      </c>
      <c r="U245" s="42">
        <v>46.53</v>
      </c>
      <c r="V245" s="35" t="s">
        <v>105</v>
      </c>
      <c r="W245" s="35" t="s">
        <v>133</v>
      </c>
      <c r="X245" s="35" t="s">
        <v>157</v>
      </c>
      <c r="Y245" s="35" t="s">
        <v>527</v>
      </c>
      <c r="Z245" s="35" t="s">
        <v>527</v>
      </c>
    </row>
    <row r="246" spans="1:26" ht="15.75" customHeight="1">
      <c r="A246" s="35" t="s">
        <v>525</v>
      </c>
      <c r="B246" s="35" t="s">
        <v>526</v>
      </c>
      <c r="C246" s="35" t="s">
        <v>138</v>
      </c>
      <c r="D246" s="35" t="s">
        <v>155</v>
      </c>
      <c r="E246" s="35" t="s">
        <v>180</v>
      </c>
      <c r="F246" s="35" t="s">
        <v>2076</v>
      </c>
      <c r="G246" s="35" t="s">
        <v>2077</v>
      </c>
      <c r="H246" s="35" t="s">
        <v>2078</v>
      </c>
      <c r="I246" s="41">
        <v>42552</v>
      </c>
      <c r="J246" s="41">
        <v>43828</v>
      </c>
      <c r="K246" s="35" t="s">
        <v>80</v>
      </c>
      <c r="L246" s="42">
        <v>4041441.49</v>
      </c>
      <c r="M246" s="43">
        <v>30622510.699999999</v>
      </c>
      <c r="N246" s="42">
        <v>50034189.5</v>
      </c>
      <c r="O246" s="42">
        <v>0</v>
      </c>
      <c r="P246" s="35">
        <v>0</v>
      </c>
      <c r="Q246" s="35">
        <v>0</v>
      </c>
      <c r="R246" s="42">
        <v>23283557.989999998</v>
      </c>
      <c r="S246" s="42">
        <v>0</v>
      </c>
      <c r="T246" s="42">
        <v>55.77</v>
      </c>
      <c r="U246" s="42">
        <v>46.53</v>
      </c>
      <c r="V246" s="35" t="s">
        <v>105</v>
      </c>
      <c r="W246" s="35" t="s">
        <v>133</v>
      </c>
      <c r="X246" s="35" t="s">
        <v>157</v>
      </c>
      <c r="Y246" s="35" t="s">
        <v>602</v>
      </c>
      <c r="Z246" s="35" t="s">
        <v>602</v>
      </c>
    </row>
    <row r="247" spans="1:26" ht="15.75" customHeight="1">
      <c r="A247" s="35" t="s">
        <v>525</v>
      </c>
      <c r="B247" s="35" t="s">
        <v>526</v>
      </c>
      <c r="C247" s="35" t="s">
        <v>138</v>
      </c>
      <c r="D247" s="35" t="s">
        <v>155</v>
      </c>
      <c r="E247" s="35" t="s">
        <v>180</v>
      </c>
      <c r="F247" s="35" t="s">
        <v>2076</v>
      </c>
      <c r="G247" s="35" t="s">
        <v>2077</v>
      </c>
      <c r="H247" s="35" t="s">
        <v>2078</v>
      </c>
      <c r="I247" s="41">
        <v>42552</v>
      </c>
      <c r="J247" s="41">
        <v>43828</v>
      </c>
      <c r="K247" s="35" t="s">
        <v>80</v>
      </c>
      <c r="L247" s="42">
        <v>4041441.49</v>
      </c>
      <c r="M247" s="43">
        <v>30622510.699999999</v>
      </c>
      <c r="N247" s="42">
        <v>50034189.5</v>
      </c>
      <c r="O247" s="42">
        <v>0</v>
      </c>
      <c r="P247" s="35">
        <v>0</v>
      </c>
      <c r="Q247" s="35">
        <v>0</v>
      </c>
      <c r="R247" s="42">
        <v>23283557.989999998</v>
      </c>
      <c r="S247" s="42">
        <v>0</v>
      </c>
      <c r="T247" s="42">
        <v>55.77</v>
      </c>
      <c r="U247" s="42">
        <v>46.53</v>
      </c>
      <c r="V247" s="35" t="s">
        <v>105</v>
      </c>
      <c r="W247" s="35" t="s">
        <v>133</v>
      </c>
      <c r="X247" s="35" t="s">
        <v>157</v>
      </c>
      <c r="Y247" s="35" t="s">
        <v>259</v>
      </c>
      <c r="Z247" s="35" t="s">
        <v>259</v>
      </c>
    </row>
    <row r="248" spans="1:26" ht="15.75" customHeight="1">
      <c r="A248" s="35" t="s">
        <v>525</v>
      </c>
      <c r="B248" s="35" t="s">
        <v>526</v>
      </c>
      <c r="C248" s="35" t="s">
        <v>138</v>
      </c>
      <c r="D248" s="35" t="s">
        <v>155</v>
      </c>
      <c r="E248" s="35" t="s">
        <v>180</v>
      </c>
      <c r="F248" s="35" t="s">
        <v>2076</v>
      </c>
      <c r="G248" s="35" t="s">
        <v>2077</v>
      </c>
      <c r="H248" s="35" t="s">
        <v>2078</v>
      </c>
      <c r="I248" s="41">
        <v>42552</v>
      </c>
      <c r="J248" s="41">
        <v>43828</v>
      </c>
      <c r="K248" s="35" t="s">
        <v>80</v>
      </c>
      <c r="L248" s="42">
        <v>4041441.49</v>
      </c>
      <c r="M248" s="43">
        <v>30622510.699999999</v>
      </c>
      <c r="N248" s="42">
        <v>50034189.5</v>
      </c>
      <c r="O248" s="42">
        <v>0</v>
      </c>
      <c r="P248" s="35">
        <v>0</v>
      </c>
      <c r="Q248" s="35">
        <v>0</v>
      </c>
      <c r="R248" s="42">
        <v>23283557.989999998</v>
      </c>
      <c r="S248" s="42">
        <v>0</v>
      </c>
      <c r="T248" s="42">
        <v>55.77</v>
      </c>
      <c r="U248" s="42">
        <v>46.53</v>
      </c>
      <c r="V248" s="35" t="s">
        <v>105</v>
      </c>
      <c r="W248" s="35" t="s">
        <v>133</v>
      </c>
      <c r="X248" s="35" t="s">
        <v>157</v>
      </c>
      <c r="Y248" s="35" t="s">
        <v>224</v>
      </c>
      <c r="Z248" s="35" t="s">
        <v>224</v>
      </c>
    </row>
    <row r="249" spans="1:26" ht="15.75" customHeight="1">
      <c r="A249" s="35" t="s">
        <v>525</v>
      </c>
      <c r="B249" s="35" t="s">
        <v>526</v>
      </c>
      <c r="C249" s="35" t="s">
        <v>138</v>
      </c>
      <c r="D249" s="35" t="s">
        <v>155</v>
      </c>
      <c r="E249" s="35" t="s">
        <v>180</v>
      </c>
      <c r="F249" s="35" t="s">
        <v>2076</v>
      </c>
      <c r="G249" s="35" t="s">
        <v>2077</v>
      </c>
      <c r="H249" s="35" t="s">
        <v>2078</v>
      </c>
      <c r="I249" s="41">
        <v>42552</v>
      </c>
      <c r="J249" s="41">
        <v>43828</v>
      </c>
      <c r="K249" s="35" t="s">
        <v>80</v>
      </c>
      <c r="L249" s="42">
        <v>4041441.49</v>
      </c>
      <c r="M249" s="43">
        <v>30622510.699999999</v>
      </c>
      <c r="N249" s="42">
        <v>50034189.5</v>
      </c>
      <c r="O249" s="42">
        <v>0</v>
      </c>
      <c r="P249" s="35">
        <v>0</v>
      </c>
      <c r="Q249" s="35">
        <v>0</v>
      </c>
      <c r="R249" s="42">
        <v>23283557.989999998</v>
      </c>
      <c r="S249" s="42">
        <v>0</v>
      </c>
      <c r="T249" s="42">
        <v>55.77</v>
      </c>
      <c r="U249" s="42">
        <v>46.53</v>
      </c>
      <c r="V249" s="35" t="s">
        <v>105</v>
      </c>
      <c r="W249" s="35" t="s">
        <v>133</v>
      </c>
      <c r="X249" s="35" t="s">
        <v>157</v>
      </c>
      <c r="Y249" s="35" t="s">
        <v>1660</v>
      </c>
      <c r="Z249" s="35" t="s">
        <v>1660</v>
      </c>
    </row>
    <row r="250" spans="1:26" ht="15.75" customHeight="1">
      <c r="A250" s="35" t="s">
        <v>525</v>
      </c>
      <c r="B250" s="35" t="s">
        <v>526</v>
      </c>
      <c r="C250" s="35" t="s">
        <v>138</v>
      </c>
      <c r="D250" s="35" t="s">
        <v>155</v>
      </c>
      <c r="E250" s="35" t="s">
        <v>180</v>
      </c>
      <c r="F250" s="35" t="s">
        <v>2076</v>
      </c>
      <c r="G250" s="35" t="s">
        <v>2077</v>
      </c>
      <c r="H250" s="35" t="s">
        <v>2078</v>
      </c>
      <c r="I250" s="41">
        <v>42552</v>
      </c>
      <c r="J250" s="41">
        <v>43828</v>
      </c>
      <c r="K250" s="35" t="s">
        <v>80</v>
      </c>
      <c r="L250" s="42">
        <v>4041441.49</v>
      </c>
      <c r="M250" s="43">
        <v>30622510.699999999</v>
      </c>
      <c r="N250" s="42">
        <v>50034189.5</v>
      </c>
      <c r="O250" s="42">
        <v>0</v>
      </c>
      <c r="P250" s="35">
        <v>0</v>
      </c>
      <c r="Q250" s="35">
        <v>0</v>
      </c>
      <c r="R250" s="42">
        <v>23283557.989999998</v>
      </c>
      <c r="S250" s="42">
        <v>0</v>
      </c>
      <c r="T250" s="42">
        <v>55.77</v>
      </c>
      <c r="U250" s="42">
        <v>46.53</v>
      </c>
      <c r="V250" s="35" t="s">
        <v>105</v>
      </c>
      <c r="W250" s="35" t="s">
        <v>133</v>
      </c>
      <c r="X250" s="35" t="s">
        <v>157</v>
      </c>
      <c r="Y250" s="35" t="s">
        <v>665</v>
      </c>
      <c r="Z250" s="35" t="s">
        <v>665</v>
      </c>
    </row>
    <row r="251" spans="1:26" ht="15.75" customHeight="1">
      <c r="A251" s="35" t="s">
        <v>525</v>
      </c>
      <c r="B251" s="35" t="s">
        <v>526</v>
      </c>
      <c r="C251" s="35" t="s">
        <v>138</v>
      </c>
      <c r="D251" s="35" t="s">
        <v>155</v>
      </c>
      <c r="E251" s="35" t="s">
        <v>180</v>
      </c>
      <c r="F251" s="35" t="s">
        <v>2076</v>
      </c>
      <c r="G251" s="35" t="s">
        <v>2077</v>
      </c>
      <c r="H251" s="35" t="s">
        <v>2078</v>
      </c>
      <c r="I251" s="41">
        <v>42552</v>
      </c>
      <c r="J251" s="41">
        <v>43828</v>
      </c>
      <c r="K251" s="35" t="s">
        <v>80</v>
      </c>
      <c r="L251" s="42">
        <v>4041441.49</v>
      </c>
      <c r="M251" s="43">
        <v>30622510.699999999</v>
      </c>
      <c r="N251" s="42">
        <v>50034189.5</v>
      </c>
      <c r="O251" s="42">
        <v>0</v>
      </c>
      <c r="P251" s="35">
        <v>0</v>
      </c>
      <c r="Q251" s="35">
        <v>0</v>
      </c>
      <c r="R251" s="42">
        <v>23283557.989999998</v>
      </c>
      <c r="S251" s="42">
        <v>0</v>
      </c>
      <c r="T251" s="42">
        <v>55.77</v>
      </c>
      <c r="U251" s="42">
        <v>46.53</v>
      </c>
      <c r="V251" s="35" t="s">
        <v>105</v>
      </c>
      <c r="W251" s="35" t="s">
        <v>133</v>
      </c>
      <c r="X251" s="35" t="s">
        <v>157</v>
      </c>
      <c r="Y251" s="35" t="s">
        <v>1223</v>
      </c>
      <c r="Z251" s="35" t="s">
        <v>1223</v>
      </c>
    </row>
    <row r="252" spans="1:26" ht="15.75" customHeight="1">
      <c r="A252" s="35" t="s">
        <v>532</v>
      </c>
      <c r="B252" s="35" t="s">
        <v>533</v>
      </c>
      <c r="C252" s="35" t="s">
        <v>138</v>
      </c>
      <c r="D252" s="35" t="s">
        <v>399</v>
      </c>
      <c r="E252" s="35" t="s">
        <v>140</v>
      </c>
      <c r="F252" s="35" t="s">
        <v>2079</v>
      </c>
      <c r="G252" s="35" t="s">
        <v>2080</v>
      </c>
      <c r="H252" s="35" t="s">
        <v>2081</v>
      </c>
      <c r="I252" s="41">
        <v>42380</v>
      </c>
      <c r="J252" s="41">
        <v>44926</v>
      </c>
      <c r="K252" s="35" t="s">
        <v>104</v>
      </c>
      <c r="L252" s="42">
        <v>5837144.9500000002</v>
      </c>
      <c r="M252" s="43">
        <v>51163900.479999997</v>
      </c>
      <c r="N252" s="42">
        <v>87390000</v>
      </c>
      <c r="O252" s="42">
        <v>58260000</v>
      </c>
      <c r="P252" s="35">
        <v>0</v>
      </c>
      <c r="Q252" s="35">
        <v>0</v>
      </c>
      <c r="R252" s="42">
        <v>62088395.090000004</v>
      </c>
      <c r="S252" s="42">
        <v>40667524.520000003</v>
      </c>
      <c r="T252" s="42">
        <v>96.09</v>
      </c>
      <c r="U252" s="42">
        <v>70.540000000000006</v>
      </c>
      <c r="V252" s="35" t="s">
        <v>105</v>
      </c>
      <c r="W252" s="35" t="s">
        <v>106</v>
      </c>
      <c r="X252" s="35" t="s">
        <v>534</v>
      </c>
      <c r="Y252" s="35" t="s">
        <v>95</v>
      </c>
      <c r="Z252" s="35" t="s">
        <v>95</v>
      </c>
    </row>
    <row r="253" spans="1:26" ht="15.75" customHeight="1">
      <c r="A253" s="35" t="s">
        <v>539</v>
      </c>
      <c r="B253" s="35" t="s">
        <v>540</v>
      </c>
      <c r="C253" s="35" t="s">
        <v>76</v>
      </c>
      <c r="D253" s="35" t="s">
        <v>541</v>
      </c>
      <c r="E253" s="35" t="s">
        <v>431</v>
      </c>
      <c r="F253" s="35" t="s">
        <v>2082</v>
      </c>
      <c r="G253" s="35" t="s">
        <v>2083</v>
      </c>
      <c r="H253" s="35" t="s">
        <v>2084</v>
      </c>
      <c r="I253" s="41">
        <v>42226</v>
      </c>
      <c r="J253" s="41">
        <v>43100</v>
      </c>
      <c r="K253" s="35" t="s">
        <v>80</v>
      </c>
      <c r="L253" s="42">
        <v>55112</v>
      </c>
      <c r="M253" s="43">
        <v>416407.39</v>
      </c>
      <c r="N253" s="42">
        <v>478770.88</v>
      </c>
      <c r="O253" s="42">
        <v>0</v>
      </c>
      <c r="P253" s="35">
        <v>-40288.21</v>
      </c>
      <c r="Q253" s="35">
        <v>0</v>
      </c>
      <c r="R253" s="42">
        <v>416407.39</v>
      </c>
      <c r="S253" s="42">
        <v>0</v>
      </c>
      <c r="T253" s="42">
        <v>94.58</v>
      </c>
      <c r="U253" s="42">
        <v>94.96</v>
      </c>
      <c r="V253" s="35" t="s">
        <v>175</v>
      </c>
      <c r="W253" s="35" t="s">
        <v>233</v>
      </c>
      <c r="X253" s="35" t="s">
        <v>83</v>
      </c>
      <c r="Y253" s="35" t="s">
        <v>472</v>
      </c>
      <c r="Z253" s="35" t="s">
        <v>472</v>
      </c>
    </row>
    <row r="254" spans="1:26" ht="15.75" customHeight="1">
      <c r="A254" s="35" t="s">
        <v>539</v>
      </c>
      <c r="B254" s="35" t="s">
        <v>540</v>
      </c>
      <c r="C254" s="35" t="s">
        <v>76</v>
      </c>
      <c r="D254" s="35" t="s">
        <v>541</v>
      </c>
      <c r="E254" s="35" t="s">
        <v>431</v>
      </c>
      <c r="F254" s="35" t="s">
        <v>2082</v>
      </c>
      <c r="G254" s="35" t="s">
        <v>2083</v>
      </c>
      <c r="H254" s="35" t="s">
        <v>2084</v>
      </c>
      <c r="I254" s="41">
        <v>42226</v>
      </c>
      <c r="J254" s="41">
        <v>43100</v>
      </c>
      <c r="K254" s="35" t="s">
        <v>80</v>
      </c>
      <c r="L254" s="42">
        <v>55112</v>
      </c>
      <c r="M254" s="43">
        <v>416407.39</v>
      </c>
      <c r="N254" s="42">
        <v>478770.88</v>
      </c>
      <c r="O254" s="42">
        <v>0</v>
      </c>
      <c r="P254" s="35">
        <v>-40288.21</v>
      </c>
      <c r="Q254" s="35">
        <v>0</v>
      </c>
      <c r="R254" s="42">
        <v>416407.39</v>
      </c>
      <c r="S254" s="42">
        <v>0</v>
      </c>
      <c r="T254" s="42">
        <v>94.58</v>
      </c>
      <c r="U254" s="42">
        <v>94.96</v>
      </c>
      <c r="V254" s="35" t="s">
        <v>175</v>
      </c>
      <c r="W254" s="35" t="s">
        <v>233</v>
      </c>
      <c r="X254" s="35" t="s">
        <v>83</v>
      </c>
      <c r="Y254" s="35" t="s">
        <v>95</v>
      </c>
      <c r="Z254" s="35" t="s">
        <v>95</v>
      </c>
    </row>
    <row r="255" spans="1:26" ht="15.75" customHeight="1">
      <c r="A255" s="35" t="s">
        <v>545</v>
      </c>
      <c r="B255" s="35" t="s">
        <v>546</v>
      </c>
      <c r="C255" s="35" t="s">
        <v>216</v>
      </c>
      <c r="D255" s="35" t="s">
        <v>131</v>
      </c>
      <c r="E255" s="35" t="s">
        <v>409</v>
      </c>
      <c r="F255" s="35" t="s">
        <v>2016</v>
      </c>
      <c r="G255" s="35" t="s">
        <v>2017</v>
      </c>
      <c r="H255" s="35" t="s">
        <v>2085</v>
      </c>
      <c r="I255" s="41">
        <v>39753</v>
      </c>
      <c r="J255" s="41">
        <v>42124</v>
      </c>
      <c r="K255" s="35" t="s">
        <v>80</v>
      </c>
      <c r="L255" s="42">
        <v>495659.85</v>
      </c>
      <c r="M255" s="43">
        <v>3822092.42</v>
      </c>
      <c r="N255" s="42">
        <v>3816580.85</v>
      </c>
      <c r="O255" s="42">
        <v>0</v>
      </c>
      <c r="P255" s="35">
        <v>0</v>
      </c>
      <c r="Q255" s="35">
        <v>0</v>
      </c>
      <c r="R255" s="42">
        <v>3816580.84</v>
      </c>
      <c r="S255" s="42">
        <v>0</v>
      </c>
      <c r="T255" s="42">
        <v>100</v>
      </c>
      <c r="U255" s="42">
        <v>99.99</v>
      </c>
      <c r="V255" s="35" t="s">
        <v>175</v>
      </c>
      <c r="W255" s="35" t="s">
        <v>233</v>
      </c>
      <c r="X255" s="35" t="s">
        <v>355</v>
      </c>
      <c r="Y255" s="35" t="s">
        <v>235</v>
      </c>
      <c r="Z255" s="35" t="s">
        <v>235</v>
      </c>
    </row>
    <row r="256" spans="1:26" ht="15.75" customHeight="1">
      <c r="A256" s="35" t="s">
        <v>545</v>
      </c>
      <c r="B256" s="35" t="s">
        <v>546</v>
      </c>
      <c r="C256" s="35" t="s">
        <v>216</v>
      </c>
      <c r="D256" s="35" t="s">
        <v>131</v>
      </c>
      <c r="E256" s="35" t="s">
        <v>409</v>
      </c>
      <c r="F256" s="35" t="s">
        <v>2016</v>
      </c>
      <c r="G256" s="35" t="s">
        <v>2017</v>
      </c>
      <c r="H256" s="35" t="s">
        <v>2085</v>
      </c>
      <c r="I256" s="41">
        <v>39753</v>
      </c>
      <c r="J256" s="41">
        <v>42124</v>
      </c>
      <c r="K256" s="35" t="s">
        <v>80</v>
      </c>
      <c r="L256" s="42">
        <v>495659.85</v>
      </c>
      <c r="M256" s="43">
        <v>3822092.42</v>
      </c>
      <c r="N256" s="42">
        <v>3816580.85</v>
      </c>
      <c r="O256" s="42">
        <v>0</v>
      </c>
      <c r="P256" s="35">
        <v>0</v>
      </c>
      <c r="Q256" s="35">
        <v>0</v>
      </c>
      <c r="R256" s="42">
        <v>3816580.84</v>
      </c>
      <c r="S256" s="42">
        <v>0</v>
      </c>
      <c r="T256" s="42">
        <v>100</v>
      </c>
      <c r="U256" s="42">
        <v>99.99</v>
      </c>
      <c r="V256" s="35" t="s">
        <v>175</v>
      </c>
      <c r="W256" s="35" t="s">
        <v>233</v>
      </c>
      <c r="X256" s="35" t="s">
        <v>355</v>
      </c>
      <c r="Y256" s="35" t="s">
        <v>364</v>
      </c>
      <c r="Z256" s="35" t="s">
        <v>364</v>
      </c>
    </row>
    <row r="257" spans="1:26" ht="15.75" customHeight="1">
      <c r="A257" s="35" t="s">
        <v>545</v>
      </c>
      <c r="B257" s="35" t="s">
        <v>546</v>
      </c>
      <c r="C257" s="35" t="s">
        <v>216</v>
      </c>
      <c r="D257" s="35" t="s">
        <v>131</v>
      </c>
      <c r="E257" s="35" t="s">
        <v>409</v>
      </c>
      <c r="F257" s="35" t="s">
        <v>2016</v>
      </c>
      <c r="G257" s="35" t="s">
        <v>2017</v>
      </c>
      <c r="H257" s="35" t="s">
        <v>2085</v>
      </c>
      <c r="I257" s="41">
        <v>39753</v>
      </c>
      <c r="J257" s="41">
        <v>42124</v>
      </c>
      <c r="K257" s="35" t="s">
        <v>80</v>
      </c>
      <c r="L257" s="42">
        <v>495659.85</v>
      </c>
      <c r="M257" s="43">
        <v>3822092.42</v>
      </c>
      <c r="N257" s="42">
        <v>3816580.85</v>
      </c>
      <c r="O257" s="42">
        <v>0</v>
      </c>
      <c r="P257" s="35">
        <v>0</v>
      </c>
      <c r="Q257" s="35">
        <v>0</v>
      </c>
      <c r="R257" s="42">
        <v>3816580.84</v>
      </c>
      <c r="S257" s="42">
        <v>0</v>
      </c>
      <c r="T257" s="42">
        <v>100</v>
      </c>
      <c r="U257" s="42">
        <v>99.99</v>
      </c>
      <c r="V257" s="35" t="s">
        <v>175</v>
      </c>
      <c r="W257" s="35" t="s">
        <v>233</v>
      </c>
      <c r="X257" s="35" t="s">
        <v>355</v>
      </c>
      <c r="Y257" s="35" t="s">
        <v>1223</v>
      </c>
      <c r="Z257" s="35" t="s">
        <v>1223</v>
      </c>
    </row>
    <row r="258" spans="1:26" ht="15.75" customHeight="1">
      <c r="A258" s="35" t="s">
        <v>545</v>
      </c>
      <c r="B258" s="35" t="s">
        <v>546</v>
      </c>
      <c r="C258" s="35" t="s">
        <v>216</v>
      </c>
      <c r="D258" s="35" t="s">
        <v>131</v>
      </c>
      <c r="E258" s="35" t="s">
        <v>409</v>
      </c>
      <c r="F258" s="35" t="s">
        <v>2016</v>
      </c>
      <c r="G258" s="35" t="s">
        <v>2017</v>
      </c>
      <c r="H258" s="35" t="s">
        <v>2085</v>
      </c>
      <c r="I258" s="41">
        <v>39753</v>
      </c>
      <c r="J258" s="41">
        <v>42124</v>
      </c>
      <c r="K258" s="35" t="s">
        <v>80</v>
      </c>
      <c r="L258" s="42">
        <v>495659.85</v>
      </c>
      <c r="M258" s="43">
        <v>3822092.42</v>
      </c>
      <c r="N258" s="42">
        <v>3816580.85</v>
      </c>
      <c r="O258" s="42">
        <v>0</v>
      </c>
      <c r="P258" s="35">
        <v>0</v>
      </c>
      <c r="Q258" s="35">
        <v>0</v>
      </c>
      <c r="R258" s="42">
        <v>3816580.84</v>
      </c>
      <c r="S258" s="42">
        <v>0</v>
      </c>
      <c r="T258" s="42">
        <v>100</v>
      </c>
      <c r="U258" s="42">
        <v>99.99</v>
      </c>
      <c r="V258" s="35" t="s">
        <v>175</v>
      </c>
      <c r="W258" s="35" t="s">
        <v>233</v>
      </c>
      <c r="X258" s="35" t="s">
        <v>355</v>
      </c>
      <c r="Y258" s="35" t="s">
        <v>158</v>
      </c>
      <c r="Z258" s="35" t="s">
        <v>158</v>
      </c>
    </row>
    <row r="259" spans="1:26" ht="15.75" customHeight="1">
      <c r="A259" s="35" t="s">
        <v>550</v>
      </c>
      <c r="B259" s="35" t="s">
        <v>551</v>
      </c>
      <c r="C259" s="35" t="s">
        <v>138</v>
      </c>
      <c r="D259" s="35" t="s">
        <v>263</v>
      </c>
      <c r="E259" s="35" t="s">
        <v>552</v>
      </c>
      <c r="F259" s="35" t="s">
        <v>2086</v>
      </c>
      <c r="G259" s="35" t="s">
        <v>2087</v>
      </c>
      <c r="H259" s="35" t="s">
        <v>2088</v>
      </c>
      <c r="I259" s="41">
        <v>38134</v>
      </c>
      <c r="J259" s="41">
        <v>44196</v>
      </c>
      <c r="K259" s="35" t="s">
        <v>266</v>
      </c>
      <c r="L259" s="42">
        <v>991888</v>
      </c>
      <c r="M259" s="43">
        <v>991888</v>
      </c>
      <c r="N259" s="42">
        <v>991888</v>
      </c>
      <c r="O259" s="42">
        <v>0</v>
      </c>
      <c r="P259" s="35">
        <v>0</v>
      </c>
      <c r="Q259" s="35">
        <v>0</v>
      </c>
      <c r="R259" s="42">
        <v>446629</v>
      </c>
      <c r="S259" s="42">
        <v>0</v>
      </c>
      <c r="T259" s="42">
        <v>33.33</v>
      </c>
      <c r="U259" s="42">
        <v>45.02</v>
      </c>
      <c r="V259" s="35" t="s">
        <v>105</v>
      </c>
      <c r="W259" s="35" t="s">
        <v>82</v>
      </c>
      <c r="X259" s="35" t="s">
        <v>134</v>
      </c>
      <c r="Y259" s="35" t="s">
        <v>259</v>
      </c>
      <c r="Z259" s="35" t="s">
        <v>259</v>
      </c>
    </row>
    <row r="260" spans="1:26" ht="15.75" customHeight="1">
      <c r="A260" s="35" t="s">
        <v>550</v>
      </c>
      <c r="B260" s="35" t="s">
        <v>551</v>
      </c>
      <c r="C260" s="35" t="s">
        <v>138</v>
      </c>
      <c r="D260" s="35" t="s">
        <v>263</v>
      </c>
      <c r="E260" s="35" t="s">
        <v>552</v>
      </c>
      <c r="F260" s="35" t="s">
        <v>2086</v>
      </c>
      <c r="G260" s="35" t="s">
        <v>2087</v>
      </c>
      <c r="H260" s="35" t="s">
        <v>2088</v>
      </c>
      <c r="I260" s="41">
        <v>38134</v>
      </c>
      <c r="J260" s="41">
        <v>44196</v>
      </c>
      <c r="K260" s="35" t="s">
        <v>266</v>
      </c>
      <c r="L260" s="42">
        <v>991888</v>
      </c>
      <c r="M260" s="43">
        <v>991888</v>
      </c>
      <c r="N260" s="42">
        <v>991888</v>
      </c>
      <c r="O260" s="42">
        <v>0</v>
      </c>
      <c r="P260" s="35">
        <v>0</v>
      </c>
      <c r="Q260" s="35">
        <v>0</v>
      </c>
      <c r="R260" s="42">
        <v>446629</v>
      </c>
      <c r="S260" s="42">
        <v>0</v>
      </c>
      <c r="T260" s="42">
        <v>33.33</v>
      </c>
      <c r="U260" s="42">
        <v>45.02</v>
      </c>
      <c r="V260" s="35" t="s">
        <v>105</v>
      </c>
      <c r="W260" s="35" t="s">
        <v>82</v>
      </c>
      <c r="X260" s="35" t="s">
        <v>134</v>
      </c>
      <c r="Y260" s="35" t="s">
        <v>527</v>
      </c>
      <c r="Z260" s="35" t="s">
        <v>527</v>
      </c>
    </row>
    <row r="261" spans="1:26" ht="15.75" customHeight="1">
      <c r="A261" s="35" t="s">
        <v>550</v>
      </c>
      <c r="B261" s="35" t="s">
        <v>551</v>
      </c>
      <c r="C261" s="35" t="s">
        <v>138</v>
      </c>
      <c r="D261" s="35" t="s">
        <v>263</v>
      </c>
      <c r="E261" s="35" t="s">
        <v>552</v>
      </c>
      <c r="F261" s="35" t="s">
        <v>2086</v>
      </c>
      <c r="G261" s="35" t="s">
        <v>2087</v>
      </c>
      <c r="H261" s="35" t="s">
        <v>2088</v>
      </c>
      <c r="I261" s="41">
        <v>38134</v>
      </c>
      <c r="J261" s="41">
        <v>44196</v>
      </c>
      <c r="K261" s="35" t="s">
        <v>266</v>
      </c>
      <c r="L261" s="42">
        <v>991888</v>
      </c>
      <c r="M261" s="43">
        <v>991888</v>
      </c>
      <c r="N261" s="42">
        <v>991888</v>
      </c>
      <c r="O261" s="42">
        <v>0</v>
      </c>
      <c r="P261" s="35">
        <v>0</v>
      </c>
      <c r="Q261" s="35">
        <v>0</v>
      </c>
      <c r="R261" s="42">
        <v>446629</v>
      </c>
      <c r="S261" s="42">
        <v>0</v>
      </c>
      <c r="T261" s="42">
        <v>33.33</v>
      </c>
      <c r="U261" s="42">
        <v>45.02</v>
      </c>
      <c r="V261" s="35" t="s">
        <v>105</v>
      </c>
      <c r="W261" s="35" t="s">
        <v>82</v>
      </c>
      <c r="X261" s="35" t="s">
        <v>134</v>
      </c>
      <c r="Y261" s="35" t="s">
        <v>665</v>
      </c>
      <c r="Z261" s="35" t="s">
        <v>665</v>
      </c>
    </row>
    <row r="262" spans="1:26" ht="15.75" customHeight="1">
      <c r="A262" s="35" t="s">
        <v>550</v>
      </c>
      <c r="B262" s="35" t="s">
        <v>551</v>
      </c>
      <c r="C262" s="35" t="s">
        <v>138</v>
      </c>
      <c r="D262" s="35" t="s">
        <v>263</v>
      </c>
      <c r="E262" s="35" t="s">
        <v>552</v>
      </c>
      <c r="F262" s="35" t="s">
        <v>2086</v>
      </c>
      <c r="G262" s="35" t="s">
        <v>2087</v>
      </c>
      <c r="H262" s="35" t="s">
        <v>2088</v>
      </c>
      <c r="I262" s="41">
        <v>38134</v>
      </c>
      <c r="J262" s="41">
        <v>44196</v>
      </c>
      <c r="K262" s="35" t="s">
        <v>266</v>
      </c>
      <c r="L262" s="42">
        <v>991888</v>
      </c>
      <c r="M262" s="43">
        <v>991888</v>
      </c>
      <c r="N262" s="42">
        <v>991888</v>
      </c>
      <c r="O262" s="42">
        <v>0</v>
      </c>
      <c r="P262" s="35">
        <v>0</v>
      </c>
      <c r="Q262" s="35">
        <v>0</v>
      </c>
      <c r="R262" s="42">
        <v>446629</v>
      </c>
      <c r="S262" s="42">
        <v>0</v>
      </c>
      <c r="T262" s="42">
        <v>33.33</v>
      </c>
      <c r="U262" s="42">
        <v>45.02</v>
      </c>
      <c r="V262" s="35" t="s">
        <v>105</v>
      </c>
      <c r="W262" s="35" t="s">
        <v>82</v>
      </c>
      <c r="X262" s="35" t="s">
        <v>134</v>
      </c>
      <c r="Y262" s="35" t="s">
        <v>602</v>
      </c>
      <c r="Z262" s="35" t="s">
        <v>602</v>
      </c>
    </row>
    <row r="263" spans="1:26" ht="15.75" customHeight="1">
      <c r="A263" s="35" t="s">
        <v>558</v>
      </c>
      <c r="B263" s="35" t="s">
        <v>559</v>
      </c>
      <c r="C263" s="35" t="s">
        <v>76</v>
      </c>
      <c r="D263" s="35" t="s">
        <v>205</v>
      </c>
      <c r="E263" s="35" t="s">
        <v>409</v>
      </c>
      <c r="F263" s="35" t="s">
        <v>1935</v>
      </c>
      <c r="G263" s="35" t="s">
        <v>1936</v>
      </c>
      <c r="H263" s="35" t="s">
        <v>2089</v>
      </c>
      <c r="I263" s="41">
        <v>42186</v>
      </c>
      <c r="J263" s="41">
        <v>43646</v>
      </c>
      <c r="K263" s="35" t="s">
        <v>80</v>
      </c>
      <c r="L263" s="42">
        <v>0</v>
      </c>
      <c r="M263" s="43">
        <v>0</v>
      </c>
      <c r="N263" s="42">
        <v>38110000</v>
      </c>
      <c r="O263" s="42">
        <v>0</v>
      </c>
      <c r="P263" s="35">
        <v>0</v>
      </c>
      <c r="Q263" s="35">
        <v>0</v>
      </c>
      <c r="R263" s="42">
        <v>37596895.780000001</v>
      </c>
      <c r="S263" s="42">
        <v>0</v>
      </c>
      <c r="T263" s="42">
        <v>98.82</v>
      </c>
      <c r="U263" s="42">
        <v>98.65</v>
      </c>
      <c r="V263" s="35" t="s">
        <v>81</v>
      </c>
      <c r="W263" s="35" t="s">
        <v>133</v>
      </c>
      <c r="X263" s="35" t="s">
        <v>134</v>
      </c>
      <c r="Y263" s="35" t="s">
        <v>527</v>
      </c>
      <c r="Z263" s="35" t="s">
        <v>527</v>
      </c>
    </row>
    <row r="264" spans="1:26" ht="15.75" customHeight="1">
      <c r="A264" s="35" t="s">
        <v>558</v>
      </c>
      <c r="B264" s="35" t="s">
        <v>559</v>
      </c>
      <c r="C264" s="35" t="s">
        <v>76</v>
      </c>
      <c r="D264" s="35" t="s">
        <v>205</v>
      </c>
      <c r="E264" s="35" t="s">
        <v>409</v>
      </c>
      <c r="F264" s="35" t="s">
        <v>1935</v>
      </c>
      <c r="G264" s="35" t="s">
        <v>1936</v>
      </c>
      <c r="H264" s="35" t="s">
        <v>2089</v>
      </c>
      <c r="I264" s="41">
        <v>42186</v>
      </c>
      <c r="J264" s="41">
        <v>43646</v>
      </c>
      <c r="K264" s="35" t="s">
        <v>80</v>
      </c>
      <c r="L264" s="42">
        <v>0</v>
      </c>
      <c r="M264" s="43">
        <v>0</v>
      </c>
      <c r="N264" s="42">
        <v>38110000</v>
      </c>
      <c r="O264" s="42">
        <v>0</v>
      </c>
      <c r="P264" s="35">
        <v>0</v>
      </c>
      <c r="Q264" s="35">
        <v>0</v>
      </c>
      <c r="R264" s="42">
        <v>37596895.780000001</v>
      </c>
      <c r="S264" s="42">
        <v>0</v>
      </c>
      <c r="T264" s="42">
        <v>98.82</v>
      </c>
      <c r="U264" s="42">
        <v>98.65</v>
      </c>
      <c r="V264" s="35" t="s">
        <v>81</v>
      </c>
      <c r="W264" s="35" t="s">
        <v>133</v>
      </c>
      <c r="X264" s="35" t="s">
        <v>134</v>
      </c>
      <c r="Y264" s="35" t="s">
        <v>199</v>
      </c>
      <c r="Z264" s="35" t="s">
        <v>199</v>
      </c>
    </row>
    <row r="265" spans="1:26" ht="15.75" customHeight="1">
      <c r="A265" s="35" t="s">
        <v>562</v>
      </c>
      <c r="B265" s="35" t="s">
        <v>563</v>
      </c>
      <c r="C265" s="35" t="s">
        <v>76</v>
      </c>
      <c r="D265" s="35" t="s">
        <v>205</v>
      </c>
      <c r="E265" s="35" t="s">
        <v>564</v>
      </c>
      <c r="F265" s="35" t="s">
        <v>2090</v>
      </c>
      <c r="G265" s="35" t="s">
        <v>2091</v>
      </c>
      <c r="H265" s="35" t="s">
        <v>2092</v>
      </c>
      <c r="I265" s="41">
        <v>42430</v>
      </c>
      <c r="J265" s="41">
        <v>42825</v>
      </c>
      <c r="K265" s="35" t="s">
        <v>80</v>
      </c>
      <c r="L265" s="42">
        <v>58190.64</v>
      </c>
      <c r="M265" s="43">
        <v>448067.93</v>
      </c>
      <c r="N265" s="42">
        <v>500500</v>
      </c>
      <c r="O265" s="42">
        <v>0</v>
      </c>
      <c r="P265" s="35">
        <v>0</v>
      </c>
      <c r="Q265" s="35">
        <v>0</v>
      </c>
      <c r="R265" s="42">
        <v>448067.93</v>
      </c>
      <c r="S265" s="42">
        <v>0</v>
      </c>
      <c r="T265" s="42">
        <v>66.05</v>
      </c>
      <c r="U265" s="42">
        <v>89.52</v>
      </c>
      <c r="V265" s="35" t="s">
        <v>175</v>
      </c>
      <c r="W265" s="35" t="s">
        <v>233</v>
      </c>
      <c r="X265" s="35" t="s">
        <v>134</v>
      </c>
      <c r="Y265" s="35" t="s">
        <v>224</v>
      </c>
      <c r="Z265" s="35" t="s">
        <v>224</v>
      </c>
    </row>
    <row r="266" spans="1:26" ht="15.75" customHeight="1">
      <c r="A266" s="35" t="s">
        <v>562</v>
      </c>
      <c r="B266" s="35" t="s">
        <v>563</v>
      </c>
      <c r="C266" s="35" t="s">
        <v>76</v>
      </c>
      <c r="D266" s="35" t="s">
        <v>205</v>
      </c>
      <c r="E266" s="35" t="s">
        <v>564</v>
      </c>
      <c r="F266" s="35" t="s">
        <v>2090</v>
      </c>
      <c r="G266" s="35" t="s">
        <v>2091</v>
      </c>
      <c r="H266" s="35" t="s">
        <v>2092</v>
      </c>
      <c r="I266" s="41">
        <v>42430</v>
      </c>
      <c r="J266" s="41">
        <v>42825</v>
      </c>
      <c r="K266" s="35" t="s">
        <v>80</v>
      </c>
      <c r="L266" s="42">
        <v>58190.64</v>
      </c>
      <c r="M266" s="43">
        <v>448067.93</v>
      </c>
      <c r="N266" s="42">
        <v>500500</v>
      </c>
      <c r="O266" s="42">
        <v>0</v>
      </c>
      <c r="P266" s="35">
        <v>0</v>
      </c>
      <c r="Q266" s="35">
        <v>0</v>
      </c>
      <c r="R266" s="42">
        <v>448067.93</v>
      </c>
      <c r="S266" s="42">
        <v>0</v>
      </c>
      <c r="T266" s="42">
        <v>66.05</v>
      </c>
      <c r="U266" s="42">
        <v>89.52</v>
      </c>
      <c r="V266" s="35" t="s">
        <v>175</v>
      </c>
      <c r="W266" s="35" t="s">
        <v>233</v>
      </c>
      <c r="X266" s="35" t="s">
        <v>134</v>
      </c>
      <c r="Y266" s="35" t="s">
        <v>1009</v>
      </c>
      <c r="Z266" s="35" t="s">
        <v>1009</v>
      </c>
    </row>
    <row r="267" spans="1:26" ht="15.75" customHeight="1">
      <c r="A267" s="35" t="s">
        <v>562</v>
      </c>
      <c r="B267" s="35" t="s">
        <v>563</v>
      </c>
      <c r="C267" s="35" t="s">
        <v>76</v>
      </c>
      <c r="D267" s="35" t="s">
        <v>205</v>
      </c>
      <c r="E267" s="35" t="s">
        <v>564</v>
      </c>
      <c r="F267" s="35" t="s">
        <v>2090</v>
      </c>
      <c r="G267" s="35" t="s">
        <v>2091</v>
      </c>
      <c r="H267" s="35" t="s">
        <v>2092</v>
      </c>
      <c r="I267" s="41">
        <v>42430</v>
      </c>
      <c r="J267" s="41">
        <v>42825</v>
      </c>
      <c r="K267" s="35" t="s">
        <v>80</v>
      </c>
      <c r="L267" s="42">
        <v>58190.64</v>
      </c>
      <c r="M267" s="43">
        <v>448067.93</v>
      </c>
      <c r="N267" s="42">
        <v>500500</v>
      </c>
      <c r="O267" s="42">
        <v>0</v>
      </c>
      <c r="P267" s="35">
        <v>0</v>
      </c>
      <c r="Q267" s="35">
        <v>0</v>
      </c>
      <c r="R267" s="42">
        <v>448067.93</v>
      </c>
      <c r="S267" s="42">
        <v>0</v>
      </c>
      <c r="T267" s="42">
        <v>66.05</v>
      </c>
      <c r="U267" s="42">
        <v>89.52</v>
      </c>
      <c r="V267" s="35" t="s">
        <v>175</v>
      </c>
      <c r="W267" s="35" t="s">
        <v>233</v>
      </c>
      <c r="X267" s="35" t="s">
        <v>134</v>
      </c>
      <c r="Y267" s="35" t="s">
        <v>95</v>
      </c>
      <c r="Z267" s="35" t="s">
        <v>95</v>
      </c>
    </row>
    <row r="268" spans="1:26" ht="15.75" customHeight="1">
      <c r="A268" s="35" t="s">
        <v>562</v>
      </c>
      <c r="B268" s="35" t="s">
        <v>563</v>
      </c>
      <c r="C268" s="35" t="s">
        <v>76</v>
      </c>
      <c r="D268" s="35" t="s">
        <v>205</v>
      </c>
      <c r="E268" s="35" t="s">
        <v>564</v>
      </c>
      <c r="F268" s="35" t="s">
        <v>2090</v>
      </c>
      <c r="G268" s="35" t="s">
        <v>2091</v>
      </c>
      <c r="H268" s="35" t="s">
        <v>2092</v>
      </c>
      <c r="I268" s="41">
        <v>42430</v>
      </c>
      <c r="J268" s="41">
        <v>42825</v>
      </c>
      <c r="K268" s="35" t="s">
        <v>80</v>
      </c>
      <c r="L268" s="42">
        <v>58190.64</v>
      </c>
      <c r="M268" s="43">
        <v>448067.93</v>
      </c>
      <c r="N268" s="42">
        <v>500500</v>
      </c>
      <c r="O268" s="42">
        <v>0</v>
      </c>
      <c r="P268" s="35">
        <v>0</v>
      </c>
      <c r="Q268" s="35">
        <v>0</v>
      </c>
      <c r="R268" s="42">
        <v>448067.93</v>
      </c>
      <c r="S268" s="42">
        <v>0</v>
      </c>
      <c r="T268" s="42">
        <v>66.05</v>
      </c>
      <c r="U268" s="42">
        <v>89.52</v>
      </c>
      <c r="V268" s="35" t="s">
        <v>175</v>
      </c>
      <c r="W268" s="35" t="s">
        <v>233</v>
      </c>
      <c r="X268" s="35" t="s">
        <v>134</v>
      </c>
      <c r="Y268" s="35" t="s">
        <v>1660</v>
      </c>
      <c r="Z268" s="35" t="s">
        <v>1660</v>
      </c>
    </row>
    <row r="269" spans="1:26" ht="15.75" customHeight="1">
      <c r="A269" s="35" t="s">
        <v>567</v>
      </c>
      <c r="B269" s="35" t="s">
        <v>568</v>
      </c>
      <c r="C269" s="35" t="s">
        <v>138</v>
      </c>
      <c r="D269" s="35" t="s">
        <v>118</v>
      </c>
      <c r="E269" s="35" t="s">
        <v>337</v>
      </c>
      <c r="F269" s="35" t="s">
        <v>2093</v>
      </c>
      <c r="G269" s="35" t="s">
        <v>2094</v>
      </c>
      <c r="H269" s="35" t="s">
        <v>2095</v>
      </c>
      <c r="I269" s="41">
        <v>42353</v>
      </c>
      <c r="J269" s="41">
        <v>42490</v>
      </c>
      <c r="K269" s="35" t="s">
        <v>80</v>
      </c>
      <c r="L269" s="42">
        <v>250000</v>
      </c>
      <c r="M269" s="43">
        <v>1903427.5</v>
      </c>
      <c r="N269" s="42">
        <v>1903427.5</v>
      </c>
      <c r="O269" s="42">
        <v>0</v>
      </c>
      <c r="P269" s="35">
        <v>0</v>
      </c>
      <c r="Q269" s="35">
        <v>0</v>
      </c>
      <c r="R269" s="42">
        <v>307100</v>
      </c>
      <c r="S269" s="42">
        <v>0</v>
      </c>
      <c r="T269" s="42">
        <v>16.13</v>
      </c>
      <c r="U269" s="42">
        <v>16.13</v>
      </c>
      <c r="V269" s="35" t="s">
        <v>105</v>
      </c>
      <c r="W269" s="35" t="s">
        <v>133</v>
      </c>
      <c r="X269" s="35" t="s">
        <v>311</v>
      </c>
      <c r="Y269" s="35" t="s">
        <v>95</v>
      </c>
      <c r="Z269" s="35" t="s">
        <v>569</v>
      </c>
    </row>
    <row r="270" spans="1:26" ht="15.75" customHeight="1">
      <c r="A270" s="35" t="s">
        <v>572</v>
      </c>
      <c r="B270" s="35" t="s">
        <v>573</v>
      </c>
      <c r="C270" s="35" t="s">
        <v>76</v>
      </c>
      <c r="D270" s="35" t="s">
        <v>205</v>
      </c>
      <c r="E270" s="35" t="s">
        <v>409</v>
      </c>
      <c r="F270" s="35" t="s">
        <v>1935</v>
      </c>
      <c r="G270" s="35" t="s">
        <v>1936</v>
      </c>
      <c r="H270" s="35" t="s">
        <v>2096</v>
      </c>
      <c r="I270" s="41">
        <v>41697</v>
      </c>
      <c r="J270" s="41">
        <v>43524</v>
      </c>
      <c r="K270" s="35" t="s">
        <v>80</v>
      </c>
      <c r="L270" s="42">
        <v>0</v>
      </c>
      <c r="M270" s="43">
        <v>0</v>
      </c>
      <c r="N270" s="42">
        <v>42033178.25</v>
      </c>
      <c r="O270" s="42">
        <v>0</v>
      </c>
      <c r="P270" s="35">
        <v>0</v>
      </c>
      <c r="Q270" s="35">
        <v>0</v>
      </c>
      <c r="R270" s="42">
        <v>33262835.18</v>
      </c>
      <c r="S270" s="42">
        <v>0</v>
      </c>
      <c r="T270" s="42">
        <v>96.61</v>
      </c>
      <c r="U270" s="42">
        <v>79.13</v>
      </c>
      <c r="V270" s="35" t="s">
        <v>175</v>
      </c>
      <c r="W270" s="35" t="s">
        <v>233</v>
      </c>
      <c r="X270" s="35" t="s">
        <v>134</v>
      </c>
      <c r="Y270" s="35" t="s">
        <v>527</v>
      </c>
      <c r="Z270" s="35" t="s">
        <v>527</v>
      </c>
    </row>
    <row r="271" spans="1:26" ht="15.75" customHeight="1">
      <c r="A271" s="35" t="s">
        <v>572</v>
      </c>
      <c r="B271" s="35" t="s">
        <v>573</v>
      </c>
      <c r="C271" s="35" t="s">
        <v>76</v>
      </c>
      <c r="D271" s="35" t="s">
        <v>205</v>
      </c>
      <c r="E271" s="35" t="s">
        <v>409</v>
      </c>
      <c r="F271" s="35" t="s">
        <v>1935</v>
      </c>
      <c r="G271" s="35" t="s">
        <v>1936</v>
      </c>
      <c r="H271" s="35" t="s">
        <v>2096</v>
      </c>
      <c r="I271" s="41">
        <v>41697</v>
      </c>
      <c r="J271" s="41">
        <v>43524</v>
      </c>
      <c r="K271" s="35" t="s">
        <v>80</v>
      </c>
      <c r="L271" s="42">
        <v>0</v>
      </c>
      <c r="M271" s="43">
        <v>0</v>
      </c>
      <c r="N271" s="42">
        <v>42033178.25</v>
      </c>
      <c r="O271" s="42">
        <v>0</v>
      </c>
      <c r="P271" s="35">
        <v>0</v>
      </c>
      <c r="Q271" s="35">
        <v>0</v>
      </c>
      <c r="R271" s="42">
        <v>33262835.18</v>
      </c>
      <c r="S271" s="42">
        <v>0</v>
      </c>
      <c r="T271" s="42">
        <v>96.61</v>
      </c>
      <c r="U271" s="42">
        <v>79.13</v>
      </c>
      <c r="V271" s="35" t="s">
        <v>175</v>
      </c>
      <c r="W271" s="35" t="s">
        <v>233</v>
      </c>
      <c r="X271" s="35" t="s">
        <v>134</v>
      </c>
      <c r="Y271" s="35" t="s">
        <v>602</v>
      </c>
      <c r="Z271" s="35" t="s">
        <v>602</v>
      </c>
    </row>
    <row r="272" spans="1:26" ht="15.75" customHeight="1">
      <c r="A272" s="35" t="s">
        <v>572</v>
      </c>
      <c r="B272" s="35" t="s">
        <v>573</v>
      </c>
      <c r="C272" s="35" t="s">
        <v>76</v>
      </c>
      <c r="D272" s="35" t="s">
        <v>205</v>
      </c>
      <c r="E272" s="35" t="s">
        <v>409</v>
      </c>
      <c r="F272" s="35" t="s">
        <v>1935</v>
      </c>
      <c r="G272" s="35" t="s">
        <v>1936</v>
      </c>
      <c r="H272" s="35" t="s">
        <v>2096</v>
      </c>
      <c r="I272" s="41">
        <v>41697</v>
      </c>
      <c r="J272" s="41">
        <v>43524</v>
      </c>
      <c r="K272" s="35" t="s">
        <v>80</v>
      </c>
      <c r="L272" s="42">
        <v>0</v>
      </c>
      <c r="M272" s="43">
        <v>0</v>
      </c>
      <c r="N272" s="42">
        <v>42033178.25</v>
      </c>
      <c r="O272" s="42">
        <v>0</v>
      </c>
      <c r="P272" s="35">
        <v>0</v>
      </c>
      <c r="Q272" s="35">
        <v>0</v>
      </c>
      <c r="R272" s="42">
        <v>33262835.18</v>
      </c>
      <c r="S272" s="42">
        <v>0</v>
      </c>
      <c r="T272" s="42">
        <v>96.61</v>
      </c>
      <c r="U272" s="42">
        <v>79.13</v>
      </c>
      <c r="V272" s="35" t="s">
        <v>175</v>
      </c>
      <c r="W272" s="35" t="s">
        <v>233</v>
      </c>
      <c r="X272" s="35" t="s">
        <v>134</v>
      </c>
      <c r="Y272" s="35" t="s">
        <v>578</v>
      </c>
      <c r="Z272" s="35" t="s">
        <v>578</v>
      </c>
    </row>
    <row r="273" spans="1:26" ht="15.75" customHeight="1">
      <c r="A273" s="35" t="s">
        <v>572</v>
      </c>
      <c r="B273" s="35" t="s">
        <v>573</v>
      </c>
      <c r="C273" s="35" t="s">
        <v>76</v>
      </c>
      <c r="D273" s="35" t="s">
        <v>205</v>
      </c>
      <c r="E273" s="35" t="s">
        <v>409</v>
      </c>
      <c r="F273" s="35" t="s">
        <v>1935</v>
      </c>
      <c r="G273" s="35" t="s">
        <v>1936</v>
      </c>
      <c r="H273" s="35" t="s">
        <v>2096</v>
      </c>
      <c r="I273" s="41">
        <v>41697</v>
      </c>
      <c r="J273" s="41">
        <v>43524</v>
      </c>
      <c r="K273" s="35" t="s">
        <v>80</v>
      </c>
      <c r="L273" s="42">
        <v>0</v>
      </c>
      <c r="M273" s="43">
        <v>0</v>
      </c>
      <c r="N273" s="42">
        <v>42033178.25</v>
      </c>
      <c r="O273" s="42">
        <v>0</v>
      </c>
      <c r="P273" s="35">
        <v>0</v>
      </c>
      <c r="Q273" s="35">
        <v>0</v>
      </c>
      <c r="R273" s="42">
        <v>33262835.18</v>
      </c>
      <c r="S273" s="42">
        <v>0</v>
      </c>
      <c r="T273" s="42">
        <v>96.61</v>
      </c>
      <c r="U273" s="42">
        <v>79.13</v>
      </c>
      <c r="V273" s="35" t="s">
        <v>175</v>
      </c>
      <c r="W273" s="35" t="s">
        <v>233</v>
      </c>
      <c r="X273" s="35" t="s">
        <v>134</v>
      </c>
      <c r="Y273" s="35" t="s">
        <v>472</v>
      </c>
      <c r="Z273" s="35" t="s">
        <v>472</v>
      </c>
    </row>
    <row r="274" spans="1:26" ht="15.75" customHeight="1">
      <c r="A274" s="35" t="s">
        <v>572</v>
      </c>
      <c r="B274" s="35" t="s">
        <v>573</v>
      </c>
      <c r="C274" s="35" t="s">
        <v>76</v>
      </c>
      <c r="D274" s="35" t="s">
        <v>205</v>
      </c>
      <c r="E274" s="35" t="s">
        <v>409</v>
      </c>
      <c r="F274" s="35" t="s">
        <v>1935</v>
      </c>
      <c r="G274" s="35" t="s">
        <v>1936</v>
      </c>
      <c r="H274" s="35" t="s">
        <v>2096</v>
      </c>
      <c r="I274" s="41">
        <v>41697</v>
      </c>
      <c r="J274" s="41">
        <v>43524</v>
      </c>
      <c r="K274" s="35" t="s">
        <v>80</v>
      </c>
      <c r="L274" s="42">
        <v>0</v>
      </c>
      <c r="M274" s="43">
        <v>0</v>
      </c>
      <c r="N274" s="42">
        <v>42033178.25</v>
      </c>
      <c r="O274" s="42">
        <v>0</v>
      </c>
      <c r="P274" s="35">
        <v>0</v>
      </c>
      <c r="Q274" s="35">
        <v>0</v>
      </c>
      <c r="R274" s="42">
        <v>33262835.18</v>
      </c>
      <c r="S274" s="42">
        <v>0</v>
      </c>
      <c r="T274" s="42">
        <v>96.61</v>
      </c>
      <c r="U274" s="42">
        <v>79.13</v>
      </c>
      <c r="V274" s="35" t="s">
        <v>175</v>
      </c>
      <c r="W274" s="35" t="s">
        <v>233</v>
      </c>
      <c r="X274" s="35" t="s">
        <v>134</v>
      </c>
      <c r="Y274" s="35" t="s">
        <v>665</v>
      </c>
      <c r="Z274" s="35" t="s">
        <v>665</v>
      </c>
    </row>
    <row r="275" spans="1:26" ht="15.75" customHeight="1">
      <c r="A275" s="35" t="s">
        <v>572</v>
      </c>
      <c r="B275" s="35" t="s">
        <v>573</v>
      </c>
      <c r="C275" s="35" t="s">
        <v>76</v>
      </c>
      <c r="D275" s="35" t="s">
        <v>205</v>
      </c>
      <c r="E275" s="35" t="s">
        <v>409</v>
      </c>
      <c r="F275" s="35" t="s">
        <v>1935</v>
      </c>
      <c r="G275" s="35" t="s">
        <v>1936</v>
      </c>
      <c r="H275" s="35" t="s">
        <v>2096</v>
      </c>
      <c r="I275" s="41">
        <v>41697</v>
      </c>
      <c r="J275" s="41">
        <v>43524</v>
      </c>
      <c r="K275" s="35" t="s">
        <v>80</v>
      </c>
      <c r="L275" s="42">
        <v>0</v>
      </c>
      <c r="M275" s="43">
        <v>0</v>
      </c>
      <c r="N275" s="42">
        <v>42033178.25</v>
      </c>
      <c r="O275" s="42">
        <v>0</v>
      </c>
      <c r="P275" s="35">
        <v>0</v>
      </c>
      <c r="Q275" s="35">
        <v>0</v>
      </c>
      <c r="R275" s="42">
        <v>33262835.18</v>
      </c>
      <c r="S275" s="42">
        <v>0</v>
      </c>
      <c r="T275" s="42">
        <v>96.61</v>
      </c>
      <c r="U275" s="42">
        <v>79.13</v>
      </c>
      <c r="V275" s="35" t="s">
        <v>175</v>
      </c>
      <c r="W275" s="35" t="s">
        <v>233</v>
      </c>
      <c r="X275" s="35" t="s">
        <v>134</v>
      </c>
      <c r="Y275" s="35" t="s">
        <v>259</v>
      </c>
      <c r="Z275" s="35" t="s">
        <v>259</v>
      </c>
    </row>
    <row r="276" spans="1:26" ht="15.75" customHeight="1">
      <c r="A276" s="35" t="s">
        <v>576</v>
      </c>
      <c r="B276" s="35" t="s">
        <v>577</v>
      </c>
      <c r="C276" s="35" t="s">
        <v>76</v>
      </c>
      <c r="D276" s="35" t="s">
        <v>205</v>
      </c>
      <c r="E276" s="35" t="s">
        <v>409</v>
      </c>
      <c r="F276" s="35" t="s">
        <v>1935</v>
      </c>
      <c r="G276" s="35" t="s">
        <v>1936</v>
      </c>
      <c r="H276" s="35" t="s">
        <v>2097</v>
      </c>
      <c r="I276" s="41">
        <v>41579</v>
      </c>
      <c r="J276" s="41">
        <v>43434</v>
      </c>
      <c r="K276" s="35" t="s">
        <v>80</v>
      </c>
      <c r="L276" s="42">
        <v>0</v>
      </c>
      <c r="M276" s="43">
        <v>0</v>
      </c>
      <c r="N276" s="42">
        <v>34936000</v>
      </c>
      <c r="O276" s="42">
        <v>0</v>
      </c>
      <c r="P276" s="35">
        <v>0</v>
      </c>
      <c r="Q276" s="35">
        <v>0</v>
      </c>
      <c r="R276" s="42">
        <v>30437723.539999999</v>
      </c>
      <c r="S276" s="42">
        <v>0</v>
      </c>
      <c r="T276" s="42">
        <v>99.66</v>
      </c>
      <c r="U276" s="42">
        <v>87.12</v>
      </c>
      <c r="V276" s="35" t="s">
        <v>175</v>
      </c>
      <c r="W276" s="35" t="s">
        <v>233</v>
      </c>
      <c r="X276" s="35" t="s">
        <v>134</v>
      </c>
      <c r="Y276" s="35" t="s">
        <v>578</v>
      </c>
      <c r="Z276" s="35" t="s">
        <v>578</v>
      </c>
    </row>
    <row r="277" spans="1:26" ht="15.75" customHeight="1">
      <c r="A277" s="35" t="s">
        <v>576</v>
      </c>
      <c r="B277" s="35" t="s">
        <v>577</v>
      </c>
      <c r="C277" s="35" t="s">
        <v>76</v>
      </c>
      <c r="D277" s="35" t="s">
        <v>205</v>
      </c>
      <c r="E277" s="35" t="s">
        <v>409</v>
      </c>
      <c r="F277" s="35" t="s">
        <v>1935</v>
      </c>
      <c r="G277" s="35" t="s">
        <v>1936</v>
      </c>
      <c r="H277" s="35" t="s">
        <v>2097</v>
      </c>
      <c r="I277" s="41">
        <v>41579</v>
      </c>
      <c r="J277" s="41">
        <v>43434</v>
      </c>
      <c r="K277" s="35" t="s">
        <v>80</v>
      </c>
      <c r="L277" s="42">
        <v>0</v>
      </c>
      <c r="M277" s="43">
        <v>0</v>
      </c>
      <c r="N277" s="42">
        <v>34936000</v>
      </c>
      <c r="O277" s="42">
        <v>0</v>
      </c>
      <c r="P277" s="35">
        <v>0</v>
      </c>
      <c r="Q277" s="35">
        <v>0</v>
      </c>
      <c r="R277" s="42">
        <v>30437723.539999999</v>
      </c>
      <c r="S277" s="42">
        <v>0</v>
      </c>
      <c r="T277" s="42">
        <v>99.66</v>
      </c>
      <c r="U277" s="42">
        <v>87.12</v>
      </c>
      <c r="V277" s="35" t="s">
        <v>175</v>
      </c>
      <c r="W277" s="35" t="s">
        <v>233</v>
      </c>
      <c r="X277" s="35" t="s">
        <v>134</v>
      </c>
      <c r="Y277" s="35" t="s">
        <v>472</v>
      </c>
      <c r="Z277" s="35" t="s">
        <v>472</v>
      </c>
    </row>
    <row r="278" spans="1:26" ht="15.75" customHeight="1">
      <c r="A278" s="35" t="s">
        <v>576</v>
      </c>
      <c r="B278" s="35" t="s">
        <v>577</v>
      </c>
      <c r="C278" s="35" t="s">
        <v>76</v>
      </c>
      <c r="D278" s="35" t="s">
        <v>205</v>
      </c>
      <c r="E278" s="35" t="s">
        <v>409</v>
      </c>
      <c r="F278" s="35" t="s">
        <v>1935</v>
      </c>
      <c r="G278" s="35" t="s">
        <v>1936</v>
      </c>
      <c r="H278" s="35" t="s">
        <v>2097</v>
      </c>
      <c r="I278" s="41">
        <v>41579</v>
      </c>
      <c r="J278" s="41">
        <v>43434</v>
      </c>
      <c r="K278" s="35" t="s">
        <v>80</v>
      </c>
      <c r="L278" s="42">
        <v>0</v>
      </c>
      <c r="M278" s="43">
        <v>0</v>
      </c>
      <c r="N278" s="42">
        <v>34936000</v>
      </c>
      <c r="O278" s="42">
        <v>0</v>
      </c>
      <c r="P278" s="35">
        <v>0</v>
      </c>
      <c r="Q278" s="35">
        <v>0</v>
      </c>
      <c r="R278" s="42">
        <v>30437723.539999999</v>
      </c>
      <c r="S278" s="42">
        <v>0</v>
      </c>
      <c r="T278" s="42">
        <v>99.66</v>
      </c>
      <c r="U278" s="42">
        <v>87.12</v>
      </c>
      <c r="V278" s="35" t="s">
        <v>175</v>
      </c>
      <c r="W278" s="35" t="s">
        <v>233</v>
      </c>
      <c r="X278" s="35" t="s">
        <v>134</v>
      </c>
      <c r="Y278" s="35" t="s">
        <v>1883</v>
      </c>
      <c r="Z278" s="35" t="s">
        <v>1883</v>
      </c>
    </row>
    <row r="279" spans="1:26" ht="15.75" customHeight="1">
      <c r="A279" s="35" t="s">
        <v>576</v>
      </c>
      <c r="B279" s="35" t="s">
        <v>577</v>
      </c>
      <c r="C279" s="35" t="s">
        <v>76</v>
      </c>
      <c r="D279" s="35" t="s">
        <v>205</v>
      </c>
      <c r="E279" s="35" t="s">
        <v>409</v>
      </c>
      <c r="F279" s="35" t="s">
        <v>1935</v>
      </c>
      <c r="G279" s="35" t="s">
        <v>1936</v>
      </c>
      <c r="H279" s="35" t="s">
        <v>2097</v>
      </c>
      <c r="I279" s="41">
        <v>41579</v>
      </c>
      <c r="J279" s="41">
        <v>43434</v>
      </c>
      <c r="K279" s="35" t="s">
        <v>80</v>
      </c>
      <c r="L279" s="42">
        <v>0</v>
      </c>
      <c r="M279" s="43">
        <v>0</v>
      </c>
      <c r="N279" s="42">
        <v>34936000</v>
      </c>
      <c r="O279" s="42">
        <v>0</v>
      </c>
      <c r="P279" s="35">
        <v>0</v>
      </c>
      <c r="Q279" s="35">
        <v>0</v>
      </c>
      <c r="R279" s="42">
        <v>30437723.539999999</v>
      </c>
      <c r="S279" s="42">
        <v>0</v>
      </c>
      <c r="T279" s="42">
        <v>99.66</v>
      </c>
      <c r="U279" s="42">
        <v>87.12</v>
      </c>
      <c r="V279" s="35" t="s">
        <v>175</v>
      </c>
      <c r="W279" s="35" t="s">
        <v>233</v>
      </c>
      <c r="X279" s="35" t="s">
        <v>134</v>
      </c>
      <c r="Y279" s="35" t="s">
        <v>158</v>
      </c>
      <c r="Z279" s="35" t="s">
        <v>158</v>
      </c>
    </row>
    <row r="280" spans="1:26" ht="15.75" customHeight="1">
      <c r="A280" s="35" t="s">
        <v>580</v>
      </c>
      <c r="B280" s="35" t="s">
        <v>581</v>
      </c>
      <c r="C280" s="35" t="s">
        <v>138</v>
      </c>
      <c r="D280" s="35" t="s">
        <v>243</v>
      </c>
      <c r="E280" s="35" t="s">
        <v>102</v>
      </c>
      <c r="F280" s="35" t="s">
        <v>2098</v>
      </c>
      <c r="G280" s="35" t="s">
        <v>2099</v>
      </c>
      <c r="H280" s="35" t="s">
        <v>2100</v>
      </c>
      <c r="I280" s="41">
        <v>42349</v>
      </c>
      <c r="J280" s="41">
        <v>45209</v>
      </c>
      <c r="K280" s="35" t="s">
        <v>104</v>
      </c>
      <c r="L280" s="42">
        <v>18367087.100000001</v>
      </c>
      <c r="M280" s="43">
        <v>160747938.86000001</v>
      </c>
      <c r="N280" s="42">
        <v>208603250</v>
      </c>
      <c r="O280" s="42">
        <v>8344130</v>
      </c>
      <c r="P280" s="35">
        <v>37548585</v>
      </c>
      <c r="Q280" s="35">
        <v>0</v>
      </c>
      <c r="R280" s="42">
        <v>194078112.58000001</v>
      </c>
      <c r="S280" s="42">
        <v>7940173.4900000002</v>
      </c>
      <c r="T280" s="42">
        <v>76.14</v>
      </c>
      <c r="U280" s="42">
        <v>79.37</v>
      </c>
      <c r="V280" s="35" t="s">
        <v>105</v>
      </c>
      <c r="W280" s="35" t="s">
        <v>106</v>
      </c>
      <c r="X280" s="35" t="s">
        <v>348</v>
      </c>
      <c r="Y280" s="35" t="s">
        <v>68</v>
      </c>
      <c r="Z280" s="35" t="s">
        <v>68</v>
      </c>
    </row>
    <row r="281" spans="1:26" ht="15.75" customHeight="1">
      <c r="A281" s="35" t="s">
        <v>586</v>
      </c>
      <c r="B281" s="35" t="s">
        <v>587</v>
      </c>
      <c r="C281" s="35" t="s">
        <v>138</v>
      </c>
      <c r="D281" s="35" t="s">
        <v>309</v>
      </c>
      <c r="E281" s="35" t="s">
        <v>196</v>
      </c>
      <c r="F281" s="35" t="s">
        <v>2101</v>
      </c>
      <c r="G281" s="35" t="s">
        <v>2102</v>
      </c>
      <c r="H281" s="35" t="s">
        <v>2103</v>
      </c>
      <c r="I281" s="41">
        <v>42598</v>
      </c>
      <c r="J281" s="41">
        <v>43693</v>
      </c>
      <c r="K281" s="35" t="s">
        <v>104</v>
      </c>
      <c r="L281" s="42">
        <v>77303.509999999995</v>
      </c>
      <c r="M281" s="43">
        <v>922047.93</v>
      </c>
      <c r="N281" s="42">
        <v>30679687.5</v>
      </c>
      <c r="O281" s="42">
        <v>0</v>
      </c>
      <c r="P281" s="35">
        <v>0</v>
      </c>
      <c r="Q281" s="35">
        <v>0</v>
      </c>
      <c r="R281" s="42">
        <v>922047.93</v>
      </c>
      <c r="S281" s="42">
        <v>0</v>
      </c>
      <c r="T281" s="42">
        <v>2.1800000000000002</v>
      </c>
      <c r="U281" s="42">
        <v>3</v>
      </c>
      <c r="V281" s="35" t="s">
        <v>105</v>
      </c>
      <c r="W281" s="35" t="s">
        <v>133</v>
      </c>
      <c r="X281" s="35" t="s">
        <v>157</v>
      </c>
      <c r="Y281" s="35" t="s">
        <v>356</v>
      </c>
      <c r="Z281" s="35" t="s">
        <v>356</v>
      </c>
    </row>
    <row r="282" spans="1:26" ht="15.75" customHeight="1">
      <c r="A282" s="35" t="s">
        <v>592</v>
      </c>
      <c r="B282" s="35" t="s">
        <v>593</v>
      </c>
      <c r="C282" s="35" t="s">
        <v>138</v>
      </c>
      <c r="D282" s="35" t="s">
        <v>399</v>
      </c>
      <c r="E282" s="35" t="s">
        <v>196</v>
      </c>
      <c r="F282" s="35" t="s">
        <v>68</v>
      </c>
      <c r="G282" s="35" t="s">
        <v>68</v>
      </c>
      <c r="H282" s="35" t="s">
        <v>2006</v>
      </c>
      <c r="I282" s="41">
        <v>42186</v>
      </c>
      <c r="J282" s="41">
        <v>42735</v>
      </c>
      <c r="K282" s="35" t="s">
        <v>80</v>
      </c>
      <c r="L282" s="42">
        <v>0</v>
      </c>
      <c r="M282" s="43">
        <v>0</v>
      </c>
      <c r="N282" s="42">
        <v>693122.91</v>
      </c>
      <c r="O282" s="42">
        <v>0</v>
      </c>
      <c r="P282" s="35">
        <v>0</v>
      </c>
      <c r="Q282" s="35">
        <v>0</v>
      </c>
      <c r="R282" s="42">
        <v>693123</v>
      </c>
      <c r="S282" s="42">
        <v>0</v>
      </c>
      <c r="T282" s="42">
        <v>100</v>
      </c>
      <c r="U282" s="42">
        <v>99.99</v>
      </c>
      <c r="V282" s="35" t="s">
        <v>105</v>
      </c>
      <c r="W282" s="35" t="s">
        <v>233</v>
      </c>
      <c r="X282" s="35" t="s">
        <v>176</v>
      </c>
      <c r="Y282" s="35" t="s">
        <v>95</v>
      </c>
      <c r="Z282" s="35" t="s">
        <v>95</v>
      </c>
    </row>
    <row r="283" spans="1:26" ht="15.75" customHeight="1">
      <c r="A283" s="35" t="s">
        <v>598</v>
      </c>
      <c r="B283" s="35" t="s">
        <v>599</v>
      </c>
      <c r="C283" s="35" t="s">
        <v>138</v>
      </c>
      <c r="D283" s="35" t="s">
        <v>600</v>
      </c>
      <c r="E283" s="35" t="s">
        <v>78</v>
      </c>
      <c r="F283" s="35" t="s">
        <v>68</v>
      </c>
      <c r="G283" s="35" t="s">
        <v>68</v>
      </c>
      <c r="H283" s="35" t="s">
        <v>2104</v>
      </c>
      <c r="I283" s="41">
        <v>42522</v>
      </c>
      <c r="J283" s="41">
        <v>43252</v>
      </c>
      <c r="K283" s="35" t="s">
        <v>80</v>
      </c>
      <c r="L283" s="42">
        <v>176715.45</v>
      </c>
      <c r="M283" s="43">
        <v>1296062.5900000001</v>
      </c>
      <c r="N283" s="42">
        <v>1906357.5</v>
      </c>
      <c r="O283" s="42">
        <v>0</v>
      </c>
      <c r="P283" s="35">
        <v>0</v>
      </c>
      <c r="Q283" s="35">
        <v>0</v>
      </c>
      <c r="R283" s="42">
        <v>889267.21</v>
      </c>
      <c r="S283" s="42">
        <v>0</v>
      </c>
      <c r="T283" s="42">
        <v>41.74</v>
      </c>
      <c r="U283" s="42">
        <v>46.64</v>
      </c>
      <c r="V283" s="35" t="s">
        <v>81</v>
      </c>
      <c r="W283" s="35" t="s">
        <v>133</v>
      </c>
      <c r="X283" s="35" t="s">
        <v>134</v>
      </c>
      <c r="Y283" s="35" t="s">
        <v>602</v>
      </c>
      <c r="Z283" s="35" t="s">
        <v>602</v>
      </c>
    </row>
    <row r="284" spans="1:26" ht="15.75" customHeight="1">
      <c r="A284" s="35" t="s">
        <v>598</v>
      </c>
      <c r="B284" s="35" t="s">
        <v>599</v>
      </c>
      <c r="C284" s="35" t="s">
        <v>138</v>
      </c>
      <c r="D284" s="35" t="s">
        <v>600</v>
      </c>
      <c r="E284" s="35" t="s">
        <v>78</v>
      </c>
      <c r="F284" s="35" t="s">
        <v>68</v>
      </c>
      <c r="G284" s="35" t="s">
        <v>68</v>
      </c>
      <c r="H284" s="35" t="s">
        <v>2104</v>
      </c>
      <c r="I284" s="41">
        <v>42522</v>
      </c>
      <c r="J284" s="41">
        <v>43252</v>
      </c>
      <c r="K284" s="35" t="s">
        <v>80</v>
      </c>
      <c r="L284" s="42">
        <v>176715.45</v>
      </c>
      <c r="M284" s="43">
        <v>1296062.5900000001</v>
      </c>
      <c r="N284" s="42">
        <v>1906357.5</v>
      </c>
      <c r="O284" s="42">
        <v>0</v>
      </c>
      <c r="P284" s="35">
        <v>0</v>
      </c>
      <c r="Q284" s="35">
        <v>0</v>
      </c>
      <c r="R284" s="42">
        <v>889267.21</v>
      </c>
      <c r="S284" s="42">
        <v>0</v>
      </c>
      <c r="T284" s="42">
        <v>41.74</v>
      </c>
      <c r="U284" s="42">
        <v>46.64</v>
      </c>
      <c r="V284" s="35" t="s">
        <v>81</v>
      </c>
      <c r="W284" s="35" t="s">
        <v>133</v>
      </c>
      <c r="X284" s="35" t="s">
        <v>134</v>
      </c>
      <c r="Y284" s="35" t="s">
        <v>212</v>
      </c>
      <c r="Z284" s="35" t="s">
        <v>212</v>
      </c>
    </row>
    <row r="285" spans="1:26" ht="15.75" customHeight="1">
      <c r="A285" s="35" t="s">
        <v>598</v>
      </c>
      <c r="B285" s="35" t="s">
        <v>599</v>
      </c>
      <c r="C285" s="35" t="s">
        <v>138</v>
      </c>
      <c r="D285" s="35" t="s">
        <v>600</v>
      </c>
      <c r="E285" s="35" t="s">
        <v>78</v>
      </c>
      <c r="F285" s="35" t="s">
        <v>68</v>
      </c>
      <c r="G285" s="35" t="s">
        <v>68</v>
      </c>
      <c r="H285" s="35" t="s">
        <v>2104</v>
      </c>
      <c r="I285" s="41">
        <v>42522</v>
      </c>
      <c r="J285" s="41">
        <v>43252</v>
      </c>
      <c r="K285" s="35" t="s">
        <v>80</v>
      </c>
      <c r="L285" s="42">
        <v>176715.45</v>
      </c>
      <c r="M285" s="43">
        <v>1296062.5900000001</v>
      </c>
      <c r="N285" s="42">
        <v>1906357.5</v>
      </c>
      <c r="O285" s="42">
        <v>0</v>
      </c>
      <c r="P285" s="35">
        <v>0</v>
      </c>
      <c r="Q285" s="35">
        <v>0</v>
      </c>
      <c r="R285" s="42">
        <v>889267.21</v>
      </c>
      <c r="S285" s="42">
        <v>0</v>
      </c>
      <c r="T285" s="42">
        <v>41.74</v>
      </c>
      <c r="U285" s="42">
        <v>46.64</v>
      </c>
      <c r="V285" s="35" t="s">
        <v>81</v>
      </c>
      <c r="W285" s="35" t="s">
        <v>133</v>
      </c>
      <c r="X285" s="35" t="s">
        <v>134</v>
      </c>
      <c r="Y285" s="35" t="s">
        <v>224</v>
      </c>
      <c r="Z285" s="35" t="s">
        <v>224</v>
      </c>
    </row>
    <row r="286" spans="1:26" ht="15.75" customHeight="1">
      <c r="A286" s="35" t="s">
        <v>598</v>
      </c>
      <c r="B286" s="35" t="s">
        <v>599</v>
      </c>
      <c r="C286" s="35" t="s">
        <v>138</v>
      </c>
      <c r="D286" s="35" t="s">
        <v>600</v>
      </c>
      <c r="E286" s="35" t="s">
        <v>78</v>
      </c>
      <c r="F286" s="35" t="s">
        <v>68</v>
      </c>
      <c r="G286" s="35" t="s">
        <v>68</v>
      </c>
      <c r="H286" s="35" t="s">
        <v>2104</v>
      </c>
      <c r="I286" s="41">
        <v>42522</v>
      </c>
      <c r="J286" s="41">
        <v>43252</v>
      </c>
      <c r="K286" s="35" t="s">
        <v>80</v>
      </c>
      <c r="L286" s="42">
        <v>176715.45</v>
      </c>
      <c r="M286" s="43">
        <v>1296062.5900000001</v>
      </c>
      <c r="N286" s="42">
        <v>1906357.5</v>
      </c>
      <c r="O286" s="42">
        <v>0</v>
      </c>
      <c r="P286" s="35">
        <v>0</v>
      </c>
      <c r="Q286" s="35">
        <v>0</v>
      </c>
      <c r="R286" s="42">
        <v>889267.21</v>
      </c>
      <c r="S286" s="42">
        <v>0</v>
      </c>
      <c r="T286" s="42">
        <v>41.74</v>
      </c>
      <c r="U286" s="42">
        <v>46.64</v>
      </c>
      <c r="V286" s="35" t="s">
        <v>81</v>
      </c>
      <c r="W286" s="35" t="s">
        <v>133</v>
      </c>
      <c r="X286" s="35" t="s">
        <v>134</v>
      </c>
      <c r="Y286" s="35" t="s">
        <v>95</v>
      </c>
      <c r="Z286" s="35" t="s">
        <v>95</v>
      </c>
    </row>
    <row r="287" spans="1:26" ht="15.75" customHeight="1">
      <c r="A287" s="35" t="s">
        <v>598</v>
      </c>
      <c r="B287" s="35" t="s">
        <v>599</v>
      </c>
      <c r="C287" s="35" t="s">
        <v>138</v>
      </c>
      <c r="D287" s="35" t="s">
        <v>600</v>
      </c>
      <c r="E287" s="35" t="s">
        <v>78</v>
      </c>
      <c r="F287" s="35" t="s">
        <v>68</v>
      </c>
      <c r="G287" s="35" t="s">
        <v>68</v>
      </c>
      <c r="H287" s="35" t="s">
        <v>2104</v>
      </c>
      <c r="I287" s="41">
        <v>42522</v>
      </c>
      <c r="J287" s="41">
        <v>43252</v>
      </c>
      <c r="K287" s="35" t="s">
        <v>80</v>
      </c>
      <c r="L287" s="42">
        <v>176715.45</v>
      </c>
      <c r="M287" s="43">
        <v>1296062.5900000001</v>
      </c>
      <c r="N287" s="42">
        <v>1906357.5</v>
      </c>
      <c r="O287" s="42">
        <v>0</v>
      </c>
      <c r="P287" s="35">
        <v>0</v>
      </c>
      <c r="Q287" s="35">
        <v>0</v>
      </c>
      <c r="R287" s="42">
        <v>889267.21</v>
      </c>
      <c r="S287" s="42">
        <v>0</v>
      </c>
      <c r="T287" s="42">
        <v>41.74</v>
      </c>
      <c r="U287" s="42">
        <v>46.64</v>
      </c>
      <c r="V287" s="35" t="s">
        <v>81</v>
      </c>
      <c r="W287" s="35" t="s">
        <v>133</v>
      </c>
      <c r="X287" s="35" t="s">
        <v>134</v>
      </c>
      <c r="Y287" s="35" t="s">
        <v>472</v>
      </c>
      <c r="Z287" s="35" t="s">
        <v>472</v>
      </c>
    </row>
    <row r="288" spans="1:26" ht="15.75" customHeight="1">
      <c r="A288" s="35" t="s">
        <v>608</v>
      </c>
      <c r="B288" s="35" t="s">
        <v>609</v>
      </c>
      <c r="C288" s="35" t="s">
        <v>76</v>
      </c>
      <c r="D288" s="35" t="s">
        <v>610</v>
      </c>
      <c r="E288" s="35" t="s">
        <v>488</v>
      </c>
      <c r="F288" s="35" t="s">
        <v>2105</v>
      </c>
      <c r="G288" s="35" t="s">
        <v>2106</v>
      </c>
      <c r="H288" s="35" t="s">
        <v>2107</v>
      </c>
      <c r="I288" s="41">
        <v>42495</v>
      </c>
      <c r="J288" s="41">
        <v>43465</v>
      </c>
      <c r="K288" s="35" t="s">
        <v>80</v>
      </c>
      <c r="L288" s="42">
        <v>750000</v>
      </c>
      <c r="M288" s="43">
        <v>5556571.9000000004</v>
      </c>
      <c r="N288" s="42">
        <v>5556571.8899999997</v>
      </c>
      <c r="O288" s="42">
        <v>0</v>
      </c>
      <c r="P288" s="35">
        <v>0</v>
      </c>
      <c r="Q288" s="35">
        <v>0</v>
      </c>
      <c r="R288" s="42">
        <v>5556571.8600000003</v>
      </c>
      <c r="S288" s="42">
        <v>0</v>
      </c>
      <c r="T288" s="42">
        <v>100</v>
      </c>
      <c r="U288" s="42">
        <v>99.99</v>
      </c>
      <c r="V288" s="35" t="s">
        <v>105</v>
      </c>
      <c r="W288" s="35" t="s">
        <v>133</v>
      </c>
      <c r="X288" s="35" t="s">
        <v>382</v>
      </c>
      <c r="Y288" s="35" t="s">
        <v>224</v>
      </c>
      <c r="Z288" s="35" t="s">
        <v>612</v>
      </c>
    </row>
    <row r="289" spans="1:26" ht="15.75" customHeight="1">
      <c r="A289" s="35" t="s">
        <v>608</v>
      </c>
      <c r="B289" s="35" t="s">
        <v>609</v>
      </c>
      <c r="C289" s="35" t="s">
        <v>76</v>
      </c>
      <c r="D289" s="35" t="s">
        <v>610</v>
      </c>
      <c r="E289" s="35" t="s">
        <v>488</v>
      </c>
      <c r="F289" s="35" t="s">
        <v>2105</v>
      </c>
      <c r="G289" s="35" t="s">
        <v>2106</v>
      </c>
      <c r="H289" s="35" t="s">
        <v>2107</v>
      </c>
      <c r="I289" s="41">
        <v>42495</v>
      </c>
      <c r="J289" s="41">
        <v>43465</v>
      </c>
      <c r="K289" s="35" t="s">
        <v>80</v>
      </c>
      <c r="L289" s="42">
        <v>750000</v>
      </c>
      <c r="M289" s="43">
        <v>5556571.9000000004</v>
      </c>
      <c r="N289" s="42">
        <v>5556571.8899999997</v>
      </c>
      <c r="O289" s="42">
        <v>0</v>
      </c>
      <c r="P289" s="35">
        <v>0</v>
      </c>
      <c r="Q289" s="35">
        <v>0</v>
      </c>
      <c r="R289" s="42">
        <v>5556571.8600000003</v>
      </c>
      <c r="S289" s="42">
        <v>0</v>
      </c>
      <c r="T289" s="42">
        <v>100</v>
      </c>
      <c r="U289" s="42">
        <v>99.99</v>
      </c>
      <c r="V289" s="35" t="s">
        <v>105</v>
      </c>
      <c r="W289" s="35" t="s">
        <v>133</v>
      </c>
      <c r="X289" s="35" t="s">
        <v>382</v>
      </c>
      <c r="Y289" s="35" t="s">
        <v>224</v>
      </c>
      <c r="Z289" s="35" t="s">
        <v>2108</v>
      </c>
    </row>
    <row r="290" spans="1:26" ht="15.75" customHeight="1">
      <c r="A290" s="35" t="s">
        <v>608</v>
      </c>
      <c r="B290" s="35" t="s">
        <v>609</v>
      </c>
      <c r="C290" s="35" t="s">
        <v>76</v>
      </c>
      <c r="D290" s="35" t="s">
        <v>610</v>
      </c>
      <c r="E290" s="35" t="s">
        <v>488</v>
      </c>
      <c r="F290" s="35" t="s">
        <v>2105</v>
      </c>
      <c r="G290" s="35" t="s">
        <v>2106</v>
      </c>
      <c r="H290" s="35" t="s">
        <v>2107</v>
      </c>
      <c r="I290" s="41">
        <v>42495</v>
      </c>
      <c r="J290" s="41">
        <v>43465</v>
      </c>
      <c r="K290" s="35" t="s">
        <v>80</v>
      </c>
      <c r="L290" s="42">
        <v>750000</v>
      </c>
      <c r="M290" s="43">
        <v>5556571.9000000004</v>
      </c>
      <c r="N290" s="42">
        <v>5556571.8899999997</v>
      </c>
      <c r="O290" s="42">
        <v>0</v>
      </c>
      <c r="P290" s="35">
        <v>0</v>
      </c>
      <c r="Q290" s="35">
        <v>0</v>
      </c>
      <c r="R290" s="42">
        <v>5556571.8600000003</v>
      </c>
      <c r="S290" s="42">
        <v>0</v>
      </c>
      <c r="T290" s="42">
        <v>100</v>
      </c>
      <c r="U290" s="42">
        <v>99.99</v>
      </c>
      <c r="V290" s="35" t="s">
        <v>105</v>
      </c>
      <c r="W290" s="35" t="s">
        <v>133</v>
      </c>
      <c r="X290" s="35" t="s">
        <v>382</v>
      </c>
      <c r="Y290" s="35" t="s">
        <v>224</v>
      </c>
      <c r="Z290" s="35" t="s">
        <v>2109</v>
      </c>
    </row>
    <row r="291" spans="1:26" ht="15.75" customHeight="1">
      <c r="A291" s="35" t="s">
        <v>608</v>
      </c>
      <c r="B291" s="35" t="s">
        <v>609</v>
      </c>
      <c r="C291" s="35" t="s">
        <v>76</v>
      </c>
      <c r="D291" s="35" t="s">
        <v>610</v>
      </c>
      <c r="E291" s="35" t="s">
        <v>488</v>
      </c>
      <c r="F291" s="35" t="s">
        <v>2105</v>
      </c>
      <c r="G291" s="35" t="s">
        <v>2106</v>
      </c>
      <c r="H291" s="35" t="s">
        <v>2107</v>
      </c>
      <c r="I291" s="41">
        <v>42495</v>
      </c>
      <c r="J291" s="41">
        <v>43465</v>
      </c>
      <c r="K291" s="35" t="s">
        <v>80</v>
      </c>
      <c r="L291" s="42">
        <v>750000</v>
      </c>
      <c r="M291" s="43">
        <v>5556571.9000000004</v>
      </c>
      <c r="N291" s="42">
        <v>5556571.8899999997</v>
      </c>
      <c r="O291" s="42">
        <v>0</v>
      </c>
      <c r="P291" s="35">
        <v>0</v>
      </c>
      <c r="Q291" s="35">
        <v>0</v>
      </c>
      <c r="R291" s="42">
        <v>5556571.8600000003</v>
      </c>
      <c r="S291" s="42">
        <v>0</v>
      </c>
      <c r="T291" s="42">
        <v>100</v>
      </c>
      <c r="U291" s="42">
        <v>99.99</v>
      </c>
      <c r="V291" s="35" t="s">
        <v>105</v>
      </c>
      <c r="W291" s="35" t="s">
        <v>133</v>
      </c>
      <c r="X291" s="35" t="s">
        <v>382</v>
      </c>
      <c r="Y291" s="35" t="s">
        <v>655</v>
      </c>
      <c r="Z291" s="35" t="s">
        <v>2110</v>
      </c>
    </row>
    <row r="292" spans="1:26" ht="15.75" customHeight="1">
      <c r="A292" s="35" t="s">
        <v>608</v>
      </c>
      <c r="B292" s="35" t="s">
        <v>609</v>
      </c>
      <c r="C292" s="35" t="s">
        <v>76</v>
      </c>
      <c r="D292" s="35" t="s">
        <v>610</v>
      </c>
      <c r="E292" s="35" t="s">
        <v>488</v>
      </c>
      <c r="F292" s="35" t="s">
        <v>2105</v>
      </c>
      <c r="G292" s="35" t="s">
        <v>2106</v>
      </c>
      <c r="H292" s="35" t="s">
        <v>2107</v>
      </c>
      <c r="I292" s="41">
        <v>42495</v>
      </c>
      <c r="J292" s="41">
        <v>43465</v>
      </c>
      <c r="K292" s="35" t="s">
        <v>80</v>
      </c>
      <c r="L292" s="42">
        <v>750000</v>
      </c>
      <c r="M292" s="43">
        <v>5556571.9000000004</v>
      </c>
      <c r="N292" s="42">
        <v>5556571.8899999997</v>
      </c>
      <c r="O292" s="42">
        <v>0</v>
      </c>
      <c r="P292" s="35">
        <v>0</v>
      </c>
      <c r="Q292" s="35">
        <v>0</v>
      </c>
      <c r="R292" s="42">
        <v>5556571.8600000003</v>
      </c>
      <c r="S292" s="42">
        <v>0</v>
      </c>
      <c r="T292" s="42">
        <v>100</v>
      </c>
      <c r="U292" s="42">
        <v>99.99</v>
      </c>
      <c r="V292" s="35" t="s">
        <v>105</v>
      </c>
      <c r="W292" s="35" t="s">
        <v>133</v>
      </c>
      <c r="X292" s="35" t="s">
        <v>382</v>
      </c>
      <c r="Y292" s="35" t="s">
        <v>224</v>
      </c>
      <c r="Z292" s="35" t="s">
        <v>2111</v>
      </c>
    </row>
    <row r="293" spans="1:26" ht="15.75" customHeight="1">
      <c r="A293" s="35" t="s">
        <v>608</v>
      </c>
      <c r="B293" s="35" t="s">
        <v>609</v>
      </c>
      <c r="C293" s="35" t="s">
        <v>76</v>
      </c>
      <c r="D293" s="35" t="s">
        <v>610</v>
      </c>
      <c r="E293" s="35" t="s">
        <v>488</v>
      </c>
      <c r="F293" s="35" t="s">
        <v>2105</v>
      </c>
      <c r="G293" s="35" t="s">
        <v>2106</v>
      </c>
      <c r="H293" s="35" t="s">
        <v>2107</v>
      </c>
      <c r="I293" s="41">
        <v>42495</v>
      </c>
      <c r="J293" s="41">
        <v>43465</v>
      </c>
      <c r="K293" s="35" t="s">
        <v>80</v>
      </c>
      <c r="L293" s="42">
        <v>750000</v>
      </c>
      <c r="M293" s="43">
        <v>5556571.9000000004</v>
      </c>
      <c r="N293" s="42">
        <v>5556571.8899999997</v>
      </c>
      <c r="O293" s="42">
        <v>0</v>
      </c>
      <c r="P293" s="35">
        <v>0</v>
      </c>
      <c r="Q293" s="35">
        <v>0</v>
      </c>
      <c r="R293" s="42">
        <v>5556571.8600000003</v>
      </c>
      <c r="S293" s="42">
        <v>0</v>
      </c>
      <c r="T293" s="42">
        <v>100</v>
      </c>
      <c r="U293" s="42">
        <v>99.99</v>
      </c>
      <c r="V293" s="35" t="s">
        <v>105</v>
      </c>
      <c r="W293" s="35" t="s">
        <v>133</v>
      </c>
      <c r="X293" s="35" t="s">
        <v>382</v>
      </c>
      <c r="Y293" s="35" t="s">
        <v>224</v>
      </c>
      <c r="Z293" s="35" t="s">
        <v>2112</v>
      </c>
    </row>
    <row r="294" spans="1:26" ht="15.75" customHeight="1">
      <c r="A294" s="35" t="s">
        <v>608</v>
      </c>
      <c r="B294" s="35" t="s">
        <v>609</v>
      </c>
      <c r="C294" s="35" t="s">
        <v>76</v>
      </c>
      <c r="D294" s="35" t="s">
        <v>610</v>
      </c>
      <c r="E294" s="35" t="s">
        <v>488</v>
      </c>
      <c r="F294" s="35" t="s">
        <v>2105</v>
      </c>
      <c r="G294" s="35" t="s">
        <v>2106</v>
      </c>
      <c r="H294" s="35" t="s">
        <v>2107</v>
      </c>
      <c r="I294" s="41">
        <v>42495</v>
      </c>
      <c r="J294" s="41">
        <v>43465</v>
      </c>
      <c r="K294" s="35" t="s">
        <v>80</v>
      </c>
      <c r="L294" s="42">
        <v>750000</v>
      </c>
      <c r="M294" s="43">
        <v>5556571.9000000004</v>
      </c>
      <c r="N294" s="42">
        <v>5556571.8899999997</v>
      </c>
      <c r="O294" s="42">
        <v>0</v>
      </c>
      <c r="P294" s="35">
        <v>0</v>
      </c>
      <c r="Q294" s="35">
        <v>0</v>
      </c>
      <c r="R294" s="42">
        <v>5556571.8600000003</v>
      </c>
      <c r="S294" s="42">
        <v>0</v>
      </c>
      <c r="T294" s="42">
        <v>100</v>
      </c>
      <c r="U294" s="42">
        <v>99.99</v>
      </c>
      <c r="V294" s="35" t="s">
        <v>105</v>
      </c>
      <c r="W294" s="35" t="s">
        <v>133</v>
      </c>
      <c r="X294" s="35" t="s">
        <v>382</v>
      </c>
      <c r="Y294" s="35" t="s">
        <v>224</v>
      </c>
      <c r="Z294" s="35" t="s">
        <v>2113</v>
      </c>
    </row>
    <row r="295" spans="1:26" ht="15.75" customHeight="1">
      <c r="A295" s="35" t="s">
        <v>608</v>
      </c>
      <c r="B295" s="35" t="s">
        <v>609</v>
      </c>
      <c r="C295" s="35" t="s">
        <v>76</v>
      </c>
      <c r="D295" s="35" t="s">
        <v>610</v>
      </c>
      <c r="E295" s="35" t="s">
        <v>488</v>
      </c>
      <c r="F295" s="35" t="s">
        <v>2105</v>
      </c>
      <c r="G295" s="35" t="s">
        <v>2106</v>
      </c>
      <c r="H295" s="35" t="s">
        <v>2107</v>
      </c>
      <c r="I295" s="41">
        <v>42495</v>
      </c>
      <c r="J295" s="41">
        <v>43465</v>
      </c>
      <c r="K295" s="35" t="s">
        <v>80</v>
      </c>
      <c r="L295" s="42">
        <v>750000</v>
      </c>
      <c r="M295" s="43">
        <v>5556571.9000000004</v>
      </c>
      <c r="N295" s="42">
        <v>5556571.8899999997</v>
      </c>
      <c r="O295" s="42">
        <v>0</v>
      </c>
      <c r="P295" s="35">
        <v>0</v>
      </c>
      <c r="Q295" s="35">
        <v>0</v>
      </c>
      <c r="R295" s="42">
        <v>5556571.8600000003</v>
      </c>
      <c r="S295" s="42">
        <v>0</v>
      </c>
      <c r="T295" s="42">
        <v>100</v>
      </c>
      <c r="U295" s="42">
        <v>99.99</v>
      </c>
      <c r="V295" s="35" t="s">
        <v>105</v>
      </c>
      <c r="W295" s="35" t="s">
        <v>133</v>
      </c>
      <c r="X295" s="35" t="s">
        <v>382</v>
      </c>
      <c r="Y295" s="35" t="s">
        <v>224</v>
      </c>
      <c r="Z295" s="35" t="s">
        <v>2114</v>
      </c>
    </row>
    <row r="296" spans="1:26" ht="15.75" customHeight="1">
      <c r="A296" s="35" t="s">
        <v>608</v>
      </c>
      <c r="B296" s="35" t="s">
        <v>609</v>
      </c>
      <c r="C296" s="35" t="s">
        <v>76</v>
      </c>
      <c r="D296" s="35" t="s">
        <v>610</v>
      </c>
      <c r="E296" s="35" t="s">
        <v>488</v>
      </c>
      <c r="F296" s="35" t="s">
        <v>2105</v>
      </c>
      <c r="G296" s="35" t="s">
        <v>2106</v>
      </c>
      <c r="H296" s="35" t="s">
        <v>2107</v>
      </c>
      <c r="I296" s="41">
        <v>42495</v>
      </c>
      <c r="J296" s="41">
        <v>43465</v>
      </c>
      <c r="K296" s="35" t="s">
        <v>80</v>
      </c>
      <c r="L296" s="42">
        <v>750000</v>
      </c>
      <c r="M296" s="43">
        <v>5556571.9000000004</v>
      </c>
      <c r="N296" s="42">
        <v>5556571.8899999997</v>
      </c>
      <c r="O296" s="42">
        <v>0</v>
      </c>
      <c r="P296" s="35">
        <v>0</v>
      </c>
      <c r="Q296" s="35">
        <v>0</v>
      </c>
      <c r="R296" s="42">
        <v>5556571.8600000003</v>
      </c>
      <c r="S296" s="42">
        <v>0</v>
      </c>
      <c r="T296" s="42">
        <v>100</v>
      </c>
      <c r="U296" s="42">
        <v>99.99</v>
      </c>
      <c r="V296" s="35" t="s">
        <v>105</v>
      </c>
      <c r="W296" s="35" t="s">
        <v>133</v>
      </c>
      <c r="X296" s="35" t="s">
        <v>382</v>
      </c>
      <c r="Y296" s="35" t="s">
        <v>224</v>
      </c>
      <c r="Z296" s="35" t="s">
        <v>224</v>
      </c>
    </row>
    <row r="297" spans="1:26" ht="15.75" customHeight="1">
      <c r="A297" s="35" t="s">
        <v>615</v>
      </c>
      <c r="B297" s="35" t="s">
        <v>616</v>
      </c>
      <c r="C297" s="35" t="s">
        <v>281</v>
      </c>
      <c r="D297" s="35" t="s">
        <v>131</v>
      </c>
      <c r="E297" s="35" t="s">
        <v>409</v>
      </c>
      <c r="F297" s="35" t="s">
        <v>2115</v>
      </c>
      <c r="G297" s="35" t="s">
        <v>2116</v>
      </c>
      <c r="H297" s="35" t="s">
        <v>2117</v>
      </c>
      <c r="I297" s="41">
        <v>42339</v>
      </c>
      <c r="J297" s="41">
        <v>43434</v>
      </c>
      <c r="K297" s="35" t="s">
        <v>80</v>
      </c>
      <c r="L297" s="42">
        <v>0</v>
      </c>
      <c r="M297" s="43">
        <v>0</v>
      </c>
      <c r="N297" s="42">
        <v>40821142.640000001</v>
      </c>
      <c r="O297" s="42">
        <v>0</v>
      </c>
      <c r="P297" s="35">
        <v>0</v>
      </c>
      <c r="Q297" s="35">
        <v>0</v>
      </c>
      <c r="R297" s="42">
        <v>0</v>
      </c>
      <c r="S297" s="42">
        <v>0</v>
      </c>
      <c r="T297" s="42">
        <v>0</v>
      </c>
      <c r="U297" s="42">
        <v>0</v>
      </c>
      <c r="V297" s="35" t="s">
        <v>81</v>
      </c>
      <c r="W297" s="35" t="s">
        <v>233</v>
      </c>
      <c r="X297" s="35" t="s">
        <v>355</v>
      </c>
      <c r="Y297" s="35" t="s">
        <v>95</v>
      </c>
      <c r="Z297" s="35" t="s">
        <v>95</v>
      </c>
    </row>
    <row r="298" spans="1:26" ht="15.75" customHeight="1">
      <c r="A298" s="35" t="s">
        <v>622</v>
      </c>
      <c r="B298" s="35" t="s">
        <v>623</v>
      </c>
      <c r="C298" s="35" t="s">
        <v>281</v>
      </c>
      <c r="D298" s="35" t="s">
        <v>131</v>
      </c>
      <c r="E298" s="35" t="s">
        <v>90</v>
      </c>
      <c r="F298" s="35" t="s">
        <v>2118</v>
      </c>
      <c r="G298" s="35" t="s">
        <v>2116</v>
      </c>
      <c r="H298" s="35" t="s">
        <v>2117</v>
      </c>
      <c r="I298" s="41">
        <v>42339</v>
      </c>
      <c r="J298" s="41">
        <v>43434</v>
      </c>
      <c r="K298" s="35" t="s">
        <v>80</v>
      </c>
      <c r="L298" s="42">
        <v>0</v>
      </c>
      <c r="M298" s="43">
        <v>0</v>
      </c>
      <c r="N298" s="42">
        <v>34471187.460000001</v>
      </c>
      <c r="O298" s="42">
        <v>0</v>
      </c>
      <c r="P298" s="35">
        <v>0</v>
      </c>
      <c r="Q298" s="35">
        <v>0</v>
      </c>
      <c r="R298" s="42">
        <v>0</v>
      </c>
      <c r="S298" s="42">
        <v>0</v>
      </c>
      <c r="T298" s="42">
        <v>0</v>
      </c>
      <c r="U298" s="42">
        <v>0</v>
      </c>
      <c r="V298" s="35" t="s">
        <v>81</v>
      </c>
      <c r="W298" s="35" t="s">
        <v>233</v>
      </c>
      <c r="X298" s="35" t="s">
        <v>355</v>
      </c>
      <c r="Y298" s="35" t="s">
        <v>259</v>
      </c>
      <c r="Z298" s="35" t="s">
        <v>624</v>
      </c>
    </row>
    <row r="299" spans="1:26" ht="15.75" customHeight="1">
      <c r="A299" s="35" t="s">
        <v>622</v>
      </c>
      <c r="B299" s="35" t="s">
        <v>623</v>
      </c>
      <c r="C299" s="35" t="s">
        <v>281</v>
      </c>
      <c r="D299" s="35" t="s">
        <v>131</v>
      </c>
      <c r="E299" s="35" t="s">
        <v>90</v>
      </c>
      <c r="F299" s="35" t="s">
        <v>2118</v>
      </c>
      <c r="G299" s="35" t="s">
        <v>2116</v>
      </c>
      <c r="H299" s="35" t="s">
        <v>2117</v>
      </c>
      <c r="I299" s="41">
        <v>42339</v>
      </c>
      <c r="J299" s="41">
        <v>43434</v>
      </c>
      <c r="K299" s="35" t="s">
        <v>80</v>
      </c>
      <c r="L299" s="42">
        <v>0</v>
      </c>
      <c r="M299" s="43">
        <v>0</v>
      </c>
      <c r="N299" s="42">
        <v>34471187.460000001</v>
      </c>
      <c r="O299" s="42">
        <v>0</v>
      </c>
      <c r="P299" s="35">
        <v>0</v>
      </c>
      <c r="Q299" s="35">
        <v>0</v>
      </c>
      <c r="R299" s="42">
        <v>0</v>
      </c>
      <c r="S299" s="42">
        <v>0</v>
      </c>
      <c r="T299" s="42">
        <v>0</v>
      </c>
      <c r="U299" s="42">
        <v>0</v>
      </c>
      <c r="V299" s="35" t="s">
        <v>81</v>
      </c>
      <c r="W299" s="35" t="s">
        <v>233</v>
      </c>
      <c r="X299" s="35" t="s">
        <v>355</v>
      </c>
      <c r="Y299" s="35" t="s">
        <v>259</v>
      </c>
      <c r="Z299" s="35" t="s">
        <v>508</v>
      </c>
    </row>
    <row r="300" spans="1:26" ht="15.75" customHeight="1">
      <c r="A300" s="35" t="s">
        <v>622</v>
      </c>
      <c r="B300" s="35" t="s">
        <v>623</v>
      </c>
      <c r="C300" s="35" t="s">
        <v>281</v>
      </c>
      <c r="D300" s="35" t="s">
        <v>131</v>
      </c>
      <c r="E300" s="35" t="s">
        <v>90</v>
      </c>
      <c r="F300" s="35" t="s">
        <v>2118</v>
      </c>
      <c r="G300" s="35" t="s">
        <v>2116</v>
      </c>
      <c r="H300" s="35" t="s">
        <v>2117</v>
      </c>
      <c r="I300" s="41">
        <v>42339</v>
      </c>
      <c r="J300" s="41">
        <v>43434</v>
      </c>
      <c r="K300" s="35" t="s">
        <v>80</v>
      </c>
      <c r="L300" s="42">
        <v>0</v>
      </c>
      <c r="M300" s="43">
        <v>0</v>
      </c>
      <c r="N300" s="42">
        <v>34471187.460000001</v>
      </c>
      <c r="O300" s="42">
        <v>0</v>
      </c>
      <c r="P300" s="35">
        <v>0</v>
      </c>
      <c r="Q300" s="35">
        <v>0</v>
      </c>
      <c r="R300" s="42">
        <v>0</v>
      </c>
      <c r="S300" s="42">
        <v>0</v>
      </c>
      <c r="T300" s="42">
        <v>0</v>
      </c>
      <c r="U300" s="42">
        <v>0</v>
      </c>
      <c r="V300" s="35" t="s">
        <v>81</v>
      </c>
      <c r="W300" s="35" t="s">
        <v>233</v>
      </c>
      <c r="X300" s="35" t="s">
        <v>355</v>
      </c>
      <c r="Y300" s="35" t="s">
        <v>259</v>
      </c>
      <c r="Z300" s="35" t="s">
        <v>1674</v>
      </c>
    </row>
    <row r="301" spans="1:26" ht="15.75" customHeight="1">
      <c r="A301" s="35" t="s">
        <v>622</v>
      </c>
      <c r="B301" s="35" t="s">
        <v>623</v>
      </c>
      <c r="C301" s="35" t="s">
        <v>281</v>
      </c>
      <c r="D301" s="35" t="s">
        <v>131</v>
      </c>
      <c r="E301" s="35" t="s">
        <v>90</v>
      </c>
      <c r="F301" s="35" t="s">
        <v>2118</v>
      </c>
      <c r="G301" s="35" t="s">
        <v>2116</v>
      </c>
      <c r="H301" s="35" t="s">
        <v>2117</v>
      </c>
      <c r="I301" s="41">
        <v>42339</v>
      </c>
      <c r="J301" s="41">
        <v>43434</v>
      </c>
      <c r="K301" s="35" t="s">
        <v>80</v>
      </c>
      <c r="L301" s="42">
        <v>0</v>
      </c>
      <c r="M301" s="43">
        <v>0</v>
      </c>
      <c r="N301" s="42">
        <v>34471187.460000001</v>
      </c>
      <c r="O301" s="42">
        <v>0</v>
      </c>
      <c r="P301" s="35">
        <v>0</v>
      </c>
      <c r="Q301" s="35">
        <v>0</v>
      </c>
      <c r="R301" s="42">
        <v>0</v>
      </c>
      <c r="S301" s="42">
        <v>0</v>
      </c>
      <c r="T301" s="42">
        <v>0</v>
      </c>
      <c r="U301" s="42">
        <v>0</v>
      </c>
      <c r="V301" s="35" t="s">
        <v>81</v>
      </c>
      <c r="W301" s="35" t="s">
        <v>233</v>
      </c>
      <c r="X301" s="35" t="s">
        <v>355</v>
      </c>
      <c r="Y301" s="35" t="s">
        <v>259</v>
      </c>
      <c r="Z301" s="35" t="s">
        <v>1740</v>
      </c>
    </row>
    <row r="302" spans="1:26" ht="15.75" customHeight="1">
      <c r="A302" s="35" t="s">
        <v>622</v>
      </c>
      <c r="B302" s="35" t="s">
        <v>623</v>
      </c>
      <c r="C302" s="35" t="s">
        <v>281</v>
      </c>
      <c r="D302" s="35" t="s">
        <v>131</v>
      </c>
      <c r="E302" s="35" t="s">
        <v>90</v>
      </c>
      <c r="F302" s="35" t="s">
        <v>2118</v>
      </c>
      <c r="G302" s="35" t="s">
        <v>2116</v>
      </c>
      <c r="H302" s="35" t="s">
        <v>2117</v>
      </c>
      <c r="I302" s="41">
        <v>42339</v>
      </c>
      <c r="J302" s="41">
        <v>43434</v>
      </c>
      <c r="K302" s="35" t="s">
        <v>80</v>
      </c>
      <c r="L302" s="42">
        <v>0</v>
      </c>
      <c r="M302" s="43">
        <v>0</v>
      </c>
      <c r="N302" s="42">
        <v>34471187.460000001</v>
      </c>
      <c r="O302" s="42">
        <v>0</v>
      </c>
      <c r="P302" s="35">
        <v>0</v>
      </c>
      <c r="Q302" s="35">
        <v>0</v>
      </c>
      <c r="R302" s="42">
        <v>0</v>
      </c>
      <c r="S302" s="42">
        <v>0</v>
      </c>
      <c r="T302" s="42">
        <v>0</v>
      </c>
      <c r="U302" s="42">
        <v>0</v>
      </c>
      <c r="V302" s="35" t="s">
        <v>81</v>
      </c>
      <c r="W302" s="35" t="s">
        <v>233</v>
      </c>
      <c r="X302" s="35" t="s">
        <v>355</v>
      </c>
      <c r="Y302" s="35" t="s">
        <v>259</v>
      </c>
      <c r="Z302" s="35" t="s">
        <v>788</v>
      </c>
    </row>
    <row r="303" spans="1:26" ht="15.75" customHeight="1">
      <c r="A303" s="35" t="s">
        <v>628</v>
      </c>
      <c r="B303" s="35" t="s">
        <v>629</v>
      </c>
      <c r="C303" s="35" t="s">
        <v>138</v>
      </c>
      <c r="D303" s="35" t="s">
        <v>630</v>
      </c>
      <c r="E303" s="35" t="s">
        <v>409</v>
      </c>
      <c r="F303" s="35" t="s">
        <v>2119</v>
      </c>
      <c r="G303" s="35" t="s">
        <v>2120</v>
      </c>
      <c r="H303" s="35" t="s">
        <v>2121</v>
      </c>
      <c r="I303" s="41">
        <v>42370</v>
      </c>
      <c r="J303" s="41">
        <v>43830</v>
      </c>
      <c r="K303" s="35" t="s">
        <v>80</v>
      </c>
      <c r="L303" s="42">
        <v>2382750.81</v>
      </c>
      <c r="M303" s="43">
        <v>17880292.870000001</v>
      </c>
      <c r="N303" s="42">
        <v>15796025.52</v>
      </c>
      <c r="O303" s="42">
        <v>0</v>
      </c>
      <c r="P303" s="35">
        <v>2436835</v>
      </c>
      <c r="Q303" s="35">
        <v>0</v>
      </c>
      <c r="R303" s="42">
        <v>18158974.18</v>
      </c>
      <c r="S303" s="42">
        <v>0</v>
      </c>
      <c r="T303" s="42">
        <v>91.66</v>
      </c>
      <c r="U303" s="42">
        <v>99.59</v>
      </c>
      <c r="V303" s="35" t="s">
        <v>105</v>
      </c>
      <c r="W303" s="35" t="s">
        <v>233</v>
      </c>
      <c r="X303" s="35" t="s">
        <v>534</v>
      </c>
      <c r="Y303" s="35" t="s">
        <v>95</v>
      </c>
      <c r="Z303" s="35" t="s">
        <v>95</v>
      </c>
    </row>
    <row r="304" spans="1:26" ht="15.75" customHeight="1">
      <c r="A304" s="35" t="s">
        <v>636</v>
      </c>
      <c r="B304" s="35" t="s">
        <v>637</v>
      </c>
      <c r="C304" s="35" t="s">
        <v>138</v>
      </c>
      <c r="D304" s="35" t="s">
        <v>223</v>
      </c>
      <c r="E304" s="35" t="s">
        <v>196</v>
      </c>
      <c r="F304" s="35" t="s">
        <v>1961</v>
      </c>
      <c r="G304" s="35" t="s">
        <v>1962</v>
      </c>
      <c r="H304" s="35" t="s">
        <v>1916</v>
      </c>
      <c r="I304" s="41">
        <v>42583</v>
      </c>
      <c r="J304" s="41">
        <v>43373</v>
      </c>
      <c r="K304" s="35" t="s">
        <v>104</v>
      </c>
      <c r="L304" s="42">
        <v>312051.88</v>
      </c>
      <c r="M304" s="43">
        <v>2430050.16</v>
      </c>
      <c r="N304" s="42">
        <v>2430000</v>
      </c>
      <c r="O304" s="42">
        <v>0</v>
      </c>
      <c r="P304" s="35">
        <v>0</v>
      </c>
      <c r="Q304" s="35">
        <v>0</v>
      </c>
      <c r="R304" s="42">
        <v>2385452.0699999998</v>
      </c>
      <c r="S304" s="42">
        <v>0</v>
      </c>
      <c r="T304" s="42">
        <v>100</v>
      </c>
      <c r="U304" s="42">
        <v>98.16</v>
      </c>
      <c r="V304" s="35" t="s">
        <v>105</v>
      </c>
      <c r="W304" s="35" t="s">
        <v>133</v>
      </c>
      <c r="X304" s="35" t="s">
        <v>157</v>
      </c>
      <c r="Y304" s="35" t="s">
        <v>356</v>
      </c>
      <c r="Z304" s="35" t="s">
        <v>356</v>
      </c>
    </row>
    <row r="305" spans="1:26" ht="15.75" customHeight="1">
      <c r="A305" s="35" t="s">
        <v>636</v>
      </c>
      <c r="B305" s="35" t="s">
        <v>637</v>
      </c>
      <c r="C305" s="35" t="s">
        <v>138</v>
      </c>
      <c r="D305" s="35" t="s">
        <v>223</v>
      </c>
      <c r="E305" s="35" t="s">
        <v>196</v>
      </c>
      <c r="F305" s="35" t="s">
        <v>1961</v>
      </c>
      <c r="G305" s="35" t="s">
        <v>1962</v>
      </c>
      <c r="H305" s="35" t="s">
        <v>1916</v>
      </c>
      <c r="I305" s="41">
        <v>42583</v>
      </c>
      <c r="J305" s="41">
        <v>43373</v>
      </c>
      <c r="K305" s="35" t="s">
        <v>104</v>
      </c>
      <c r="L305" s="42">
        <v>312051.88</v>
      </c>
      <c r="M305" s="43">
        <v>2430050.16</v>
      </c>
      <c r="N305" s="42">
        <v>2430000</v>
      </c>
      <c r="O305" s="42">
        <v>0</v>
      </c>
      <c r="P305" s="35">
        <v>0</v>
      </c>
      <c r="Q305" s="35">
        <v>0</v>
      </c>
      <c r="R305" s="42">
        <v>2385452.0699999998</v>
      </c>
      <c r="S305" s="42">
        <v>0</v>
      </c>
      <c r="T305" s="42">
        <v>100</v>
      </c>
      <c r="U305" s="42">
        <v>98.16</v>
      </c>
      <c r="V305" s="35" t="s">
        <v>105</v>
      </c>
      <c r="W305" s="35" t="s">
        <v>133</v>
      </c>
      <c r="X305" s="35" t="s">
        <v>157</v>
      </c>
      <c r="Y305" s="35" t="s">
        <v>356</v>
      </c>
      <c r="Z305" s="35" t="s">
        <v>2122</v>
      </c>
    </row>
    <row r="306" spans="1:26" ht="15.75" customHeight="1">
      <c r="A306" s="35" t="s">
        <v>636</v>
      </c>
      <c r="B306" s="35" t="s">
        <v>637</v>
      </c>
      <c r="C306" s="35" t="s">
        <v>138</v>
      </c>
      <c r="D306" s="35" t="s">
        <v>223</v>
      </c>
      <c r="E306" s="35" t="s">
        <v>196</v>
      </c>
      <c r="F306" s="35" t="s">
        <v>1961</v>
      </c>
      <c r="G306" s="35" t="s">
        <v>1962</v>
      </c>
      <c r="H306" s="35" t="s">
        <v>1916</v>
      </c>
      <c r="I306" s="41">
        <v>42583</v>
      </c>
      <c r="J306" s="41">
        <v>43373</v>
      </c>
      <c r="K306" s="35" t="s">
        <v>104</v>
      </c>
      <c r="L306" s="42">
        <v>312051.88</v>
      </c>
      <c r="M306" s="43">
        <v>2430050.16</v>
      </c>
      <c r="N306" s="42">
        <v>2430000</v>
      </c>
      <c r="O306" s="42">
        <v>0</v>
      </c>
      <c r="P306" s="35">
        <v>0</v>
      </c>
      <c r="Q306" s="35">
        <v>0</v>
      </c>
      <c r="R306" s="42">
        <v>2385452.0699999998</v>
      </c>
      <c r="S306" s="42">
        <v>0</v>
      </c>
      <c r="T306" s="42">
        <v>100</v>
      </c>
      <c r="U306" s="42">
        <v>98.16</v>
      </c>
      <c r="V306" s="35" t="s">
        <v>105</v>
      </c>
      <c r="W306" s="35" t="s">
        <v>133</v>
      </c>
      <c r="X306" s="35" t="s">
        <v>157</v>
      </c>
      <c r="Y306" s="35" t="s">
        <v>356</v>
      </c>
      <c r="Z306" s="35" t="s">
        <v>2123</v>
      </c>
    </row>
    <row r="307" spans="1:26" ht="15.75" customHeight="1">
      <c r="A307" s="35" t="s">
        <v>636</v>
      </c>
      <c r="B307" s="35" t="s">
        <v>637</v>
      </c>
      <c r="C307" s="35" t="s">
        <v>138</v>
      </c>
      <c r="D307" s="35" t="s">
        <v>223</v>
      </c>
      <c r="E307" s="35" t="s">
        <v>196</v>
      </c>
      <c r="F307" s="35" t="s">
        <v>1961</v>
      </c>
      <c r="G307" s="35" t="s">
        <v>1962</v>
      </c>
      <c r="H307" s="35" t="s">
        <v>1916</v>
      </c>
      <c r="I307" s="41">
        <v>42583</v>
      </c>
      <c r="J307" s="41">
        <v>43373</v>
      </c>
      <c r="K307" s="35" t="s">
        <v>104</v>
      </c>
      <c r="L307" s="42">
        <v>312051.88</v>
      </c>
      <c r="M307" s="43">
        <v>2430050.16</v>
      </c>
      <c r="N307" s="42">
        <v>2430000</v>
      </c>
      <c r="O307" s="42">
        <v>0</v>
      </c>
      <c r="P307" s="35">
        <v>0</v>
      </c>
      <c r="Q307" s="35">
        <v>0</v>
      </c>
      <c r="R307" s="42">
        <v>2385452.0699999998</v>
      </c>
      <c r="S307" s="42">
        <v>0</v>
      </c>
      <c r="T307" s="42">
        <v>100</v>
      </c>
      <c r="U307" s="42">
        <v>98.16</v>
      </c>
      <c r="V307" s="35" t="s">
        <v>105</v>
      </c>
      <c r="W307" s="35" t="s">
        <v>133</v>
      </c>
      <c r="X307" s="35" t="s">
        <v>157</v>
      </c>
      <c r="Y307" s="35" t="s">
        <v>356</v>
      </c>
      <c r="Z307" s="35" t="s">
        <v>2124</v>
      </c>
    </row>
    <row r="308" spans="1:26" ht="15.75" customHeight="1">
      <c r="A308" s="35" t="s">
        <v>636</v>
      </c>
      <c r="B308" s="35" t="s">
        <v>637</v>
      </c>
      <c r="C308" s="35" t="s">
        <v>138</v>
      </c>
      <c r="D308" s="35" t="s">
        <v>223</v>
      </c>
      <c r="E308" s="35" t="s">
        <v>196</v>
      </c>
      <c r="F308" s="35" t="s">
        <v>1961</v>
      </c>
      <c r="G308" s="35" t="s">
        <v>1962</v>
      </c>
      <c r="H308" s="35" t="s">
        <v>1916</v>
      </c>
      <c r="I308" s="41">
        <v>42583</v>
      </c>
      <c r="J308" s="41">
        <v>43373</v>
      </c>
      <c r="K308" s="35" t="s">
        <v>104</v>
      </c>
      <c r="L308" s="42">
        <v>312051.88</v>
      </c>
      <c r="M308" s="43">
        <v>2430050.16</v>
      </c>
      <c r="N308" s="42">
        <v>2430000</v>
      </c>
      <c r="O308" s="42">
        <v>0</v>
      </c>
      <c r="P308" s="35">
        <v>0</v>
      </c>
      <c r="Q308" s="35">
        <v>0</v>
      </c>
      <c r="R308" s="42">
        <v>2385452.0699999998</v>
      </c>
      <c r="S308" s="42">
        <v>0</v>
      </c>
      <c r="T308" s="42">
        <v>100</v>
      </c>
      <c r="U308" s="42">
        <v>98.16</v>
      </c>
      <c r="V308" s="35" t="s">
        <v>105</v>
      </c>
      <c r="W308" s="35" t="s">
        <v>133</v>
      </c>
      <c r="X308" s="35" t="s">
        <v>157</v>
      </c>
      <c r="Y308" s="35" t="s">
        <v>356</v>
      </c>
      <c r="Z308" s="35" t="s">
        <v>2125</v>
      </c>
    </row>
    <row r="309" spans="1:26" ht="15.75" customHeight="1">
      <c r="A309" s="35" t="s">
        <v>636</v>
      </c>
      <c r="B309" s="35" t="s">
        <v>637</v>
      </c>
      <c r="C309" s="35" t="s">
        <v>138</v>
      </c>
      <c r="D309" s="35" t="s">
        <v>223</v>
      </c>
      <c r="E309" s="35" t="s">
        <v>196</v>
      </c>
      <c r="F309" s="35" t="s">
        <v>1961</v>
      </c>
      <c r="G309" s="35" t="s">
        <v>1962</v>
      </c>
      <c r="H309" s="35" t="s">
        <v>1916</v>
      </c>
      <c r="I309" s="41">
        <v>42583</v>
      </c>
      <c r="J309" s="41">
        <v>43373</v>
      </c>
      <c r="K309" s="35" t="s">
        <v>104</v>
      </c>
      <c r="L309" s="42">
        <v>312051.88</v>
      </c>
      <c r="M309" s="43">
        <v>2430050.16</v>
      </c>
      <c r="N309" s="42">
        <v>2430000</v>
      </c>
      <c r="O309" s="42">
        <v>0</v>
      </c>
      <c r="P309" s="35">
        <v>0</v>
      </c>
      <c r="Q309" s="35">
        <v>0</v>
      </c>
      <c r="R309" s="42">
        <v>2385452.0699999998</v>
      </c>
      <c r="S309" s="42">
        <v>0</v>
      </c>
      <c r="T309" s="42">
        <v>100</v>
      </c>
      <c r="U309" s="42">
        <v>98.16</v>
      </c>
      <c r="V309" s="35" t="s">
        <v>105</v>
      </c>
      <c r="W309" s="35" t="s">
        <v>133</v>
      </c>
      <c r="X309" s="35" t="s">
        <v>157</v>
      </c>
      <c r="Y309" s="35" t="s">
        <v>356</v>
      </c>
      <c r="Z309" s="35" t="s">
        <v>2126</v>
      </c>
    </row>
    <row r="310" spans="1:26" ht="15.75" customHeight="1">
      <c r="A310" s="35" t="s">
        <v>636</v>
      </c>
      <c r="B310" s="35" t="s">
        <v>637</v>
      </c>
      <c r="C310" s="35" t="s">
        <v>138</v>
      </c>
      <c r="D310" s="35" t="s">
        <v>223</v>
      </c>
      <c r="E310" s="35" t="s">
        <v>196</v>
      </c>
      <c r="F310" s="35" t="s">
        <v>1961</v>
      </c>
      <c r="G310" s="35" t="s">
        <v>1962</v>
      </c>
      <c r="H310" s="35" t="s">
        <v>1916</v>
      </c>
      <c r="I310" s="41">
        <v>42583</v>
      </c>
      <c r="J310" s="41">
        <v>43373</v>
      </c>
      <c r="K310" s="35" t="s">
        <v>104</v>
      </c>
      <c r="L310" s="42">
        <v>312051.88</v>
      </c>
      <c r="M310" s="43">
        <v>2430050.16</v>
      </c>
      <c r="N310" s="42">
        <v>2430000</v>
      </c>
      <c r="O310" s="42">
        <v>0</v>
      </c>
      <c r="P310" s="35">
        <v>0</v>
      </c>
      <c r="Q310" s="35">
        <v>0</v>
      </c>
      <c r="R310" s="42">
        <v>2385452.0699999998</v>
      </c>
      <c r="S310" s="42">
        <v>0</v>
      </c>
      <c r="T310" s="42">
        <v>100</v>
      </c>
      <c r="U310" s="42">
        <v>98.16</v>
      </c>
      <c r="V310" s="35" t="s">
        <v>105</v>
      </c>
      <c r="W310" s="35" t="s">
        <v>133</v>
      </c>
      <c r="X310" s="35" t="s">
        <v>157</v>
      </c>
      <c r="Y310" s="35" t="s">
        <v>356</v>
      </c>
      <c r="Z310" s="35" t="s">
        <v>1567</v>
      </c>
    </row>
    <row r="311" spans="1:26" ht="15.75" customHeight="1">
      <c r="A311" s="35" t="s">
        <v>636</v>
      </c>
      <c r="B311" s="35" t="s">
        <v>637</v>
      </c>
      <c r="C311" s="35" t="s">
        <v>138</v>
      </c>
      <c r="D311" s="35" t="s">
        <v>223</v>
      </c>
      <c r="E311" s="35" t="s">
        <v>196</v>
      </c>
      <c r="F311" s="35" t="s">
        <v>1961</v>
      </c>
      <c r="G311" s="35" t="s">
        <v>1962</v>
      </c>
      <c r="H311" s="35" t="s">
        <v>1916</v>
      </c>
      <c r="I311" s="41">
        <v>42583</v>
      </c>
      <c r="J311" s="41">
        <v>43373</v>
      </c>
      <c r="K311" s="35" t="s">
        <v>104</v>
      </c>
      <c r="L311" s="42">
        <v>312051.88</v>
      </c>
      <c r="M311" s="43">
        <v>2430050.16</v>
      </c>
      <c r="N311" s="42">
        <v>2430000</v>
      </c>
      <c r="O311" s="42">
        <v>0</v>
      </c>
      <c r="P311" s="35">
        <v>0</v>
      </c>
      <c r="Q311" s="35">
        <v>0</v>
      </c>
      <c r="R311" s="42">
        <v>2385452.0699999998</v>
      </c>
      <c r="S311" s="42">
        <v>0</v>
      </c>
      <c r="T311" s="42">
        <v>100</v>
      </c>
      <c r="U311" s="42">
        <v>98.16</v>
      </c>
      <c r="V311" s="35" t="s">
        <v>105</v>
      </c>
      <c r="W311" s="35" t="s">
        <v>133</v>
      </c>
      <c r="X311" s="35" t="s">
        <v>157</v>
      </c>
      <c r="Y311" s="35" t="s">
        <v>356</v>
      </c>
      <c r="Z311" s="35" t="s">
        <v>2127</v>
      </c>
    </row>
    <row r="312" spans="1:26" ht="15.75" customHeight="1">
      <c r="A312" s="35" t="s">
        <v>636</v>
      </c>
      <c r="B312" s="35" t="s">
        <v>637</v>
      </c>
      <c r="C312" s="35" t="s">
        <v>138</v>
      </c>
      <c r="D312" s="35" t="s">
        <v>223</v>
      </c>
      <c r="E312" s="35" t="s">
        <v>196</v>
      </c>
      <c r="F312" s="35" t="s">
        <v>1961</v>
      </c>
      <c r="G312" s="35" t="s">
        <v>1962</v>
      </c>
      <c r="H312" s="35" t="s">
        <v>1916</v>
      </c>
      <c r="I312" s="41">
        <v>42583</v>
      </c>
      <c r="J312" s="41">
        <v>43373</v>
      </c>
      <c r="K312" s="35" t="s">
        <v>104</v>
      </c>
      <c r="L312" s="42">
        <v>312051.88</v>
      </c>
      <c r="M312" s="43">
        <v>2430050.16</v>
      </c>
      <c r="N312" s="42">
        <v>2430000</v>
      </c>
      <c r="O312" s="42">
        <v>0</v>
      </c>
      <c r="P312" s="35">
        <v>0</v>
      </c>
      <c r="Q312" s="35">
        <v>0</v>
      </c>
      <c r="R312" s="42">
        <v>2385452.0699999998</v>
      </c>
      <c r="S312" s="42">
        <v>0</v>
      </c>
      <c r="T312" s="42">
        <v>100</v>
      </c>
      <c r="U312" s="42">
        <v>98.16</v>
      </c>
      <c r="V312" s="35" t="s">
        <v>105</v>
      </c>
      <c r="W312" s="35" t="s">
        <v>133</v>
      </c>
      <c r="X312" s="35" t="s">
        <v>157</v>
      </c>
      <c r="Y312" s="35" t="s">
        <v>356</v>
      </c>
      <c r="Z312" s="35" t="s">
        <v>2128</v>
      </c>
    </row>
    <row r="313" spans="1:26" ht="15.75" customHeight="1">
      <c r="A313" s="35" t="s">
        <v>636</v>
      </c>
      <c r="B313" s="35" t="s">
        <v>637</v>
      </c>
      <c r="C313" s="35" t="s">
        <v>138</v>
      </c>
      <c r="D313" s="35" t="s">
        <v>223</v>
      </c>
      <c r="E313" s="35" t="s">
        <v>196</v>
      </c>
      <c r="F313" s="35" t="s">
        <v>1961</v>
      </c>
      <c r="G313" s="35" t="s">
        <v>1962</v>
      </c>
      <c r="H313" s="35" t="s">
        <v>1916</v>
      </c>
      <c r="I313" s="41">
        <v>42583</v>
      </c>
      <c r="J313" s="41">
        <v>43373</v>
      </c>
      <c r="K313" s="35" t="s">
        <v>104</v>
      </c>
      <c r="L313" s="42">
        <v>312051.88</v>
      </c>
      <c r="M313" s="43">
        <v>2430050.16</v>
      </c>
      <c r="N313" s="42">
        <v>2430000</v>
      </c>
      <c r="O313" s="42">
        <v>0</v>
      </c>
      <c r="P313" s="35">
        <v>0</v>
      </c>
      <c r="Q313" s="35">
        <v>0</v>
      </c>
      <c r="R313" s="42">
        <v>2385452.0699999998</v>
      </c>
      <c r="S313" s="42">
        <v>0</v>
      </c>
      <c r="T313" s="42">
        <v>100</v>
      </c>
      <c r="U313" s="42">
        <v>98.16</v>
      </c>
      <c r="V313" s="35" t="s">
        <v>105</v>
      </c>
      <c r="W313" s="35" t="s">
        <v>133</v>
      </c>
      <c r="X313" s="35" t="s">
        <v>157</v>
      </c>
      <c r="Y313" s="35" t="s">
        <v>356</v>
      </c>
      <c r="Z313" s="35" t="s">
        <v>2129</v>
      </c>
    </row>
    <row r="314" spans="1:26" ht="15.75" customHeight="1">
      <c r="A314" s="35" t="s">
        <v>636</v>
      </c>
      <c r="B314" s="35" t="s">
        <v>637</v>
      </c>
      <c r="C314" s="35" t="s">
        <v>138</v>
      </c>
      <c r="D314" s="35" t="s">
        <v>223</v>
      </c>
      <c r="E314" s="35" t="s">
        <v>196</v>
      </c>
      <c r="F314" s="35" t="s">
        <v>1961</v>
      </c>
      <c r="G314" s="35" t="s">
        <v>1962</v>
      </c>
      <c r="H314" s="35" t="s">
        <v>1916</v>
      </c>
      <c r="I314" s="41">
        <v>42583</v>
      </c>
      <c r="J314" s="41">
        <v>43373</v>
      </c>
      <c r="K314" s="35" t="s">
        <v>104</v>
      </c>
      <c r="L314" s="42">
        <v>312051.88</v>
      </c>
      <c r="M314" s="43">
        <v>2430050.16</v>
      </c>
      <c r="N314" s="42">
        <v>2430000</v>
      </c>
      <c r="O314" s="42">
        <v>0</v>
      </c>
      <c r="P314" s="35">
        <v>0</v>
      </c>
      <c r="Q314" s="35">
        <v>0</v>
      </c>
      <c r="R314" s="42">
        <v>2385452.0699999998</v>
      </c>
      <c r="S314" s="42">
        <v>0</v>
      </c>
      <c r="T314" s="42">
        <v>100</v>
      </c>
      <c r="U314" s="42">
        <v>98.16</v>
      </c>
      <c r="V314" s="35" t="s">
        <v>105</v>
      </c>
      <c r="W314" s="35" t="s">
        <v>133</v>
      </c>
      <c r="X314" s="35" t="s">
        <v>157</v>
      </c>
      <c r="Y314" s="35" t="s">
        <v>356</v>
      </c>
      <c r="Z314" s="35" t="s">
        <v>2130</v>
      </c>
    </row>
    <row r="315" spans="1:26" ht="15.75" customHeight="1">
      <c r="A315" s="35" t="s">
        <v>636</v>
      </c>
      <c r="B315" s="35" t="s">
        <v>637</v>
      </c>
      <c r="C315" s="35" t="s">
        <v>138</v>
      </c>
      <c r="D315" s="35" t="s">
        <v>223</v>
      </c>
      <c r="E315" s="35" t="s">
        <v>196</v>
      </c>
      <c r="F315" s="35" t="s">
        <v>1961</v>
      </c>
      <c r="G315" s="35" t="s">
        <v>1962</v>
      </c>
      <c r="H315" s="35" t="s">
        <v>1916</v>
      </c>
      <c r="I315" s="41">
        <v>42583</v>
      </c>
      <c r="J315" s="41">
        <v>43373</v>
      </c>
      <c r="K315" s="35" t="s">
        <v>104</v>
      </c>
      <c r="L315" s="42">
        <v>312051.88</v>
      </c>
      <c r="M315" s="43">
        <v>2430050.16</v>
      </c>
      <c r="N315" s="42">
        <v>2430000</v>
      </c>
      <c r="O315" s="42">
        <v>0</v>
      </c>
      <c r="P315" s="35">
        <v>0</v>
      </c>
      <c r="Q315" s="35">
        <v>0</v>
      </c>
      <c r="R315" s="42">
        <v>2385452.0699999998</v>
      </c>
      <c r="S315" s="42">
        <v>0</v>
      </c>
      <c r="T315" s="42">
        <v>100</v>
      </c>
      <c r="U315" s="42">
        <v>98.16</v>
      </c>
      <c r="V315" s="35" t="s">
        <v>105</v>
      </c>
      <c r="W315" s="35" t="s">
        <v>133</v>
      </c>
      <c r="X315" s="35" t="s">
        <v>157</v>
      </c>
      <c r="Y315" s="35" t="s">
        <v>356</v>
      </c>
      <c r="Z315" s="35" t="s">
        <v>356</v>
      </c>
    </row>
    <row r="316" spans="1:26" ht="15.75" customHeight="1">
      <c r="A316" s="35" t="s">
        <v>640</v>
      </c>
      <c r="B316" s="35" t="s">
        <v>641</v>
      </c>
      <c r="C316" s="35" t="s">
        <v>138</v>
      </c>
      <c r="D316" s="35" t="s">
        <v>642</v>
      </c>
      <c r="E316" s="35" t="s">
        <v>196</v>
      </c>
      <c r="F316" s="35" t="s">
        <v>2131</v>
      </c>
      <c r="G316" s="35" t="s">
        <v>2132</v>
      </c>
      <c r="H316" s="35" t="s">
        <v>2133</v>
      </c>
      <c r="I316" s="41">
        <v>42395</v>
      </c>
      <c r="J316" s="41">
        <v>43490</v>
      </c>
      <c r="K316" s="35" t="s">
        <v>104</v>
      </c>
      <c r="L316" s="42">
        <v>200000</v>
      </c>
      <c r="M316" s="43">
        <v>1689036</v>
      </c>
      <c r="N316" s="42">
        <v>1689036</v>
      </c>
      <c r="O316" s="42">
        <v>0</v>
      </c>
      <c r="P316" s="35">
        <v>0</v>
      </c>
      <c r="Q316" s="35">
        <v>0</v>
      </c>
      <c r="R316" s="42">
        <v>1689035.97</v>
      </c>
      <c r="S316" s="42">
        <v>0</v>
      </c>
      <c r="T316" s="42">
        <v>95</v>
      </c>
      <c r="U316" s="42">
        <v>99.99</v>
      </c>
      <c r="V316" s="35" t="s">
        <v>105</v>
      </c>
      <c r="W316" s="35" t="s">
        <v>133</v>
      </c>
      <c r="X316" s="35" t="s">
        <v>643</v>
      </c>
      <c r="Y316" s="35" t="s">
        <v>95</v>
      </c>
      <c r="Z316" s="35" t="s">
        <v>95</v>
      </c>
    </row>
    <row r="317" spans="1:26" ht="15.75" customHeight="1">
      <c r="A317" s="35" t="s">
        <v>640</v>
      </c>
      <c r="B317" s="35" t="s">
        <v>641</v>
      </c>
      <c r="C317" s="35" t="s">
        <v>138</v>
      </c>
      <c r="D317" s="35" t="s">
        <v>642</v>
      </c>
      <c r="E317" s="35" t="s">
        <v>196</v>
      </c>
      <c r="F317" s="35" t="s">
        <v>2131</v>
      </c>
      <c r="G317" s="35" t="s">
        <v>2132</v>
      </c>
      <c r="H317" s="35" t="s">
        <v>2133</v>
      </c>
      <c r="I317" s="41">
        <v>42395</v>
      </c>
      <c r="J317" s="41">
        <v>43490</v>
      </c>
      <c r="K317" s="35" t="s">
        <v>104</v>
      </c>
      <c r="L317" s="42">
        <v>200000</v>
      </c>
      <c r="M317" s="43">
        <v>1689036</v>
      </c>
      <c r="N317" s="42">
        <v>1689036</v>
      </c>
      <c r="O317" s="42">
        <v>0</v>
      </c>
      <c r="P317" s="35">
        <v>0</v>
      </c>
      <c r="Q317" s="35">
        <v>0</v>
      </c>
      <c r="R317" s="42">
        <v>1689035.97</v>
      </c>
      <c r="S317" s="42">
        <v>0</v>
      </c>
      <c r="T317" s="42">
        <v>95</v>
      </c>
      <c r="U317" s="42">
        <v>99.99</v>
      </c>
      <c r="V317" s="35" t="s">
        <v>105</v>
      </c>
      <c r="W317" s="35" t="s">
        <v>133</v>
      </c>
      <c r="X317" s="35" t="s">
        <v>643</v>
      </c>
      <c r="Y317" s="35" t="s">
        <v>224</v>
      </c>
      <c r="Z317" s="35" t="s">
        <v>224</v>
      </c>
    </row>
    <row r="318" spans="1:26" ht="15.75" customHeight="1">
      <c r="A318" s="35" t="s">
        <v>640</v>
      </c>
      <c r="B318" s="35" t="s">
        <v>641</v>
      </c>
      <c r="C318" s="35" t="s">
        <v>138</v>
      </c>
      <c r="D318" s="35" t="s">
        <v>642</v>
      </c>
      <c r="E318" s="35" t="s">
        <v>196</v>
      </c>
      <c r="F318" s="35" t="s">
        <v>2131</v>
      </c>
      <c r="G318" s="35" t="s">
        <v>2132</v>
      </c>
      <c r="H318" s="35" t="s">
        <v>2133</v>
      </c>
      <c r="I318" s="41">
        <v>42395</v>
      </c>
      <c r="J318" s="41">
        <v>43490</v>
      </c>
      <c r="K318" s="35" t="s">
        <v>104</v>
      </c>
      <c r="L318" s="42">
        <v>200000</v>
      </c>
      <c r="M318" s="43">
        <v>1689036</v>
      </c>
      <c r="N318" s="42">
        <v>1689036</v>
      </c>
      <c r="O318" s="42">
        <v>0</v>
      </c>
      <c r="P318" s="35">
        <v>0</v>
      </c>
      <c r="Q318" s="35">
        <v>0</v>
      </c>
      <c r="R318" s="42">
        <v>1689035.97</v>
      </c>
      <c r="S318" s="42">
        <v>0</v>
      </c>
      <c r="T318" s="42">
        <v>95</v>
      </c>
      <c r="U318" s="42">
        <v>99.99</v>
      </c>
      <c r="V318" s="35" t="s">
        <v>105</v>
      </c>
      <c r="W318" s="35" t="s">
        <v>133</v>
      </c>
      <c r="X318" s="35" t="s">
        <v>643</v>
      </c>
      <c r="Y318" s="35" t="s">
        <v>224</v>
      </c>
      <c r="Z318" s="35" t="s">
        <v>224</v>
      </c>
    </row>
    <row r="319" spans="1:26" ht="15.75" customHeight="1">
      <c r="A319" s="35" t="s">
        <v>640</v>
      </c>
      <c r="B319" s="35" t="s">
        <v>641</v>
      </c>
      <c r="C319" s="35" t="s">
        <v>138</v>
      </c>
      <c r="D319" s="35" t="s">
        <v>642</v>
      </c>
      <c r="E319" s="35" t="s">
        <v>196</v>
      </c>
      <c r="F319" s="35" t="s">
        <v>2131</v>
      </c>
      <c r="G319" s="35" t="s">
        <v>2132</v>
      </c>
      <c r="H319" s="35" t="s">
        <v>2133</v>
      </c>
      <c r="I319" s="41">
        <v>42395</v>
      </c>
      <c r="J319" s="41">
        <v>43490</v>
      </c>
      <c r="K319" s="35" t="s">
        <v>104</v>
      </c>
      <c r="L319" s="42">
        <v>200000</v>
      </c>
      <c r="M319" s="43">
        <v>1689036</v>
      </c>
      <c r="N319" s="42">
        <v>1689036</v>
      </c>
      <c r="O319" s="42">
        <v>0</v>
      </c>
      <c r="P319" s="35">
        <v>0</v>
      </c>
      <c r="Q319" s="35">
        <v>0</v>
      </c>
      <c r="R319" s="42">
        <v>1689035.97</v>
      </c>
      <c r="S319" s="42">
        <v>0</v>
      </c>
      <c r="T319" s="42">
        <v>95</v>
      </c>
      <c r="U319" s="42">
        <v>99.99</v>
      </c>
      <c r="V319" s="35" t="s">
        <v>105</v>
      </c>
      <c r="W319" s="35" t="s">
        <v>133</v>
      </c>
      <c r="X319" s="35" t="s">
        <v>643</v>
      </c>
      <c r="Y319" s="35" t="s">
        <v>199</v>
      </c>
      <c r="Z319" s="35" t="s">
        <v>199</v>
      </c>
    </row>
    <row r="320" spans="1:26" ht="15.75" customHeight="1">
      <c r="A320" s="35" t="s">
        <v>648</v>
      </c>
      <c r="B320" s="35" t="s">
        <v>649</v>
      </c>
      <c r="C320" s="35" t="s">
        <v>138</v>
      </c>
      <c r="D320" s="35" t="s">
        <v>232</v>
      </c>
      <c r="E320" s="35" t="s">
        <v>257</v>
      </c>
      <c r="F320" s="35" t="s">
        <v>1917</v>
      </c>
      <c r="G320" s="35" t="s">
        <v>1918</v>
      </c>
      <c r="H320" s="35" t="s">
        <v>1919</v>
      </c>
      <c r="I320" s="41">
        <v>41957</v>
      </c>
      <c r="J320" s="41">
        <v>42806</v>
      </c>
      <c r="K320" s="35" t="s">
        <v>80</v>
      </c>
      <c r="L320" s="42">
        <v>100000</v>
      </c>
      <c r="M320" s="43">
        <v>796133</v>
      </c>
      <c r="N320" s="42">
        <v>796133</v>
      </c>
      <c r="O320" s="42">
        <v>0</v>
      </c>
      <c r="P320" s="35">
        <v>0</v>
      </c>
      <c r="Q320" s="35">
        <v>0</v>
      </c>
      <c r="R320" s="42">
        <v>784000</v>
      </c>
      <c r="S320" s="42">
        <v>0</v>
      </c>
      <c r="T320" s="42">
        <v>100</v>
      </c>
      <c r="U320" s="42">
        <v>98.47</v>
      </c>
      <c r="V320" s="35" t="s">
        <v>105</v>
      </c>
      <c r="W320" s="35" t="s">
        <v>133</v>
      </c>
      <c r="X320" s="35" t="s">
        <v>142</v>
      </c>
      <c r="Y320" s="35" t="s">
        <v>259</v>
      </c>
      <c r="Z320" s="35" t="s">
        <v>259</v>
      </c>
    </row>
    <row r="321" spans="1:26" ht="15.75" customHeight="1">
      <c r="A321" s="35" t="s">
        <v>652</v>
      </c>
      <c r="B321" s="35" t="s">
        <v>653</v>
      </c>
      <c r="C321" s="35" t="s">
        <v>76</v>
      </c>
      <c r="D321" s="35" t="s">
        <v>430</v>
      </c>
      <c r="E321" s="35" t="s">
        <v>90</v>
      </c>
      <c r="F321" s="35" t="s">
        <v>2134</v>
      </c>
      <c r="G321" s="35" t="s">
        <v>2135</v>
      </c>
      <c r="H321" s="35" t="s">
        <v>2136</v>
      </c>
      <c r="I321" s="41">
        <v>42703</v>
      </c>
      <c r="J321" s="41">
        <v>44196</v>
      </c>
      <c r="K321" s="35" t="s">
        <v>92</v>
      </c>
      <c r="L321" s="42">
        <v>8569584.7400000002</v>
      </c>
      <c r="M321" s="43">
        <v>7073511.5300000003</v>
      </c>
      <c r="N321" s="42">
        <v>8809500</v>
      </c>
      <c r="O321" s="42">
        <v>0</v>
      </c>
      <c r="P321" s="35">
        <v>169947.9</v>
      </c>
      <c r="Q321" s="35">
        <v>0</v>
      </c>
      <c r="R321" s="42">
        <v>7073511.5300000003</v>
      </c>
      <c r="S321" s="42">
        <v>0</v>
      </c>
      <c r="T321" s="42">
        <v>65.78</v>
      </c>
      <c r="U321" s="42">
        <v>78.77</v>
      </c>
      <c r="V321" s="35" t="s">
        <v>105</v>
      </c>
      <c r="W321" s="35" t="s">
        <v>133</v>
      </c>
      <c r="X321" s="35" t="s">
        <v>654</v>
      </c>
      <c r="Y321" s="35" t="s">
        <v>655</v>
      </c>
      <c r="Z321" s="35" t="s">
        <v>655</v>
      </c>
    </row>
    <row r="322" spans="1:26" ht="15.75" customHeight="1">
      <c r="A322" s="35" t="s">
        <v>652</v>
      </c>
      <c r="B322" s="35" t="s">
        <v>653</v>
      </c>
      <c r="C322" s="35" t="s">
        <v>76</v>
      </c>
      <c r="D322" s="35" t="s">
        <v>430</v>
      </c>
      <c r="E322" s="35" t="s">
        <v>90</v>
      </c>
      <c r="F322" s="35" t="s">
        <v>2134</v>
      </c>
      <c r="G322" s="35" t="s">
        <v>2135</v>
      </c>
      <c r="H322" s="35" t="s">
        <v>2136</v>
      </c>
      <c r="I322" s="41">
        <v>42703</v>
      </c>
      <c r="J322" s="41">
        <v>44196</v>
      </c>
      <c r="K322" s="35" t="s">
        <v>92</v>
      </c>
      <c r="L322" s="42">
        <v>8569584.7400000002</v>
      </c>
      <c r="M322" s="43">
        <v>7073511.5300000003</v>
      </c>
      <c r="N322" s="42">
        <v>8809500</v>
      </c>
      <c r="O322" s="42">
        <v>0</v>
      </c>
      <c r="P322" s="35">
        <v>169947.9</v>
      </c>
      <c r="Q322" s="35">
        <v>0</v>
      </c>
      <c r="R322" s="42">
        <v>7073511.5300000003</v>
      </c>
      <c r="S322" s="42">
        <v>0</v>
      </c>
      <c r="T322" s="42">
        <v>65.78</v>
      </c>
      <c r="U322" s="42">
        <v>78.77</v>
      </c>
      <c r="V322" s="35" t="s">
        <v>105</v>
      </c>
      <c r="W322" s="35" t="s">
        <v>133</v>
      </c>
      <c r="X322" s="35" t="s">
        <v>654</v>
      </c>
      <c r="Y322" s="35" t="s">
        <v>95</v>
      </c>
      <c r="Z322" s="35" t="s">
        <v>95</v>
      </c>
    </row>
    <row r="323" spans="1:26" ht="15.75" customHeight="1">
      <c r="A323" s="35" t="s">
        <v>652</v>
      </c>
      <c r="B323" s="35" t="s">
        <v>653</v>
      </c>
      <c r="C323" s="35" t="s">
        <v>76</v>
      </c>
      <c r="D323" s="35" t="s">
        <v>430</v>
      </c>
      <c r="E323" s="35" t="s">
        <v>90</v>
      </c>
      <c r="F323" s="35" t="s">
        <v>2134</v>
      </c>
      <c r="G323" s="35" t="s">
        <v>2135</v>
      </c>
      <c r="H323" s="35" t="s">
        <v>2136</v>
      </c>
      <c r="I323" s="41">
        <v>42703</v>
      </c>
      <c r="J323" s="41">
        <v>44196</v>
      </c>
      <c r="K323" s="35" t="s">
        <v>92</v>
      </c>
      <c r="L323" s="42">
        <v>8569584.7400000002</v>
      </c>
      <c r="M323" s="43">
        <v>7073511.5300000003</v>
      </c>
      <c r="N323" s="42">
        <v>8809500</v>
      </c>
      <c r="O323" s="42">
        <v>0</v>
      </c>
      <c r="P323" s="35">
        <v>169947.9</v>
      </c>
      <c r="Q323" s="35">
        <v>0</v>
      </c>
      <c r="R323" s="42">
        <v>7073511.5300000003</v>
      </c>
      <c r="S323" s="42">
        <v>0</v>
      </c>
      <c r="T323" s="42">
        <v>65.78</v>
      </c>
      <c r="U323" s="42">
        <v>78.77</v>
      </c>
      <c r="V323" s="35" t="s">
        <v>105</v>
      </c>
      <c r="W323" s="35" t="s">
        <v>133</v>
      </c>
      <c r="X323" s="35" t="s">
        <v>654</v>
      </c>
      <c r="Y323" s="35" t="s">
        <v>158</v>
      </c>
      <c r="Z323" s="35" t="s">
        <v>158</v>
      </c>
    </row>
    <row r="324" spans="1:26" ht="15.75" customHeight="1">
      <c r="A324" s="35" t="s">
        <v>652</v>
      </c>
      <c r="B324" s="35" t="s">
        <v>653</v>
      </c>
      <c r="C324" s="35" t="s">
        <v>76</v>
      </c>
      <c r="D324" s="35" t="s">
        <v>430</v>
      </c>
      <c r="E324" s="35" t="s">
        <v>90</v>
      </c>
      <c r="F324" s="35" t="s">
        <v>2134</v>
      </c>
      <c r="G324" s="35" t="s">
        <v>2135</v>
      </c>
      <c r="H324" s="35" t="s">
        <v>2136</v>
      </c>
      <c r="I324" s="41">
        <v>42703</v>
      </c>
      <c r="J324" s="41">
        <v>44196</v>
      </c>
      <c r="K324" s="35" t="s">
        <v>92</v>
      </c>
      <c r="L324" s="42">
        <v>8569584.7400000002</v>
      </c>
      <c r="M324" s="43">
        <v>7073511.5300000003</v>
      </c>
      <c r="N324" s="42">
        <v>8809500</v>
      </c>
      <c r="O324" s="42">
        <v>0</v>
      </c>
      <c r="P324" s="35">
        <v>169947.9</v>
      </c>
      <c r="Q324" s="35">
        <v>0</v>
      </c>
      <c r="R324" s="42">
        <v>7073511.5300000003</v>
      </c>
      <c r="S324" s="42">
        <v>0</v>
      </c>
      <c r="T324" s="42">
        <v>65.78</v>
      </c>
      <c r="U324" s="42">
        <v>78.77</v>
      </c>
      <c r="V324" s="35" t="s">
        <v>105</v>
      </c>
      <c r="W324" s="35" t="s">
        <v>133</v>
      </c>
      <c r="X324" s="35" t="s">
        <v>654</v>
      </c>
      <c r="Y324" s="35" t="s">
        <v>1223</v>
      </c>
      <c r="Z324" s="35" t="s">
        <v>1223</v>
      </c>
    </row>
    <row r="325" spans="1:26" ht="15.75" customHeight="1">
      <c r="A325" s="35" t="s">
        <v>652</v>
      </c>
      <c r="B325" s="35" t="s">
        <v>653</v>
      </c>
      <c r="C325" s="35" t="s">
        <v>76</v>
      </c>
      <c r="D325" s="35" t="s">
        <v>430</v>
      </c>
      <c r="E325" s="35" t="s">
        <v>90</v>
      </c>
      <c r="F325" s="35" t="s">
        <v>2134</v>
      </c>
      <c r="G325" s="35" t="s">
        <v>2135</v>
      </c>
      <c r="H325" s="35" t="s">
        <v>2136</v>
      </c>
      <c r="I325" s="41">
        <v>42703</v>
      </c>
      <c r="J325" s="41">
        <v>44196</v>
      </c>
      <c r="K325" s="35" t="s">
        <v>92</v>
      </c>
      <c r="L325" s="42">
        <v>8569584.7400000002</v>
      </c>
      <c r="M325" s="43">
        <v>7073511.5300000003</v>
      </c>
      <c r="N325" s="42">
        <v>8809500</v>
      </c>
      <c r="O325" s="42">
        <v>0</v>
      </c>
      <c r="P325" s="35">
        <v>169947.9</v>
      </c>
      <c r="Q325" s="35">
        <v>0</v>
      </c>
      <c r="R325" s="42">
        <v>7073511.5300000003</v>
      </c>
      <c r="S325" s="42">
        <v>0</v>
      </c>
      <c r="T325" s="42">
        <v>65.78</v>
      </c>
      <c r="U325" s="42">
        <v>78.77</v>
      </c>
      <c r="V325" s="35" t="s">
        <v>105</v>
      </c>
      <c r="W325" s="35" t="s">
        <v>133</v>
      </c>
      <c r="X325" s="35" t="s">
        <v>654</v>
      </c>
      <c r="Y325" s="35" t="s">
        <v>364</v>
      </c>
      <c r="Z325" s="35" t="s">
        <v>364</v>
      </c>
    </row>
    <row r="326" spans="1:26" ht="15.75" customHeight="1">
      <c r="A326" s="35" t="s">
        <v>652</v>
      </c>
      <c r="B326" s="35" t="s">
        <v>653</v>
      </c>
      <c r="C326" s="35" t="s">
        <v>76</v>
      </c>
      <c r="D326" s="35" t="s">
        <v>430</v>
      </c>
      <c r="E326" s="35" t="s">
        <v>90</v>
      </c>
      <c r="F326" s="35" t="s">
        <v>2134</v>
      </c>
      <c r="G326" s="35" t="s">
        <v>2135</v>
      </c>
      <c r="H326" s="35" t="s">
        <v>2136</v>
      </c>
      <c r="I326" s="41">
        <v>42703</v>
      </c>
      <c r="J326" s="41">
        <v>44196</v>
      </c>
      <c r="K326" s="35" t="s">
        <v>92</v>
      </c>
      <c r="L326" s="42">
        <v>8569584.7400000002</v>
      </c>
      <c r="M326" s="43">
        <v>7073511.5300000003</v>
      </c>
      <c r="N326" s="42">
        <v>8809500</v>
      </c>
      <c r="O326" s="42">
        <v>0</v>
      </c>
      <c r="P326" s="35">
        <v>169947.9</v>
      </c>
      <c r="Q326" s="35">
        <v>0</v>
      </c>
      <c r="R326" s="42">
        <v>7073511.5300000003</v>
      </c>
      <c r="S326" s="42">
        <v>0</v>
      </c>
      <c r="T326" s="42">
        <v>65.78</v>
      </c>
      <c r="U326" s="42">
        <v>78.77</v>
      </c>
      <c r="V326" s="35" t="s">
        <v>105</v>
      </c>
      <c r="W326" s="35" t="s">
        <v>133</v>
      </c>
      <c r="X326" s="35" t="s">
        <v>654</v>
      </c>
      <c r="Y326" s="35" t="s">
        <v>356</v>
      </c>
      <c r="Z326" s="35" t="s">
        <v>356</v>
      </c>
    </row>
    <row r="327" spans="1:26" ht="15.75" customHeight="1">
      <c r="A327" s="35" t="s">
        <v>652</v>
      </c>
      <c r="B327" s="35" t="s">
        <v>653</v>
      </c>
      <c r="C327" s="35" t="s">
        <v>76</v>
      </c>
      <c r="D327" s="35" t="s">
        <v>430</v>
      </c>
      <c r="E327" s="35" t="s">
        <v>90</v>
      </c>
      <c r="F327" s="35" t="s">
        <v>2134</v>
      </c>
      <c r="G327" s="35" t="s">
        <v>2135</v>
      </c>
      <c r="H327" s="35" t="s">
        <v>2136</v>
      </c>
      <c r="I327" s="41">
        <v>42703</v>
      </c>
      <c r="J327" s="41">
        <v>44196</v>
      </c>
      <c r="K327" s="35" t="s">
        <v>92</v>
      </c>
      <c r="L327" s="42">
        <v>8569584.7400000002</v>
      </c>
      <c r="M327" s="43">
        <v>7073511.5300000003</v>
      </c>
      <c r="N327" s="42">
        <v>8809500</v>
      </c>
      <c r="O327" s="42">
        <v>0</v>
      </c>
      <c r="P327" s="35">
        <v>169947.9</v>
      </c>
      <c r="Q327" s="35">
        <v>0</v>
      </c>
      <c r="R327" s="42">
        <v>7073511.5300000003</v>
      </c>
      <c r="S327" s="42">
        <v>0</v>
      </c>
      <c r="T327" s="42">
        <v>65.78</v>
      </c>
      <c r="U327" s="42">
        <v>78.77</v>
      </c>
      <c r="V327" s="35" t="s">
        <v>105</v>
      </c>
      <c r="W327" s="35" t="s">
        <v>133</v>
      </c>
      <c r="X327" s="35" t="s">
        <v>654</v>
      </c>
      <c r="Y327" s="35" t="s">
        <v>1009</v>
      </c>
      <c r="Z327" s="35" t="s">
        <v>1009</v>
      </c>
    </row>
    <row r="328" spans="1:26" ht="15.75" customHeight="1">
      <c r="A328" s="35" t="s">
        <v>652</v>
      </c>
      <c r="B328" s="35" t="s">
        <v>653</v>
      </c>
      <c r="C328" s="35" t="s">
        <v>76</v>
      </c>
      <c r="D328" s="35" t="s">
        <v>430</v>
      </c>
      <c r="E328" s="35" t="s">
        <v>90</v>
      </c>
      <c r="F328" s="35" t="s">
        <v>2134</v>
      </c>
      <c r="G328" s="35" t="s">
        <v>2135</v>
      </c>
      <c r="H328" s="35" t="s">
        <v>2136</v>
      </c>
      <c r="I328" s="41">
        <v>42703</v>
      </c>
      <c r="J328" s="41">
        <v>44196</v>
      </c>
      <c r="K328" s="35" t="s">
        <v>92</v>
      </c>
      <c r="L328" s="42">
        <v>8569584.7400000002</v>
      </c>
      <c r="M328" s="43">
        <v>7073511.5300000003</v>
      </c>
      <c r="N328" s="42">
        <v>8809500</v>
      </c>
      <c r="O328" s="42">
        <v>0</v>
      </c>
      <c r="P328" s="35">
        <v>169947.9</v>
      </c>
      <c r="Q328" s="35">
        <v>0</v>
      </c>
      <c r="R328" s="42">
        <v>7073511.5300000003</v>
      </c>
      <c r="S328" s="42">
        <v>0</v>
      </c>
      <c r="T328" s="42">
        <v>65.78</v>
      </c>
      <c r="U328" s="42">
        <v>78.77</v>
      </c>
      <c r="V328" s="35" t="s">
        <v>105</v>
      </c>
      <c r="W328" s="35" t="s">
        <v>133</v>
      </c>
      <c r="X328" s="35" t="s">
        <v>654</v>
      </c>
      <c r="Y328" s="35" t="s">
        <v>1660</v>
      </c>
      <c r="Z328" s="35" t="s">
        <v>1660</v>
      </c>
    </row>
    <row r="329" spans="1:26" ht="15.75" customHeight="1">
      <c r="A329" s="35" t="s">
        <v>652</v>
      </c>
      <c r="B329" s="35" t="s">
        <v>653</v>
      </c>
      <c r="C329" s="35" t="s">
        <v>76</v>
      </c>
      <c r="D329" s="35" t="s">
        <v>430</v>
      </c>
      <c r="E329" s="35" t="s">
        <v>90</v>
      </c>
      <c r="F329" s="35" t="s">
        <v>2134</v>
      </c>
      <c r="G329" s="35" t="s">
        <v>2135</v>
      </c>
      <c r="H329" s="35" t="s">
        <v>2136</v>
      </c>
      <c r="I329" s="41">
        <v>42703</v>
      </c>
      <c r="J329" s="41">
        <v>44196</v>
      </c>
      <c r="K329" s="35" t="s">
        <v>92</v>
      </c>
      <c r="L329" s="42">
        <v>8569584.7400000002</v>
      </c>
      <c r="M329" s="43">
        <v>7073511.5300000003</v>
      </c>
      <c r="N329" s="42">
        <v>8809500</v>
      </c>
      <c r="O329" s="42">
        <v>0</v>
      </c>
      <c r="P329" s="35">
        <v>169947.9</v>
      </c>
      <c r="Q329" s="35">
        <v>0</v>
      </c>
      <c r="R329" s="42">
        <v>7073511.5300000003</v>
      </c>
      <c r="S329" s="42">
        <v>0</v>
      </c>
      <c r="T329" s="42">
        <v>65.78</v>
      </c>
      <c r="U329" s="42">
        <v>78.77</v>
      </c>
      <c r="V329" s="35" t="s">
        <v>105</v>
      </c>
      <c r="W329" s="35" t="s">
        <v>133</v>
      </c>
      <c r="X329" s="35" t="s">
        <v>654</v>
      </c>
      <c r="Y329" s="35" t="s">
        <v>199</v>
      </c>
      <c r="Z329" s="35" t="s">
        <v>199</v>
      </c>
    </row>
    <row r="330" spans="1:26" ht="15.75" customHeight="1">
      <c r="A330" s="35" t="s">
        <v>652</v>
      </c>
      <c r="B330" s="35" t="s">
        <v>653</v>
      </c>
      <c r="C330" s="35" t="s">
        <v>76</v>
      </c>
      <c r="D330" s="35" t="s">
        <v>430</v>
      </c>
      <c r="E330" s="35" t="s">
        <v>90</v>
      </c>
      <c r="F330" s="35" t="s">
        <v>2134</v>
      </c>
      <c r="G330" s="35" t="s">
        <v>2135</v>
      </c>
      <c r="H330" s="35" t="s">
        <v>2136</v>
      </c>
      <c r="I330" s="41">
        <v>42703</v>
      </c>
      <c r="J330" s="41">
        <v>44196</v>
      </c>
      <c r="K330" s="35" t="s">
        <v>92</v>
      </c>
      <c r="L330" s="42">
        <v>8569584.7400000002</v>
      </c>
      <c r="M330" s="43">
        <v>7073511.5300000003</v>
      </c>
      <c r="N330" s="42">
        <v>8809500</v>
      </c>
      <c r="O330" s="42">
        <v>0</v>
      </c>
      <c r="P330" s="35">
        <v>169947.9</v>
      </c>
      <c r="Q330" s="35">
        <v>0</v>
      </c>
      <c r="R330" s="42">
        <v>7073511.5300000003</v>
      </c>
      <c r="S330" s="42">
        <v>0</v>
      </c>
      <c r="T330" s="42">
        <v>65.78</v>
      </c>
      <c r="U330" s="42">
        <v>78.77</v>
      </c>
      <c r="V330" s="35" t="s">
        <v>105</v>
      </c>
      <c r="W330" s="35" t="s">
        <v>133</v>
      </c>
      <c r="X330" s="35" t="s">
        <v>654</v>
      </c>
      <c r="Y330" s="35" t="s">
        <v>235</v>
      </c>
      <c r="Z330" s="35" t="s">
        <v>235</v>
      </c>
    </row>
    <row r="331" spans="1:26" ht="15.75" customHeight="1">
      <c r="A331" s="35" t="s">
        <v>652</v>
      </c>
      <c r="B331" s="35" t="s">
        <v>653</v>
      </c>
      <c r="C331" s="35" t="s">
        <v>76</v>
      </c>
      <c r="D331" s="35" t="s">
        <v>430</v>
      </c>
      <c r="E331" s="35" t="s">
        <v>90</v>
      </c>
      <c r="F331" s="35" t="s">
        <v>2134</v>
      </c>
      <c r="G331" s="35" t="s">
        <v>2135</v>
      </c>
      <c r="H331" s="35" t="s">
        <v>2136</v>
      </c>
      <c r="I331" s="41">
        <v>42703</v>
      </c>
      <c r="J331" s="41">
        <v>44196</v>
      </c>
      <c r="K331" s="35" t="s">
        <v>92</v>
      </c>
      <c r="L331" s="42">
        <v>8569584.7400000002</v>
      </c>
      <c r="M331" s="43">
        <v>7073511.5300000003</v>
      </c>
      <c r="N331" s="42">
        <v>8809500</v>
      </c>
      <c r="O331" s="42">
        <v>0</v>
      </c>
      <c r="P331" s="35">
        <v>169947.9</v>
      </c>
      <c r="Q331" s="35">
        <v>0</v>
      </c>
      <c r="R331" s="42">
        <v>7073511.5300000003</v>
      </c>
      <c r="S331" s="42">
        <v>0</v>
      </c>
      <c r="T331" s="42">
        <v>65.78</v>
      </c>
      <c r="U331" s="42">
        <v>78.77</v>
      </c>
      <c r="V331" s="35" t="s">
        <v>105</v>
      </c>
      <c r="W331" s="35" t="s">
        <v>133</v>
      </c>
      <c r="X331" s="35" t="s">
        <v>654</v>
      </c>
      <c r="Y331" s="35" t="s">
        <v>472</v>
      </c>
      <c r="Z331" s="35" t="s">
        <v>472</v>
      </c>
    </row>
    <row r="332" spans="1:26" ht="15.75" customHeight="1">
      <c r="A332" s="35" t="s">
        <v>652</v>
      </c>
      <c r="B332" s="35" t="s">
        <v>653</v>
      </c>
      <c r="C332" s="35" t="s">
        <v>76</v>
      </c>
      <c r="D332" s="35" t="s">
        <v>430</v>
      </c>
      <c r="E332" s="35" t="s">
        <v>90</v>
      </c>
      <c r="F332" s="35" t="s">
        <v>2134</v>
      </c>
      <c r="G332" s="35" t="s">
        <v>2135</v>
      </c>
      <c r="H332" s="35" t="s">
        <v>2136</v>
      </c>
      <c r="I332" s="41">
        <v>42703</v>
      </c>
      <c r="J332" s="41">
        <v>44196</v>
      </c>
      <c r="K332" s="35" t="s">
        <v>92</v>
      </c>
      <c r="L332" s="42">
        <v>8569584.7400000002</v>
      </c>
      <c r="M332" s="43">
        <v>7073511.5300000003</v>
      </c>
      <c r="N332" s="42">
        <v>8809500</v>
      </c>
      <c r="O332" s="42">
        <v>0</v>
      </c>
      <c r="P332" s="35">
        <v>169947.9</v>
      </c>
      <c r="Q332" s="35">
        <v>0</v>
      </c>
      <c r="R332" s="42">
        <v>7073511.5300000003</v>
      </c>
      <c r="S332" s="42">
        <v>0</v>
      </c>
      <c r="T332" s="42">
        <v>65.78</v>
      </c>
      <c r="U332" s="42">
        <v>78.77</v>
      </c>
      <c r="V332" s="35" t="s">
        <v>105</v>
      </c>
      <c r="W332" s="35" t="s">
        <v>133</v>
      </c>
      <c r="X332" s="35" t="s">
        <v>654</v>
      </c>
      <c r="Y332" s="35" t="s">
        <v>224</v>
      </c>
      <c r="Z332" s="35" t="s">
        <v>224</v>
      </c>
    </row>
    <row r="333" spans="1:26" ht="15.75" customHeight="1">
      <c r="A333" s="35" t="s">
        <v>652</v>
      </c>
      <c r="B333" s="35" t="s">
        <v>653</v>
      </c>
      <c r="C333" s="35" t="s">
        <v>76</v>
      </c>
      <c r="D333" s="35" t="s">
        <v>430</v>
      </c>
      <c r="E333" s="35" t="s">
        <v>90</v>
      </c>
      <c r="F333" s="35" t="s">
        <v>2134</v>
      </c>
      <c r="G333" s="35" t="s">
        <v>2135</v>
      </c>
      <c r="H333" s="35" t="s">
        <v>2136</v>
      </c>
      <c r="I333" s="41">
        <v>42703</v>
      </c>
      <c r="J333" s="41">
        <v>44196</v>
      </c>
      <c r="K333" s="35" t="s">
        <v>92</v>
      </c>
      <c r="L333" s="42">
        <v>8569584.7400000002</v>
      </c>
      <c r="M333" s="43">
        <v>7073511.5300000003</v>
      </c>
      <c r="N333" s="42">
        <v>8809500</v>
      </c>
      <c r="O333" s="42">
        <v>0</v>
      </c>
      <c r="P333" s="35">
        <v>169947.9</v>
      </c>
      <c r="Q333" s="35">
        <v>0</v>
      </c>
      <c r="R333" s="42">
        <v>7073511.5300000003</v>
      </c>
      <c r="S333" s="42">
        <v>0</v>
      </c>
      <c r="T333" s="42">
        <v>65.78</v>
      </c>
      <c r="U333" s="42">
        <v>78.77</v>
      </c>
      <c r="V333" s="35" t="s">
        <v>105</v>
      </c>
      <c r="W333" s="35" t="s">
        <v>133</v>
      </c>
      <c r="X333" s="35" t="s">
        <v>654</v>
      </c>
      <c r="Y333" s="35" t="s">
        <v>1883</v>
      </c>
      <c r="Z333" s="35" t="s">
        <v>1883</v>
      </c>
    </row>
    <row r="334" spans="1:26" ht="15.75" customHeight="1">
      <c r="A334" s="35" t="s">
        <v>660</v>
      </c>
      <c r="B334" s="35" t="s">
        <v>661</v>
      </c>
      <c r="C334" s="35" t="s">
        <v>138</v>
      </c>
      <c r="D334" s="35" t="s">
        <v>662</v>
      </c>
      <c r="E334" s="35" t="s">
        <v>119</v>
      </c>
      <c r="F334" s="35" t="s">
        <v>2137</v>
      </c>
      <c r="G334" s="35" t="s">
        <v>2138</v>
      </c>
      <c r="H334" s="35" t="s">
        <v>2139</v>
      </c>
      <c r="I334" s="41">
        <v>42873</v>
      </c>
      <c r="J334" s="41">
        <v>43081</v>
      </c>
      <c r="K334" s="35" t="s">
        <v>663</v>
      </c>
      <c r="L334" s="42">
        <v>646330</v>
      </c>
      <c r="M334" s="43">
        <v>4786526.08</v>
      </c>
      <c r="N334" s="42">
        <v>4786526.08</v>
      </c>
      <c r="O334" s="42">
        <v>0</v>
      </c>
      <c r="P334" s="35">
        <v>0</v>
      </c>
      <c r="Q334" s="35">
        <v>0</v>
      </c>
      <c r="R334" s="42">
        <v>4786526.07</v>
      </c>
      <c r="S334" s="42">
        <v>0</v>
      </c>
      <c r="T334" s="42">
        <v>100</v>
      </c>
      <c r="U334" s="42">
        <v>99.99</v>
      </c>
      <c r="V334" s="35" t="s">
        <v>664</v>
      </c>
      <c r="W334" s="35" t="s">
        <v>233</v>
      </c>
      <c r="X334" s="35" t="s">
        <v>151</v>
      </c>
      <c r="Y334" s="35" t="s">
        <v>665</v>
      </c>
      <c r="Z334" s="35" t="s">
        <v>665</v>
      </c>
    </row>
    <row r="335" spans="1:26" ht="15.75" customHeight="1">
      <c r="A335" s="35" t="s">
        <v>660</v>
      </c>
      <c r="B335" s="35" t="s">
        <v>661</v>
      </c>
      <c r="C335" s="35" t="s">
        <v>138</v>
      </c>
      <c r="D335" s="35" t="s">
        <v>662</v>
      </c>
      <c r="E335" s="35" t="s">
        <v>119</v>
      </c>
      <c r="F335" s="35" t="s">
        <v>2137</v>
      </c>
      <c r="G335" s="35" t="s">
        <v>2138</v>
      </c>
      <c r="H335" s="35" t="s">
        <v>2139</v>
      </c>
      <c r="I335" s="41">
        <v>42873</v>
      </c>
      <c r="J335" s="41">
        <v>43081</v>
      </c>
      <c r="K335" s="35" t="s">
        <v>663</v>
      </c>
      <c r="L335" s="42">
        <v>646330</v>
      </c>
      <c r="M335" s="43">
        <v>4786526.08</v>
      </c>
      <c r="N335" s="42">
        <v>4786526.08</v>
      </c>
      <c r="O335" s="42">
        <v>0</v>
      </c>
      <c r="P335" s="35">
        <v>0</v>
      </c>
      <c r="Q335" s="35">
        <v>0</v>
      </c>
      <c r="R335" s="42">
        <v>4786526.07</v>
      </c>
      <c r="S335" s="42">
        <v>0</v>
      </c>
      <c r="T335" s="42">
        <v>100</v>
      </c>
      <c r="U335" s="42">
        <v>99.99</v>
      </c>
      <c r="V335" s="35" t="s">
        <v>664</v>
      </c>
      <c r="W335" s="35" t="s">
        <v>233</v>
      </c>
      <c r="X335" s="35" t="s">
        <v>151</v>
      </c>
      <c r="Y335" s="35" t="s">
        <v>665</v>
      </c>
      <c r="Z335" s="35" t="s">
        <v>665</v>
      </c>
    </row>
    <row r="336" spans="1:26" ht="15.75" customHeight="1">
      <c r="A336" s="35" t="s">
        <v>670</v>
      </c>
      <c r="B336" s="35" t="s">
        <v>671</v>
      </c>
      <c r="C336" s="35" t="s">
        <v>76</v>
      </c>
      <c r="D336" s="35" t="s">
        <v>672</v>
      </c>
      <c r="E336" s="35" t="s">
        <v>78</v>
      </c>
      <c r="F336" s="35" t="s">
        <v>2140</v>
      </c>
      <c r="G336" s="35" t="s">
        <v>2141</v>
      </c>
      <c r="H336" s="35" t="s">
        <v>2142</v>
      </c>
      <c r="I336" s="41">
        <v>42549</v>
      </c>
      <c r="J336" s="41">
        <v>43279</v>
      </c>
      <c r="K336" s="35" t="s">
        <v>80</v>
      </c>
      <c r="L336" s="42">
        <v>221442.35</v>
      </c>
      <c r="M336" s="43">
        <v>1691617.42</v>
      </c>
      <c r="N336" s="42">
        <v>1909512.5</v>
      </c>
      <c r="O336" s="42">
        <v>0</v>
      </c>
      <c r="P336" s="35">
        <v>0</v>
      </c>
      <c r="Q336" s="35">
        <v>0</v>
      </c>
      <c r="R336" s="42">
        <v>1691617.42</v>
      </c>
      <c r="S336" s="42">
        <v>0</v>
      </c>
      <c r="T336" s="42">
        <v>95</v>
      </c>
      <c r="U336" s="42">
        <v>88.58</v>
      </c>
      <c r="V336" s="35" t="s">
        <v>81</v>
      </c>
      <c r="W336" s="35" t="s">
        <v>82</v>
      </c>
      <c r="X336" s="35" t="s">
        <v>134</v>
      </c>
      <c r="Y336" s="35" t="s">
        <v>95</v>
      </c>
      <c r="Z336" s="35" t="s">
        <v>95</v>
      </c>
    </row>
    <row r="337" spans="1:26" ht="15.75" customHeight="1">
      <c r="A337" s="35" t="s">
        <v>674</v>
      </c>
      <c r="B337" s="35" t="s">
        <v>675</v>
      </c>
      <c r="C337" s="35" t="s">
        <v>76</v>
      </c>
      <c r="D337" s="35" t="s">
        <v>165</v>
      </c>
      <c r="E337" s="35" t="s">
        <v>564</v>
      </c>
      <c r="F337" s="35" t="s">
        <v>68</v>
      </c>
      <c r="G337" s="35" t="s">
        <v>68</v>
      </c>
      <c r="H337" s="35" t="s">
        <v>2143</v>
      </c>
      <c r="I337" s="41">
        <v>41699</v>
      </c>
      <c r="J337" s="41">
        <v>43190</v>
      </c>
      <c r="K337" s="35" t="s">
        <v>80</v>
      </c>
      <c r="L337" s="42">
        <v>842130.29</v>
      </c>
      <c r="M337" s="43">
        <v>6425454.1100000003</v>
      </c>
      <c r="N337" s="42">
        <v>6672435</v>
      </c>
      <c r="O337" s="42">
        <v>7416466.8200000003</v>
      </c>
      <c r="P337" s="35">
        <v>0</v>
      </c>
      <c r="Q337" s="35">
        <v>0</v>
      </c>
      <c r="R337" s="42">
        <v>6425454.1100000003</v>
      </c>
      <c r="S337" s="42">
        <v>7416466.8099999996</v>
      </c>
      <c r="T337" s="42">
        <v>100</v>
      </c>
      <c r="U337" s="42">
        <v>98.24</v>
      </c>
      <c r="V337" s="35" t="s">
        <v>105</v>
      </c>
      <c r="W337" s="35" t="s">
        <v>233</v>
      </c>
      <c r="X337" s="35" t="s">
        <v>134</v>
      </c>
      <c r="Y337" s="35" t="s">
        <v>95</v>
      </c>
      <c r="Z337" s="35" t="s">
        <v>95</v>
      </c>
    </row>
    <row r="338" spans="1:26" ht="15.75" customHeight="1">
      <c r="A338" s="35" t="s">
        <v>678</v>
      </c>
      <c r="B338" s="35" t="s">
        <v>679</v>
      </c>
      <c r="C338" s="35" t="s">
        <v>100</v>
      </c>
      <c r="D338" s="35" t="s">
        <v>195</v>
      </c>
      <c r="E338" s="35" t="s">
        <v>196</v>
      </c>
      <c r="F338" s="35" t="s">
        <v>1902</v>
      </c>
      <c r="G338" s="35" t="s">
        <v>1903</v>
      </c>
      <c r="H338" s="35" t="s">
        <v>2144</v>
      </c>
      <c r="I338" s="41">
        <v>42767</v>
      </c>
      <c r="J338" s="41">
        <v>43677</v>
      </c>
      <c r="K338" s="35" t="s">
        <v>104</v>
      </c>
      <c r="L338" s="42">
        <v>250000</v>
      </c>
      <c r="M338" s="43">
        <v>1994341.31</v>
      </c>
      <c r="N338" s="42">
        <v>1994341.31</v>
      </c>
      <c r="O338" s="42">
        <v>0</v>
      </c>
      <c r="P338" s="35">
        <v>0</v>
      </c>
      <c r="Q338" s="35">
        <v>0</v>
      </c>
      <c r="R338" s="42">
        <v>1994341.27</v>
      </c>
      <c r="S338" s="42">
        <v>0</v>
      </c>
      <c r="T338" s="42">
        <v>100</v>
      </c>
      <c r="U338" s="42">
        <v>99.99</v>
      </c>
      <c r="V338" s="35" t="s">
        <v>105</v>
      </c>
      <c r="W338" s="35" t="s">
        <v>133</v>
      </c>
      <c r="X338" s="35" t="s">
        <v>217</v>
      </c>
      <c r="Y338" s="35" t="s">
        <v>95</v>
      </c>
      <c r="Z338" s="35" t="s">
        <v>95</v>
      </c>
    </row>
    <row r="339" spans="1:26" ht="15.75" customHeight="1">
      <c r="A339" s="35" t="s">
        <v>678</v>
      </c>
      <c r="B339" s="35" t="s">
        <v>679</v>
      </c>
      <c r="C339" s="35" t="s">
        <v>100</v>
      </c>
      <c r="D339" s="35" t="s">
        <v>195</v>
      </c>
      <c r="E339" s="35" t="s">
        <v>196</v>
      </c>
      <c r="F339" s="35" t="s">
        <v>1902</v>
      </c>
      <c r="G339" s="35" t="s">
        <v>1903</v>
      </c>
      <c r="H339" s="35" t="s">
        <v>2144</v>
      </c>
      <c r="I339" s="41">
        <v>42767</v>
      </c>
      <c r="J339" s="41">
        <v>43677</v>
      </c>
      <c r="K339" s="35" t="s">
        <v>104</v>
      </c>
      <c r="L339" s="42">
        <v>250000</v>
      </c>
      <c r="M339" s="43">
        <v>1994341.31</v>
      </c>
      <c r="N339" s="42">
        <v>1994341.31</v>
      </c>
      <c r="O339" s="42">
        <v>0</v>
      </c>
      <c r="P339" s="35">
        <v>0</v>
      </c>
      <c r="Q339" s="35">
        <v>0</v>
      </c>
      <c r="R339" s="42">
        <v>1994341.27</v>
      </c>
      <c r="S339" s="42">
        <v>0</v>
      </c>
      <c r="T339" s="42">
        <v>100</v>
      </c>
      <c r="U339" s="42">
        <v>99.99</v>
      </c>
      <c r="V339" s="35" t="s">
        <v>105</v>
      </c>
      <c r="W339" s="35" t="s">
        <v>133</v>
      </c>
      <c r="X339" s="35" t="s">
        <v>217</v>
      </c>
      <c r="Y339" s="35" t="s">
        <v>199</v>
      </c>
      <c r="Z339" s="35" t="s">
        <v>199</v>
      </c>
    </row>
    <row r="340" spans="1:26" ht="15.75" customHeight="1">
      <c r="A340" s="35" t="s">
        <v>684</v>
      </c>
      <c r="B340" s="35" t="s">
        <v>685</v>
      </c>
      <c r="C340" s="35" t="s">
        <v>100</v>
      </c>
      <c r="D340" s="35" t="s">
        <v>399</v>
      </c>
      <c r="E340" s="35" t="s">
        <v>196</v>
      </c>
      <c r="F340" s="35" t="s">
        <v>2145</v>
      </c>
      <c r="G340" s="35" t="s">
        <v>2146</v>
      </c>
      <c r="H340" s="35" t="s">
        <v>2147</v>
      </c>
      <c r="I340" s="41">
        <v>42215</v>
      </c>
      <c r="J340" s="41">
        <v>42855</v>
      </c>
      <c r="K340" s="35" t="s">
        <v>104</v>
      </c>
      <c r="L340" s="42">
        <v>29957.06</v>
      </c>
      <c r="M340" s="43">
        <v>252748.52</v>
      </c>
      <c r="N340" s="42">
        <v>253110.84</v>
      </c>
      <c r="O340" s="42">
        <v>0</v>
      </c>
      <c r="P340" s="35">
        <v>0</v>
      </c>
      <c r="Q340" s="35">
        <v>0</v>
      </c>
      <c r="R340" s="42">
        <v>252748.52</v>
      </c>
      <c r="S340" s="42">
        <v>0</v>
      </c>
      <c r="T340" s="42">
        <v>100</v>
      </c>
      <c r="U340" s="42">
        <v>99.85</v>
      </c>
      <c r="V340" s="35" t="s">
        <v>105</v>
      </c>
      <c r="W340" s="35" t="s">
        <v>133</v>
      </c>
      <c r="X340" s="35" t="s">
        <v>686</v>
      </c>
      <c r="Y340" s="35" t="s">
        <v>95</v>
      </c>
      <c r="Z340" s="35" t="s">
        <v>95</v>
      </c>
    </row>
    <row r="341" spans="1:26" ht="15.75" customHeight="1">
      <c r="A341" s="35" t="s">
        <v>689</v>
      </c>
      <c r="B341" s="35" t="s">
        <v>690</v>
      </c>
      <c r="C341" s="35" t="s">
        <v>138</v>
      </c>
      <c r="D341" s="35" t="s">
        <v>399</v>
      </c>
      <c r="E341" s="35" t="s">
        <v>196</v>
      </c>
      <c r="F341" s="35" t="s">
        <v>2148</v>
      </c>
      <c r="G341" s="35" t="s">
        <v>2149</v>
      </c>
      <c r="H341" s="35" t="s">
        <v>2150</v>
      </c>
      <c r="I341" s="41">
        <v>42552</v>
      </c>
      <c r="J341" s="41">
        <v>43190</v>
      </c>
      <c r="K341" s="35" t="s">
        <v>104</v>
      </c>
      <c r="L341" s="42">
        <v>80000</v>
      </c>
      <c r="M341" s="43">
        <v>674912.8</v>
      </c>
      <c r="N341" s="42">
        <v>674912.8</v>
      </c>
      <c r="O341" s="42">
        <v>1832400</v>
      </c>
      <c r="P341" s="35">
        <v>0</v>
      </c>
      <c r="Q341" s="35">
        <v>0</v>
      </c>
      <c r="R341" s="42">
        <v>44000</v>
      </c>
      <c r="S341" s="42">
        <v>304649.90000000002</v>
      </c>
      <c r="T341" s="42">
        <v>16.63</v>
      </c>
      <c r="U341" s="42">
        <v>13.9</v>
      </c>
      <c r="V341" s="35" t="s">
        <v>105</v>
      </c>
      <c r="W341" s="35" t="s">
        <v>133</v>
      </c>
      <c r="X341" s="35" t="s">
        <v>142</v>
      </c>
      <c r="Y341" s="35" t="s">
        <v>95</v>
      </c>
      <c r="Z341" s="35" t="s">
        <v>95</v>
      </c>
    </row>
    <row r="342" spans="1:26" ht="15.75" customHeight="1">
      <c r="A342" s="35" t="s">
        <v>695</v>
      </c>
      <c r="B342" s="35" t="s">
        <v>696</v>
      </c>
      <c r="C342" s="35" t="s">
        <v>138</v>
      </c>
      <c r="D342" s="35" t="s">
        <v>174</v>
      </c>
      <c r="E342" s="35" t="s">
        <v>102</v>
      </c>
      <c r="F342" s="35" t="s">
        <v>2151</v>
      </c>
      <c r="G342" s="35" t="s">
        <v>2152</v>
      </c>
      <c r="H342" s="35" t="s">
        <v>2153</v>
      </c>
      <c r="I342" s="41">
        <v>42979</v>
      </c>
      <c r="J342" s="41">
        <v>45111</v>
      </c>
      <c r="K342" s="35" t="s">
        <v>104</v>
      </c>
      <c r="L342" s="42">
        <v>0</v>
      </c>
      <c r="M342" s="43">
        <v>0</v>
      </c>
      <c r="N342" s="42">
        <v>39056300</v>
      </c>
      <c r="O342" s="42">
        <v>0</v>
      </c>
      <c r="P342" s="35">
        <v>9176805.4499999993</v>
      </c>
      <c r="Q342" s="35">
        <v>0</v>
      </c>
      <c r="R342" s="42">
        <v>36359680.509999998</v>
      </c>
      <c r="S342" s="42">
        <v>0</v>
      </c>
      <c r="T342" s="42">
        <v>25</v>
      </c>
      <c r="U342" s="42">
        <v>75.38</v>
      </c>
      <c r="V342" s="35" t="s">
        <v>175</v>
      </c>
      <c r="W342" s="35" t="s">
        <v>233</v>
      </c>
      <c r="X342" s="35" t="s">
        <v>83</v>
      </c>
      <c r="Y342" s="35" t="s">
        <v>95</v>
      </c>
      <c r="Z342" s="35" t="s">
        <v>95</v>
      </c>
    </row>
    <row r="343" spans="1:26" ht="15.75" customHeight="1">
      <c r="A343" s="35" t="s">
        <v>699</v>
      </c>
      <c r="B343" s="35" t="s">
        <v>700</v>
      </c>
      <c r="C343" s="35" t="s">
        <v>138</v>
      </c>
      <c r="D343" s="35" t="s">
        <v>118</v>
      </c>
      <c r="E343" s="35" t="s">
        <v>78</v>
      </c>
      <c r="F343" s="35" t="s">
        <v>2093</v>
      </c>
      <c r="G343" s="35" t="s">
        <v>2094</v>
      </c>
      <c r="H343" s="35" t="s">
        <v>2095</v>
      </c>
      <c r="I343" s="41">
        <v>42326</v>
      </c>
      <c r="J343" s="41">
        <v>42529</v>
      </c>
      <c r="K343" s="35" t="s">
        <v>80</v>
      </c>
      <c r="L343" s="42">
        <v>108050.6</v>
      </c>
      <c r="M343" s="43">
        <v>834226.98</v>
      </c>
      <c r="N343" s="42">
        <v>1524070</v>
      </c>
      <c r="O343" s="42">
        <v>0</v>
      </c>
      <c r="P343" s="35">
        <v>0</v>
      </c>
      <c r="Q343" s="35">
        <v>0</v>
      </c>
      <c r="R343" s="42">
        <v>824460</v>
      </c>
      <c r="S343" s="42">
        <v>0</v>
      </c>
      <c r="T343" s="42">
        <v>54.1</v>
      </c>
      <c r="U343" s="42">
        <v>54.09</v>
      </c>
      <c r="V343" s="35" t="s">
        <v>105</v>
      </c>
      <c r="W343" s="35" t="s">
        <v>133</v>
      </c>
      <c r="X343" s="35" t="s">
        <v>311</v>
      </c>
      <c r="Y343" s="35" t="s">
        <v>95</v>
      </c>
      <c r="Z343" s="35" t="s">
        <v>569</v>
      </c>
    </row>
    <row r="344" spans="1:26" ht="15.75" customHeight="1">
      <c r="A344" s="35" t="s">
        <v>703</v>
      </c>
      <c r="B344" s="35" t="s">
        <v>704</v>
      </c>
      <c r="C344" s="35" t="s">
        <v>76</v>
      </c>
      <c r="D344" s="35" t="s">
        <v>243</v>
      </c>
      <c r="E344" s="35" t="s">
        <v>337</v>
      </c>
      <c r="F344" s="35" t="s">
        <v>2154</v>
      </c>
      <c r="G344" s="35" t="s">
        <v>2155</v>
      </c>
      <c r="H344" s="35" t="s">
        <v>2156</v>
      </c>
      <c r="I344" s="41">
        <v>42608</v>
      </c>
      <c r="J344" s="41">
        <v>43157</v>
      </c>
      <c r="K344" s="35" t="s">
        <v>80</v>
      </c>
      <c r="L344" s="42">
        <v>0</v>
      </c>
      <c r="M344" s="43">
        <v>-16995.53</v>
      </c>
      <c r="N344" s="42">
        <v>751560</v>
      </c>
      <c r="O344" s="42">
        <v>0</v>
      </c>
      <c r="P344" s="35">
        <v>0</v>
      </c>
      <c r="Q344" s="35">
        <v>0</v>
      </c>
      <c r="R344" s="42">
        <v>0</v>
      </c>
      <c r="S344" s="42">
        <v>0</v>
      </c>
      <c r="T344" s="42">
        <v>0</v>
      </c>
      <c r="U344" s="42">
        <v>0</v>
      </c>
      <c r="V344" s="35" t="s">
        <v>105</v>
      </c>
      <c r="W344" s="35" t="s">
        <v>133</v>
      </c>
      <c r="X344" s="35" t="s">
        <v>348</v>
      </c>
      <c r="Y344" s="35" t="s">
        <v>95</v>
      </c>
      <c r="Z344" s="35" t="s">
        <v>95</v>
      </c>
    </row>
    <row r="345" spans="1:26" ht="15.75" customHeight="1">
      <c r="A345" s="35" t="s">
        <v>706</v>
      </c>
      <c r="B345" s="35" t="s">
        <v>707</v>
      </c>
      <c r="C345" s="35" t="s">
        <v>138</v>
      </c>
      <c r="D345" s="35" t="s">
        <v>399</v>
      </c>
      <c r="E345" s="35" t="s">
        <v>196</v>
      </c>
      <c r="F345" s="35" t="s">
        <v>2157</v>
      </c>
      <c r="G345" s="35" t="s">
        <v>2158</v>
      </c>
      <c r="H345" s="35" t="s">
        <v>2159</v>
      </c>
      <c r="I345" s="41">
        <v>42768</v>
      </c>
      <c r="J345" s="41">
        <v>43409</v>
      </c>
      <c r="K345" s="35" t="s">
        <v>104</v>
      </c>
      <c r="L345" s="42">
        <v>29956.57</v>
      </c>
      <c r="M345" s="43">
        <v>240360.21</v>
      </c>
      <c r="N345" s="42">
        <v>240360.21</v>
      </c>
      <c r="O345" s="42">
        <v>0</v>
      </c>
      <c r="P345" s="35">
        <v>0</v>
      </c>
      <c r="Q345" s="35">
        <v>0</v>
      </c>
      <c r="R345" s="42">
        <v>240360.2</v>
      </c>
      <c r="S345" s="42">
        <v>0</v>
      </c>
      <c r="T345" s="42">
        <v>100</v>
      </c>
      <c r="U345" s="42">
        <v>99.99</v>
      </c>
      <c r="V345" s="35" t="s">
        <v>105</v>
      </c>
      <c r="W345" s="35" t="s">
        <v>133</v>
      </c>
      <c r="X345" s="35" t="s">
        <v>355</v>
      </c>
      <c r="Y345" s="35" t="s">
        <v>95</v>
      </c>
      <c r="Z345" s="35" t="s">
        <v>95</v>
      </c>
    </row>
    <row r="346" spans="1:26" ht="15.75" customHeight="1">
      <c r="A346" s="35" t="s">
        <v>712</v>
      </c>
      <c r="B346" s="35" t="s">
        <v>713</v>
      </c>
      <c r="C346" s="35" t="s">
        <v>138</v>
      </c>
      <c r="D346" s="35" t="s">
        <v>205</v>
      </c>
      <c r="E346" s="35" t="s">
        <v>140</v>
      </c>
      <c r="F346" s="35" t="s">
        <v>2160</v>
      </c>
      <c r="G346" s="35" t="s">
        <v>2161</v>
      </c>
      <c r="H346" s="35" t="s">
        <v>1910</v>
      </c>
      <c r="I346" s="41">
        <v>42353</v>
      </c>
      <c r="J346" s="41">
        <v>44926</v>
      </c>
      <c r="K346" s="35" t="s">
        <v>104</v>
      </c>
      <c r="L346" s="42">
        <v>5155208.59</v>
      </c>
      <c r="M346" s="43">
        <v>44699772.560000002</v>
      </c>
      <c r="N346" s="42">
        <v>75076380</v>
      </c>
      <c r="O346" s="42">
        <v>129298210</v>
      </c>
      <c r="P346" s="35">
        <v>0</v>
      </c>
      <c r="Q346" s="35">
        <v>0</v>
      </c>
      <c r="R346" s="42">
        <v>38019656.630000003</v>
      </c>
      <c r="S346" s="42">
        <v>11026823.380000001</v>
      </c>
      <c r="T346" s="42">
        <v>80.75</v>
      </c>
      <c r="U346" s="42">
        <v>23.99</v>
      </c>
      <c r="V346" s="35" t="s">
        <v>105</v>
      </c>
      <c r="W346" s="35" t="s">
        <v>133</v>
      </c>
      <c r="X346" s="35" t="s">
        <v>134</v>
      </c>
      <c r="Y346" s="35" t="s">
        <v>143</v>
      </c>
      <c r="Z346" s="35" t="s">
        <v>143</v>
      </c>
    </row>
    <row r="347" spans="1:26" ht="15.75" customHeight="1">
      <c r="A347" s="35" t="s">
        <v>712</v>
      </c>
      <c r="B347" s="35" t="s">
        <v>713</v>
      </c>
      <c r="C347" s="35" t="s">
        <v>138</v>
      </c>
      <c r="D347" s="35" t="s">
        <v>205</v>
      </c>
      <c r="E347" s="35" t="s">
        <v>140</v>
      </c>
      <c r="F347" s="35" t="s">
        <v>2160</v>
      </c>
      <c r="G347" s="35" t="s">
        <v>2161</v>
      </c>
      <c r="H347" s="35" t="s">
        <v>1910</v>
      </c>
      <c r="I347" s="41">
        <v>42353</v>
      </c>
      <c r="J347" s="41">
        <v>44926</v>
      </c>
      <c r="K347" s="35" t="s">
        <v>104</v>
      </c>
      <c r="L347" s="42">
        <v>5155208.59</v>
      </c>
      <c r="M347" s="43">
        <v>44699772.560000002</v>
      </c>
      <c r="N347" s="42">
        <v>75076380</v>
      </c>
      <c r="O347" s="42">
        <v>129298210</v>
      </c>
      <c r="P347" s="35">
        <v>0</v>
      </c>
      <c r="Q347" s="35">
        <v>0</v>
      </c>
      <c r="R347" s="42">
        <v>38019656.630000003</v>
      </c>
      <c r="S347" s="42">
        <v>11026823.380000001</v>
      </c>
      <c r="T347" s="42">
        <v>80.75</v>
      </c>
      <c r="U347" s="42">
        <v>23.99</v>
      </c>
      <c r="V347" s="35" t="s">
        <v>105</v>
      </c>
      <c r="W347" s="35" t="s">
        <v>133</v>
      </c>
      <c r="X347" s="35" t="s">
        <v>134</v>
      </c>
      <c r="Y347" s="35" t="s">
        <v>283</v>
      </c>
      <c r="Z347" s="35" t="s">
        <v>283</v>
      </c>
    </row>
    <row r="348" spans="1:26" ht="15.75" customHeight="1">
      <c r="A348" s="35" t="s">
        <v>712</v>
      </c>
      <c r="B348" s="35" t="s">
        <v>713</v>
      </c>
      <c r="C348" s="35" t="s">
        <v>138</v>
      </c>
      <c r="D348" s="35" t="s">
        <v>205</v>
      </c>
      <c r="E348" s="35" t="s">
        <v>140</v>
      </c>
      <c r="F348" s="35" t="s">
        <v>2160</v>
      </c>
      <c r="G348" s="35" t="s">
        <v>2161</v>
      </c>
      <c r="H348" s="35" t="s">
        <v>1910</v>
      </c>
      <c r="I348" s="41">
        <v>42353</v>
      </c>
      <c r="J348" s="41">
        <v>44926</v>
      </c>
      <c r="K348" s="35" t="s">
        <v>104</v>
      </c>
      <c r="L348" s="42">
        <v>5155208.59</v>
      </c>
      <c r="M348" s="43">
        <v>44699772.560000002</v>
      </c>
      <c r="N348" s="42">
        <v>75076380</v>
      </c>
      <c r="O348" s="42">
        <v>129298210</v>
      </c>
      <c r="P348" s="35">
        <v>0</v>
      </c>
      <c r="Q348" s="35">
        <v>0</v>
      </c>
      <c r="R348" s="42">
        <v>38019656.630000003</v>
      </c>
      <c r="S348" s="42">
        <v>11026823.380000001</v>
      </c>
      <c r="T348" s="42">
        <v>80.75</v>
      </c>
      <c r="U348" s="42">
        <v>23.99</v>
      </c>
      <c r="V348" s="35" t="s">
        <v>105</v>
      </c>
      <c r="W348" s="35" t="s">
        <v>133</v>
      </c>
      <c r="X348" s="35" t="s">
        <v>134</v>
      </c>
      <c r="Y348" s="35" t="s">
        <v>283</v>
      </c>
      <c r="Z348" s="35" t="s">
        <v>283</v>
      </c>
    </row>
    <row r="349" spans="1:26" ht="15.75" customHeight="1">
      <c r="A349" s="35" t="s">
        <v>712</v>
      </c>
      <c r="B349" s="35" t="s">
        <v>713</v>
      </c>
      <c r="C349" s="35" t="s">
        <v>138</v>
      </c>
      <c r="D349" s="35" t="s">
        <v>205</v>
      </c>
      <c r="E349" s="35" t="s">
        <v>140</v>
      </c>
      <c r="F349" s="35" t="s">
        <v>2160</v>
      </c>
      <c r="G349" s="35" t="s">
        <v>2161</v>
      </c>
      <c r="H349" s="35" t="s">
        <v>1910</v>
      </c>
      <c r="I349" s="41">
        <v>42353</v>
      </c>
      <c r="J349" s="41">
        <v>44926</v>
      </c>
      <c r="K349" s="35" t="s">
        <v>104</v>
      </c>
      <c r="L349" s="42">
        <v>5155208.59</v>
      </c>
      <c r="M349" s="43">
        <v>44699772.560000002</v>
      </c>
      <c r="N349" s="42">
        <v>75076380</v>
      </c>
      <c r="O349" s="42">
        <v>129298210</v>
      </c>
      <c r="P349" s="35">
        <v>0</v>
      </c>
      <c r="Q349" s="35">
        <v>0</v>
      </c>
      <c r="R349" s="42">
        <v>38019656.630000003</v>
      </c>
      <c r="S349" s="42">
        <v>11026823.380000001</v>
      </c>
      <c r="T349" s="42">
        <v>80.75</v>
      </c>
      <c r="U349" s="42">
        <v>23.99</v>
      </c>
      <c r="V349" s="35" t="s">
        <v>105</v>
      </c>
      <c r="W349" s="35" t="s">
        <v>133</v>
      </c>
      <c r="X349" s="35" t="s">
        <v>134</v>
      </c>
      <c r="Y349" s="35" t="s">
        <v>1660</v>
      </c>
      <c r="Z349" s="35" t="s">
        <v>1660</v>
      </c>
    </row>
    <row r="350" spans="1:26" ht="15.75" customHeight="1">
      <c r="A350" s="35" t="s">
        <v>715</v>
      </c>
      <c r="B350" s="35" t="s">
        <v>716</v>
      </c>
      <c r="C350" s="35" t="s">
        <v>76</v>
      </c>
      <c r="D350" s="35" t="s">
        <v>174</v>
      </c>
      <c r="E350" s="35" t="s">
        <v>140</v>
      </c>
      <c r="F350" s="35" t="s">
        <v>2162</v>
      </c>
      <c r="G350" s="35" t="s">
        <v>1894</v>
      </c>
      <c r="H350" s="35" t="s">
        <v>2163</v>
      </c>
      <c r="I350" s="41">
        <v>43502</v>
      </c>
      <c r="J350" s="41">
        <v>44469</v>
      </c>
      <c r="K350" s="35" t="s">
        <v>104</v>
      </c>
      <c r="L350" s="42">
        <v>0</v>
      </c>
      <c r="M350" s="43">
        <v>0</v>
      </c>
      <c r="N350" s="42">
        <v>2066003.21</v>
      </c>
      <c r="O350" s="42">
        <v>0</v>
      </c>
      <c r="P350" s="35">
        <v>0</v>
      </c>
      <c r="Q350" s="35">
        <v>0</v>
      </c>
      <c r="R350" s="42">
        <v>1711803.27</v>
      </c>
      <c r="S350" s="42">
        <v>0</v>
      </c>
      <c r="T350" s="42">
        <v>91.67</v>
      </c>
      <c r="U350" s="42">
        <v>82.85</v>
      </c>
      <c r="V350" s="35" t="s">
        <v>175</v>
      </c>
      <c r="W350" s="35" t="s">
        <v>82</v>
      </c>
      <c r="X350" s="35" t="s">
        <v>300</v>
      </c>
      <c r="Y350" s="35" t="s">
        <v>95</v>
      </c>
      <c r="Z350" s="35" t="s">
        <v>95</v>
      </c>
    </row>
    <row r="351" spans="1:26" ht="15.75" customHeight="1">
      <c r="A351" s="35" t="s">
        <v>719</v>
      </c>
      <c r="B351" s="35" t="s">
        <v>720</v>
      </c>
      <c r="C351" s="35" t="s">
        <v>281</v>
      </c>
      <c r="D351" s="35" t="s">
        <v>139</v>
      </c>
      <c r="E351" s="35" t="s">
        <v>140</v>
      </c>
      <c r="F351" s="35" t="s">
        <v>68</v>
      </c>
      <c r="G351" s="35" t="s">
        <v>68</v>
      </c>
      <c r="H351" s="35" t="s">
        <v>68</v>
      </c>
      <c r="I351" s="41" t="s">
        <v>68</v>
      </c>
      <c r="J351" s="41" t="s">
        <v>68</v>
      </c>
      <c r="K351" s="35" t="s">
        <v>68</v>
      </c>
      <c r="L351" s="42">
        <v>0</v>
      </c>
      <c r="M351" s="43">
        <v>0</v>
      </c>
      <c r="N351" s="42">
        <v>0</v>
      </c>
      <c r="O351" s="42">
        <v>0</v>
      </c>
      <c r="P351" s="35">
        <v>0</v>
      </c>
      <c r="Q351" s="35">
        <v>0</v>
      </c>
      <c r="R351" s="42">
        <v>0</v>
      </c>
      <c r="S351" s="42">
        <v>0</v>
      </c>
      <c r="T351" s="42">
        <v>0</v>
      </c>
      <c r="U351" s="42">
        <v>0</v>
      </c>
      <c r="V351" s="35" t="s">
        <v>175</v>
      </c>
      <c r="W351" s="35" t="s">
        <v>233</v>
      </c>
      <c r="X351" s="35" t="s">
        <v>142</v>
      </c>
      <c r="Y351" s="35" t="s">
        <v>95</v>
      </c>
      <c r="Z351" s="35" t="s">
        <v>95</v>
      </c>
    </row>
    <row r="352" spans="1:26" ht="15.75" customHeight="1">
      <c r="A352" s="35" t="s">
        <v>723</v>
      </c>
      <c r="B352" s="35" t="s">
        <v>724</v>
      </c>
      <c r="C352" s="35" t="s">
        <v>117</v>
      </c>
      <c r="D352" s="35" t="s">
        <v>150</v>
      </c>
      <c r="E352" s="35" t="s">
        <v>140</v>
      </c>
      <c r="F352" s="35" t="s">
        <v>1911</v>
      </c>
      <c r="G352" s="35" t="s">
        <v>1912</v>
      </c>
      <c r="H352" s="35" t="s">
        <v>1913</v>
      </c>
      <c r="I352" s="41">
        <v>41941</v>
      </c>
      <c r="J352" s="41">
        <v>42735</v>
      </c>
      <c r="K352" s="35" t="s">
        <v>104</v>
      </c>
      <c r="L352" s="42">
        <v>4750000</v>
      </c>
      <c r="M352" s="43">
        <v>41219122.5</v>
      </c>
      <c r="N352" s="42">
        <v>39049695</v>
      </c>
      <c r="O352" s="42">
        <v>0</v>
      </c>
      <c r="P352" s="35">
        <v>2169427.5</v>
      </c>
      <c r="Q352" s="35">
        <v>0</v>
      </c>
      <c r="R352" s="42">
        <v>41219122.479999997</v>
      </c>
      <c r="S352" s="42">
        <v>0</v>
      </c>
      <c r="T352" s="42">
        <v>100</v>
      </c>
      <c r="U352" s="42">
        <v>99.99</v>
      </c>
      <c r="V352" s="35" t="s">
        <v>175</v>
      </c>
      <c r="W352" s="35" t="s">
        <v>82</v>
      </c>
      <c r="X352" s="35" t="s">
        <v>217</v>
      </c>
      <c r="Y352" s="35" t="s">
        <v>235</v>
      </c>
      <c r="Z352" s="35" t="s">
        <v>725</v>
      </c>
    </row>
    <row r="353" spans="1:26" ht="15.75" customHeight="1">
      <c r="A353" s="35" t="s">
        <v>723</v>
      </c>
      <c r="B353" s="35" t="s">
        <v>724</v>
      </c>
      <c r="C353" s="35" t="s">
        <v>117</v>
      </c>
      <c r="D353" s="35" t="s">
        <v>150</v>
      </c>
      <c r="E353" s="35" t="s">
        <v>140</v>
      </c>
      <c r="F353" s="35" t="s">
        <v>1911</v>
      </c>
      <c r="G353" s="35" t="s">
        <v>1912</v>
      </c>
      <c r="H353" s="35" t="s">
        <v>1913</v>
      </c>
      <c r="I353" s="41">
        <v>41941</v>
      </c>
      <c r="J353" s="41">
        <v>42735</v>
      </c>
      <c r="K353" s="35" t="s">
        <v>104</v>
      </c>
      <c r="L353" s="42">
        <v>4750000</v>
      </c>
      <c r="M353" s="43">
        <v>41219122.5</v>
      </c>
      <c r="N353" s="42">
        <v>39049695</v>
      </c>
      <c r="O353" s="42">
        <v>0</v>
      </c>
      <c r="P353" s="35">
        <v>2169427.5</v>
      </c>
      <c r="Q353" s="35">
        <v>0</v>
      </c>
      <c r="R353" s="42">
        <v>41219122.479999997</v>
      </c>
      <c r="S353" s="42">
        <v>0</v>
      </c>
      <c r="T353" s="42">
        <v>100</v>
      </c>
      <c r="U353" s="42">
        <v>99.99</v>
      </c>
      <c r="V353" s="35" t="s">
        <v>175</v>
      </c>
      <c r="W353" s="35" t="s">
        <v>82</v>
      </c>
      <c r="X353" s="35" t="s">
        <v>217</v>
      </c>
      <c r="Y353" s="35" t="s">
        <v>143</v>
      </c>
      <c r="Z353" s="35" t="s">
        <v>1868</v>
      </c>
    </row>
    <row r="354" spans="1:26" ht="15.75" customHeight="1">
      <c r="A354" s="35" t="s">
        <v>723</v>
      </c>
      <c r="B354" s="35" t="s">
        <v>724</v>
      </c>
      <c r="C354" s="35" t="s">
        <v>117</v>
      </c>
      <c r="D354" s="35" t="s">
        <v>150</v>
      </c>
      <c r="E354" s="35" t="s">
        <v>140</v>
      </c>
      <c r="F354" s="35" t="s">
        <v>1911</v>
      </c>
      <c r="G354" s="35" t="s">
        <v>1912</v>
      </c>
      <c r="H354" s="35" t="s">
        <v>1913</v>
      </c>
      <c r="I354" s="41">
        <v>41941</v>
      </c>
      <c r="J354" s="41">
        <v>42735</v>
      </c>
      <c r="K354" s="35" t="s">
        <v>104</v>
      </c>
      <c r="L354" s="42">
        <v>4750000</v>
      </c>
      <c r="M354" s="43">
        <v>41219122.5</v>
      </c>
      <c r="N354" s="42">
        <v>39049695</v>
      </c>
      <c r="O354" s="42">
        <v>0</v>
      </c>
      <c r="P354" s="35">
        <v>2169427.5</v>
      </c>
      <c r="Q354" s="35">
        <v>0</v>
      </c>
      <c r="R354" s="42">
        <v>41219122.479999997</v>
      </c>
      <c r="S354" s="42">
        <v>0</v>
      </c>
      <c r="T354" s="42">
        <v>100</v>
      </c>
      <c r="U354" s="42">
        <v>99.99</v>
      </c>
      <c r="V354" s="35" t="s">
        <v>175</v>
      </c>
      <c r="W354" s="35" t="s">
        <v>82</v>
      </c>
      <c r="X354" s="35" t="s">
        <v>217</v>
      </c>
      <c r="Y354" s="35" t="s">
        <v>235</v>
      </c>
      <c r="Z354" s="35" t="s">
        <v>2058</v>
      </c>
    </row>
    <row r="355" spans="1:26" ht="15.75" customHeight="1">
      <c r="A355" s="35" t="s">
        <v>723</v>
      </c>
      <c r="B355" s="35" t="s">
        <v>724</v>
      </c>
      <c r="C355" s="35" t="s">
        <v>117</v>
      </c>
      <c r="D355" s="35" t="s">
        <v>150</v>
      </c>
      <c r="E355" s="35" t="s">
        <v>140</v>
      </c>
      <c r="F355" s="35" t="s">
        <v>1911</v>
      </c>
      <c r="G355" s="35" t="s">
        <v>1912</v>
      </c>
      <c r="H355" s="35" t="s">
        <v>1913</v>
      </c>
      <c r="I355" s="41">
        <v>41941</v>
      </c>
      <c r="J355" s="41">
        <v>42735</v>
      </c>
      <c r="K355" s="35" t="s">
        <v>104</v>
      </c>
      <c r="L355" s="42">
        <v>4750000</v>
      </c>
      <c r="M355" s="43">
        <v>41219122.5</v>
      </c>
      <c r="N355" s="42">
        <v>39049695</v>
      </c>
      <c r="O355" s="42">
        <v>0</v>
      </c>
      <c r="P355" s="35">
        <v>2169427.5</v>
      </c>
      <c r="Q355" s="35">
        <v>0</v>
      </c>
      <c r="R355" s="42">
        <v>41219122.479999997</v>
      </c>
      <c r="S355" s="42">
        <v>0</v>
      </c>
      <c r="T355" s="42">
        <v>100</v>
      </c>
      <c r="U355" s="42">
        <v>99.99</v>
      </c>
      <c r="V355" s="35" t="s">
        <v>175</v>
      </c>
      <c r="W355" s="35" t="s">
        <v>82</v>
      </c>
      <c r="X355" s="35" t="s">
        <v>217</v>
      </c>
      <c r="Y355" s="35" t="s">
        <v>364</v>
      </c>
      <c r="Z355" s="35" t="s">
        <v>2164</v>
      </c>
    </row>
    <row r="356" spans="1:26" ht="15.75" customHeight="1">
      <c r="A356" s="35" t="s">
        <v>723</v>
      </c>
      <c r="B356" s="35" t="s">
        <v>724</v>
      </c>
      <c r="C356" s="35" t="s">
        <v>117</v>
      </c>
      <c r="D356" s="35" t="s">
        <v>150</v>
      </c>
      <c r="E356" s="35" t="s">
        <v>140</v>
      </c>
      <c r="F356" s="35" t="s">
        <v>1911</v>
      </c>
      <c r="G356" s="35" t="s">
        <v>1912</v>
      </c>
      <c r="H356" s="35" t="s">
        <v>1913</v>
      </c>
      <c r="I356" s="41">
        <v>41941</v>
      </c>
      <c r="J356" s="41">
        <v>42735</v>
      </c>
      <c r="K356" s="35" t="s">
        <v>104</v>
      </c>
      <c r="L356" s="42">
        <v>4750000</v>
      </c>
      <c r="M356" s="43">
        <v>41219122.5</v>
      </c>
      <c r="N356" s="42">
        <v>39049695</v>
      </c>
      <c r="O356" s="42">
        <v>0</v>
      </c>
      <c r="P356" s="35">
        <v>2169427.5</v>
      </c>
      <c r="Q356" s="35">
        <v>0</v>
      </c>
      <c r="R356" s="42">
        <v>41219122.479999997</v>
      </c>
      <c r="S356" s="42">
        <v>0</v>
      </c>
      <c r="T356" s="42">
        <v>100</v>
      </c>
      <c r="U356" s="42">
        <v>99.99</v>
      </c>
      <c r="V356" s="35" t="s">
        <v>175</v>
      </c>
      <c r="W356" s="35" t="s">
        <v>82</v>
      </c>
      <c r="X356" s="35" t="s">
        <v>217</v>
      </c>
      <c r="Y356" s="35" t="s">
        <v>364</v>
      </c>
      <c r="Z356" s="35" t="s">
        <v>1982</v>
      </c>
    </row>
    <row r="357" spans="1:26" ht="15.75" customHeight="1">
      <c r="A357" s="35" t="s">
        <v>723</v>
      </c>
      <c r="B357" s="35" t="s">
        <v>724</v>
      </c>
      <c r="C357" s="35" t="s">
        <v>117</v>
      </c>
      <c r="D357" s="35" t="s">
        <v>150</v>
      </c>
      <c r="E357" s="35" t="s">
        <v>140</v>
      </c>
      <c r="F357" s="35" t="s">
        <v>1911</v>
      </c>
      <c r="G357" s="35" t="s">
        <v>1912</v>
      </c>
      <c r="H357" s="35" t="s">
        <v>1913</v>
      </c>
      <c r="I357" s="41">
        <v>41941</v>
      </c>
      <c r="J357" s="41">
        <v>42735</v>
      </c>
      <c r="K357" s="35" t="s">
        <v>104</v>
      </c>
      <c r="L357" s="42">
        <v>4750000</v>
      </c>
      <c r="M357" s="43">
        <v>41219122.5</v>
      </c>
      <c r="N357" s="42">
        <v>39049695</v>
      </c>
      <c r="O357" s="42">
        <v>0</v>
      </c>
      <c r="P357" s="35">
        <v>2169427.5</v>
      </c>
      <c r="Q357" s="35">
        <v>0</v>
      </c>
      <c r="R357" s="42">
        <v>41219122.479999997</v>
      </c>
      <c r="S357" s="42">
        <v>0</v>
      </c>
      <c r="T357" s="42">
        <v>100</v>
      </c>
      <c r="U357" s="42">
        <v>99.99</v>
      </c>
      <c r="V357" s="35" t="s">
        <v>175</v>
      </c>
      <c r="W357" s="35" t="s">
        <v>82</v>
      </c>
      <c r="X357" s="35" t="s">
        <v>217</v>
      </c>
      <c r="Y357" s="35" t="s">
        <v>364</v>
      </c>
      <c r="Z357" s="35" t="s">
        <v>1983</v>
      </c>
    </row>
    <row r="358" spans="1:26" ht="15.75" customHeight="1">
      <c r="A358" s="35" t="s">
        <v>723</v>
      </c>
      <c r="B358" s="35" t="s">
        <v>724</v>
      </c>
      <c r="C358" s="35" t="s">
        <v>117</v>
      </c>
      <c r="D358" s="35" t="s">
        <v>150</v>
      </c>
      <c r="E358" s="35" t="s">
        <v>140</v>
      </c>
      <c r="F358" s="35" t="s">
        <v>1911</v>
      </c>
      <c r="G358" s="35" t="s">
        <v>1912</v>
      </c>
      <c r="H358" s="35" t="s">
        <v>1913</v>
      </c>
      <c r="I358" s="41">
        <v>41941</v>
      </c>
      <c r="J358" s="41">
        <v>42735</v>
      </c>
      <c r="K358" s="35" t="s">
        <v>104</v>
      </c>
      <c r="L358" s="42">
        <v>4750000</v>
      </c>
      <c r="M358" s="43">
        <v>41219122.5</v>
      </c>
      <c r="N358" s="42">
        <v>39049695</v>
      </c>
      <c r="O358" s="42">
        <v>0</v>
      </c>
      <c r="P358" s="35">
        <v>2169427.5</v>
      </c>
      <c r="Q358" s="35">
        <v>0</v>
      </c>
      <c r="R358" s="42">
        <v>41219122.479999997</v>
      </c>
      <c r="S358" s="42">
        <v>0</v>
      </c>
      <c r="T358" s="42">
        <v>100</v>
      </c>
      <c r="U358" s="42">
        <v>99.99</v>
      </c>
      <c r="V358" s="35" t="s">
        <v>175</v>
      </c>
      <c r="W358" s="35" t="s">
        <v>82</v>
      </c>
      <c r="X358" s="35" t="s">
        <v>217</v>
      </c>
      <c r="Y358" s="35" t="s">
        <v>95</v>
      </c>
      <c r="Z358" s="35" t="s">
        <v>95</v>
      </c>
    </row>
    <row r="359" spans="1:26" ht="15.75" customHeight="1">
      <c r="A359" s="35" t="s">
        <v>723</v>
      </c>
      <c r="B359" s="35" t="s">
        <v>724</v>
      </c>
      <c r="C359" s="35" t="s">
        <v>117</v>
      </c>
      <c r="D359" s="35" t="s">
        <v>150</v>
      </c>
      <c r="E359" s="35" t="s">
        <v>140</v>
      </c>
      <c r="F359" s="35" t="s">
        <v>1911</v>
      </c>
      <c r="G359" s="35" t="s">
        <v>1912</v>
      </c>
      <c r="H359" s="35" t="s">
        <v>1913</v>
      </c>
      <c r="I359" s="41">
        <v>41941</v>
      </c>
      <c r="J359" s="41">
        <v>42735</v>
      </c>
      <c r="K359" s="35" t="s">
        <v>104</v>
      </c>
      <c r="L359" s="42">
        <v>4750000</v>
      </c>
      <c r="M359" s="43">
        <v>41219122.5</v>
      </c>
      <c r="N359" s="42">
        <v>39049695</v>
      </c>
      <c r="O359" s="42">
        <v>0</v>
      </c>
      <c r="P359" s="35">
        <v>2169427.5</v>
      </c>
      <c r="Q359" s="35">
        <v>0</v>
      </c>
      <c r="R359" s="42">
        <v>41219122.479999997</v>
      </c>
      <c r="S359" s="42">
        <v>0</v>
      </c>
      <c r="T359" s="42">
        <v>100</v>
      </c>
      <c r="U359" s="42">
        <v>99.99</v>
      </c>
      <c r="V359" s="35" t="s">
        <v>175</v>
      </c>
      <c r="W359" s="35" t="s">
        <v>82</v>
      </c>
      <c r="X359" s="35" t="s">
        <v>217</v>
      </c>
      <c r="Y359" s="35" t="s">
        <v>235</v>
      </c>
      <c r="Z359" s="35" t="s">
        <v>2165</v>
      </c>
    </row>
    <row r="360" spans="1:26" ht="15.75" customHeight="1">
      <c r="A360" s="35" t="s">
        <v>723</v>
      </c>
      <c r="B360" s="35" t="s">
        <v>724</v>
      </c>
      <c r="C360" s="35" t="s">
        <v>117</v>
      </c>
      <c r="D360" s="35" t="s">
        <v>150</v>
      </c>
      <c r="E360" s="35" t="s">
        <v>140</v>
      </c>
      <c r="F360" s="35" t="s">
        <v>1911</v>
      </c>
      <c r="G360" s="35" t="s">
        <v>1912</v>
      </c>
      <c r="H360" s="35" t="s">
        <v>1913</v>
      </c>
      <c r="I360" s="41">
        <v>41941</v>
      </c>
      <c r="J360" s="41">
        <v>42735</v>
      </c>
      <c r="K360" s="35" t="s">
        <v>104</v>
      </c>
      <c r="L360" s="42">
        <v>4750000</v>
      </c>
      <c r="M360" s="43">
        <v>41219122.5</v>
      </c>
      <c r="N360" s="42">
        <v>39049695</v>
      </c>
      <c r="O360" s="42">
        <v>0</v>
      </c>
      <c r="P360" s="35">
        <v>2169427.5</v>
      </c>
      <c r="Q360" s="35">
        <v>0</v>
      </c>
      <c r="R360" s="42">
        <v>41219122.479999997</v>
      </c>
      <c r="S360" s="42">
        <v>0</v>
      </c>
      <c r="T360" s="42">
        <v>100</v>
      </c>
      <c r="U360" s="42">
        <v>99.99</v>
      </c>
      <c r="V360" s="35" t="s">
        <v>175</v>
      </c>
      <c r="W360" s="35" t="s">
        <v>82</v>
      </c>
      <c r="X360" s="35" t="s">
        <v>217</v>
      </c>
      <c r="Y360" s="35" t="s">
        <v>143</v>
      </c>
      <c r="Z360" s="35" t="s">
        <v>1977</v>
      </c>
    </row>
    <row r="361" spans="1:26" ht="15.75" customHeight="1">
      <c r="A361" s="35" t="s">
        <v>723</v>
      </c>
      <c r="B361" s="35" t="s">
        <v>724</v>
      </c>
      <c r="C361" s="35" t="s">
        <v>117</v>
      </c>
      <c r="D361" s="35" t="s">
        <v>150</v>
      </c>
      <c r="E361" s="35" t="s">
        <v>140</v>
      </c>
      <c r="F361" s="35" t="s">
        <v>1911</v>
      </c>
      <c r="G361" s="35" t="s">
        <v>1912</v>
      </c>
      <c r="H361" s="35" t="s">
        <v>1913</v>
      </c>
      <c r="I361" s="41">
        <v>41941</v>
      </c>
      <c r="J361" s="41">
        <v>42735</v>
      </c>
      <c r="K361" s="35" t="s">
        <v>104</v>
      </c>
      <c r="L361" s="42">
        <v>4750000</v>
      </c>
      <c r="M361" s="43">
        <v>41219122.5</v>
      </c>
      <c r="N361" s="42">
        <v>39049695</v>
      </c>
      <c r="O361" s="42">
        <v>0</v>
      </c>
      <c r="P361" s="35">
        <v>2169427.5</v>
      </c>
      <c r="Q361" s="35">
        <v>0</v>
      </c>
      <c r="R361" s="42">
        <v>41219122.479999997</v>
      </c>
      <c r="S361" s="42">
        <v>0</v>
      </c>
      <c r="T361" s="42">
        <v>100</v>
      </c>
      <c r="U361" s="42">
        <v>99.99</v>
      </c>
      <c r="V361" s="35" t="s">
        <v>175</v>
      </c>
      <c r="W361" s="35" t="s">
        <v>82</v>
      </c>
      <c r="X361" s="35" t="s">
        <v>217</v>
      </c>
      <c r="Y361" s="35" t="s">
        <v>235</v>
      </c>
      <c r="Z361" s="35" t="s">
        <v>1615</v>
      </c>
    </row>
    <row r="362" spans="1:26" ht="15.75" customHeight="1">
      <c r="A362" s="35" t="s">
        <v>723</v>
      </c>
      <c r="B362" s="35" t="s">
        <v>724</v>
      </c>
      <c r="C362" s="35" t="s">
        <v>117</v>
      </c>
      <c r="D362" s="35" t="s">
        <v>150</v>
      </c>
      <c r="E362" s="35" t="s">
        <v>140</v>
      </c>
      <c r="F362" s="35" t="s">
        <v>1911</v>
      </c>
      <c r="G362" s="35" t="s">
        <v>1912</v>
      </c>
      <c r="H362" s="35" t="s">
        <v>1913</v>
      </c>
      <c r="I362" s="41">
        <v>41941</v>
      </c>
      <c r="J362" s="41">
        <v>42735</v>
      </c>
      <c r="K362" s="35" t="s">
        <v>104</v>
      </c>
      <c r="L362" s="42">
        <v>4750000</v>
      </c>
      <c r="M362" s="43">
        <v>41219122.5</v>
      </c>
      <c r="N362" s="42">
        <v>39049695</v>
      </c>
      <c r="O362" s="42">
        <v>0</v>
      </c>
      <c r="P362" s="35">
        <v>2169427.5</v>
      </c>
      <c r="Q362" s="35">
        <v>0</v>
      </c>
      <c r="R362" s="42">
        <v>41219122.479999997</v>
      </c>
      <c r="S362" s="42">
        <v>0</v>
      </c>
      <c r="T362" s="42">
        <v>100</v>
      </c>
      <c r="U362" s="42">
        <v>99.99</v>
      </c>
      <c r="V362" s="35" t="s">
        <v>175</v>
      </c>
      <c r="W362" s="35" t="s">
        <v>82</v>
      </c>
      <c r="X362" s="35" t="s">
        <v>217</v>
      </c>
      <c r="Y362" s="35" t="s">
        <v>364</v>
      </c>
      <c r="Z362" s="35" t="s">
        <v>1869</v>
      </c>
    </row>
    <row r="363" spans="1:26" ht="15.75" customHeight="1">
      <c r="A363" s="35" t="s">
        <v>723</v>
      </c>
      <c r="B363" s="35" t="s">
        <v>724</v>
      </c>
      <c r="C363" s="35" t="s">
        <v>117</v>
      </c>
      <c r="D363" s="35" t="s">
        <v>150</v>
      </c>
      <c r="E363" s="35" t="s">
        <v>140</v>
      </c>
      <c r="F363" s="35" t="s">
        <v>1911</v>
      </c>
      <c r="G363" s="35" t="s">
        <v>1912</v>
      </c>
      <c r="H363" s="35" t="s">
        <v>1913</v>
      </c>
      <c r="I363" s="41">
        <v>41941</v>
      </c>
      <c r="J363" s="41">
        <v>42735</v>
      </c>
      <c r="K363" s="35" t="s">
        <v>104</v>
      </c>
      <c r="L363" s="42">
        <v>4750000</v>
      </c>
      <c r="M363" s="43">
        <v>41219122.5</v>
      </c>
      <c r="N363" s="42">
        <v>39049695</v>
      </c>
      <c r="O363" s="42">
        <v>0</v>
      </c>
      <c r="P363" s="35">
        <v>2169427.5</v>
      </c>
      <c r="Q363" s="35">
        <v>0</v>
      </c>
      <c r="R363" s="42">
        <v>41219122.479999997</v>
      </c>
      <c r="S363" s="42">
        <v>0</v>
      </c>
      <c r="T363" s="42">
        <v>100</v>
      </c>
      <c r="U363" s="42">
        <v>99.99</v>
      </c>
      <c r="V363" s="35" t="s">
        <v>175</v>
      </c>
      <c r="W363" s="35" t="s">
        <v>82</v>
      </c>
      <c r="X363" s="35" t="s">
        <v>217</v>
      </c>
      <c r="Y363" s="35" t="s">
        <v>235</v>
      </c>
      <c r="Z363" s="35" t="s">
        <v>2166</v>
      </c>
    </row>
    <row r="364" spans="1:26" ht="15.75" customHeight="1">
      <c r="A364" s="35" t="s">
        <v>730</v>
      </c>
      <c r="B364" s="35" t="s">
        <v>731</v>
      </c>
      <c r="C364" s="35" t="s">
        <v>138</v>
      </c>
      <c r="D364" s="35" t="s">
        <v>732</v>
      </c>
      <c r="E364" s="35" t="s">
        <v>733</v>
      </c>
      <c r="F364" s="35" t="s">
        <v>2167</v>
      </c>
      <c r="G364" s="35" t="s">
        <v>2168</v>
      </c>
      <c r="H364" s="35" t="s">
        <v>2169</v>
      </c>
      <c r="I364" s="41">
        <v>42783</v>
      </c>
      <c r="J364" s="41">
        <v>43465</v>
      </c>
      <c r="K364" s="35" t="s">
        <v>80</v>
      </c>
      <c r="L364" s="42">
        <v>265996</v>
      </c>
      <c r="M364" s="43">
        <v>1990498.62</v>
      </c>
      <c r="N364" s="42">
        <v>2012978.11</v>
      </c>
      <c r="O364" s="42">
        <v>0</v>
      </c>
      <c r="P364" s="35">
        <v>0</v>
      </c>
      <c r="Q364" s="35">
        <v>0</v>
      </c>
      <c r="R364" s="42">
        <v>1733108.02</v>
      </c>
      <c r="S364" s="42">
        <v>0</v>
      </c>
      <c r="T364" s="42">
        <v>63.02</v>
      </c>
      <c r="U364" s="42">
        <v>86.09</v>
      </c>
      <c r="V364" s="35" t="s">
        <v>175</v>
      </c>
      <c r="W364" s="35" t="s">
        <v>82</v>
      </c>
      <c r="X364" s="35" t="s">
        <v>267</v>
      </c>
      <c r="Y364" s="35" t="s">
        <v>364</v>
      </c>
      <c r="Z364" s="35" t="s">
        <v>364</v>
      </c>
    </row>
    <row r="365" spans="1:26" ht="15.75" customHeight="1">
      <c r="A365" s="35" t="s">
        <v>730</v>
      </c>
      <c r="B365" s="35" t="s">
        <v>731</v>
      </c>
      <c r="C365" s="35" t="s">
        <v>138</v>
      </c>
      <c r="D365" s="35" t="s">
        <v>732</v>
      </c>
      <c r="E365" s="35" t="s">
        <v>733</v>
      </c>
      <c r="F365" s="35" t="s">
        <v>2167</v>
      </c>
      <c r="G365" s="35" t="s">
        <v>2168</v>
      </c>
      <c r="H365" s="35" t="s">
        <v>2169</v>
      </c>
      <c r="I365" s="41">
        <v>42783</v>
      </c>
      <c r="J365" s="41">
        <v>43465</v>
      </c>
      <c r="K365" s="35" t="s">
        <v>80</v>
      </c>
      <c r="L365" s="42">
        <v>265996</v>
      </c>
      <c r="M365" s="43">
        <v>1990498.62</v>
      </c>
      <c r="N365" s="42">
        <v>2012978.11</v>
      </c>
      <c r="O365" s="42">
        <v>0</v>
      </c>
      <c r="P365" s="35">
        <v>0</v>
      </c>
      <c r="Q365" s="35">
        <v>0</v>
      </c>
      <c r="R365" s="42">
        <v>1733108.02</v>
      </c>
      <c r="S365" s="42">
        <v>0</v>
      </c>
      <c r="T365" s="42">
        <v>63.02</v>
      </c>
      <c r="U365" s="42">
        <v>86.09</v>
      </c>
      <c r="V365" s="35" t="s">
        <v>175</v>
      </c>
      <c r="W365" s="35" t="s">
        <v>82</v>
      </c>
      <c r="X365" s="35" t="s">
        <v>267</v>
      </c>
      <c r="Y365" s="35" t="s">
        <v>95</v>
      </c>
      <c r="Z365" s="35" t="s">
        <v>95</v>
      </c>
    </row>
    <row r="366" spans="1:26" ht="15.75" customHeight="1">
      <c r="A366" s="35" t="s">
        <v>738</v>
      </c>
      <c r="B366" s="35" t="s">
        <v>739</v>
      </c>
      <c r="C366" s="35" t="s">
        <v>138</v>
      </c>
      <c r="D366" s="35" t="s">
        <v>150</v>
      </c>
      <c r="E366" s="35" t="s">
        <v>740</v>
      </c>
      <c r="F366" s="35" t="s">
        <v>2170</v>
      </c>
      <c r="G366" s="35" t="s">
        <v>2171</v>
      </c>
      <c r="H366" s="35" t="s">
        <v>2172</v>
      </c>
      <c r="I366" s="41">
        <v>42128</v>
      </c>
      <c r="J366" s="41">
        <v>44561</v>
      </c>
      <c r="K366" s="35" t="s">
        <v>80</v>
      </c>
      <c r="L366" s="42">
        <v>3980000</v>
      </c>
      <c r="M366" s="43">
        <v>30467099</v>
      </c>
      <c r="N366" s="42">
        <v>25261665</v>
      </c>
      <c r="O366" s="42">
        <v>6405511.9800000004</v>
      </c>
      <c r="P366" s="35">
        <v>5205434</v>
      </c>
      <c r="Q366" s="35">
        <v>0</v>
      </c>
      <c r="R366" s="42">
        <v>30467098.960000001</v>
      </c>
      <c r="S366" s="42">
        <v>6405511.9699999997</v>
      </c>
      <c r="T366" s="42">
        <v>100</v>
      </c>
      <c r="U366" s="42">
        <v>99.99</v>
      </c>
      <c r="V366" s="35" t="s">
        <v>664</v>
      </c>
      <c r="W366" s="35" t="s">
        <v>82</v>
      </c>
      <c r="X366" s="35" t="s">
        <v>742</v>
      </c>
      <c r="Y366" s="35" t="s">
        <v>95</v>
      </c>
      <c r="Z366" s="35" t="s">
        <v>95</v>
      </c>
    </row>
    <row r="367" spans="1:26" ht="15.75" customHeight="1">
      <c r="A367" s="35" t="s">
        <v>738</v>
      </c>
      <c r="B367" s="35" t="s">
        <v>739</v>
      </c>
      <c r="C367" s="35" t="s">
        <v>138</v>
      </c>
      <c r="D367" s="35" t="s">
        <v>150</v>
      </c>
      <c r="E367" s="35" t="s">
        <v>740</v>
      </c>
      <c r="F367" s="35" t="s">
        <v>2170</v>
      </c>
      <c r="G367" s="35" t="s">
        <v>2171</v>
      </c>
      <c r="H367" s="35" t="s">
        <v>2172</v>
      </c>
      <c r="I367" s="41">
        <v>42128</v>
      </c>
      <c r="J367" s="41">
        <v>44561</v>
      </c>
      <c r="K367" s="35" t="s">
        <v>80</v>
      </c>
      <c r="L367" s="42">
        <v>3980000</v>
      </c>
      <c r="M367" s="43">
        <v>30467099</v>
      </c>
      <c r="N367" s="42">
        <v>25261665</v>
      </c>
      <c r="O367" s="42">
        <v>6405511.9800000004</v>
      </c>
      <c r="P367" s="35">
        <v>5205434</v>
      </c>
      <c r="Q367" s="35">
        <v>0</v>
      </c>
      <c r="R367" s="42">
        <v>30467098.960000001</v>
      </c>
      <c r="S367" s="42">
        <v>6405511.9699999997</v>
      </c>
      <c r="T367" s="42">
        <v>100</v>
      </c>
      <c r="U367" s="42">
        <v>99.99</v>
      </c>
      <c r="V367" s="35" t="s">
        <v>664</v>
      </c>
      <c r="W367" s="35" t="s">
        <v>82</v>
      </c>
      <c r="X367" s="35" t="s">
        <v>742</v>
      </c>
      <c r="Y367" s="35" t="s">
        <v>95</v>
      </c>
      <c r="Z367" s="35" t="s">
        <v>95</v>
      </c>
    </row>
    <row r="368" spans="1:26" ht="15.75" customHeight="1">
      <c r="A368" s="35" t="s">
        <v>745</v>
      </c>
      <c r="B368" s="35" t="s">
        <v>746</v>
      </c>
      <c r="C368" s="35" t="s">
        <v>138</v>
      </c>
      <c r="D368" s="35" t="s">
        <v>662</v>
      </c>
      <c r="E368" s="35" t="s">
        <v>488</v>
      </c>
      <c r="F368" s="35" t="s">
        <v>2137</v>
      </c>
      <c r="G368" s="35" t="s">
        <v>2138</v>
      </c>
      <c r="H368" s="35" t="s">
        <v>2173</v>
      </c>
      <c r="I368" s="41">
        <v>42925</v>
      </c>
      <c r="J368" s="41">
        <v>43580</v>
      </c>
      <c r="K368" s="35" t="s">
        <v>663</v>
      </c>
      <c r="L368" s="42">
        <v>2187000</v>
      </c>
      <c r="M368" s="43">
        <v>16370854.109999999</v>
      </c>
      <c r="N368" s="42">
        <v>16370854.109999999</v>
      </c>
      <c r="O368" s="42">
        <v>0</v>
      </c>
      <c r="P368" s="35">
        <v>0</v>
      </c>
      <c r="Q368" s="35">
        <v>0</v>
      </c>
      <c r="R368" s="42">
        <v>16370854.1</v>
      </c>
      <c r="S368" s="42">
        <v>0</v>
      </c>
      <c r="T368" s="42">
        <v>100</v>
      </c>
      <c r="U368" s="42">
        <v>99.99</v>
      </c>
      <c r="V368" s="35" t="s">
        <v>664</v>
      </c>
      <c r="W368" s="35" t="s">
        <v>233</v>
      </c>
      <c r="X368" s="35" t="s">
        <v>157</v>
      </c>
      <c r="Y368" s="35" t="s">
        <v>95</v>
      </c>
      <c r="Z368" s="35" t="s">
        <v>95</v>
      </c>
    </row>
    <row r="369" spans="1:26" ht="15.75" customHeight="1">
      <c r="A369" s="35" t="s">
        <v>751</v>
      </c>
      <c r="B369" s="35" t="s">
        <v>752</v>
      </c>
      <c r="C369" s="35" t="s">
        <v>76</v>
      </c>
      <c r="D369" s="35" t="s">
        <v>483</v>
      </c>
      <c r="E369" s="35" t="s">
        <v>409</v>
      </c>
      <c r="F369" s="35" t="s">
        <v>2174</v>
      </c>
      <c r="G369" s="35" t="s">
        <v>2175</v>
      </c>
      <c r="H369" s="35" t="s">
        <v>2176</v>
      </c>
      <c r="I369" s="41">
        <v>42628</v>
      </c>
      <c r="J369" s="41">
        <v>43281</v>
      </c>
      <c r="K369" s="35" t="s">
        <v>80</v>
      </c>
      <c r="L369" s="42">
        <v>1331723.22</v>
      </c>
      <c r="M369" s="43">
        <v>10013133.67</v>
      </c>
      <c r="N369" s="42">
        <v>10013133.67</v>
      </c>
      <c r="O369" s="42">
        <v>0</v>
      </c>
      <c r="P369" s="35">
        <v>0</v>
      </c>
      <c r="Q369" s="35">
        <v>0</v>
      </c>
      <c r="R369" s="42">
        <v>10013133.65</v>
      </c>
      <c r="S369" s="42">
        <v>0</v>
      </c>
      <c r="T369" s="42">
        <v>100</v>
      </c>
      <c r="U369" s="42">
        <v>99.99</v>
      </c>
      <c r="V369" s="35" t="s">
        <v>754</v>
      </c>
      <c r="W369" s="35" t="s">
        <v>82</v>
      </c>
      <c r="X369" s="35" t="s">
        <v>755</v>
      </c>
      <c r="Y369" s="35" t="s">
        <v>95</v>
      </c>
      <c r="Z369" s="35" t="s">
        <v>95</v>
      </c>
    </row>
    <row r="370" spans="1:26" ht="15.75" customHeight="1">
      <c r="A370" s="35" t="s">
        <v>751</v>
      </c>
      <c r="B370" s="35" t="s">
        <v>752</v>
      </c>
      <c r="C370" s="35" t="s">
        <v>76</v>
      </c>
      <c r="D370" s="35" t="s">
        <v>483</v>
      </c>
      <c r="E370" s="35" t="s">
        <v>409</v>
      </c>
      <c r="F370" s="35" t="s">
        <v>2174</v>
      </c>
      <c r="G370" s="35" t="s">
        <v>2175</v>
      </c>
      <c r="H370" s="35" t="s">
        <v>2176</v>
      </c>
      <c r="I370" s="41">
        <v>42628</v>
      </c>
      <c r="J370" s="41">
        <v>43281</v>
      </c>
      <c r="K370" s="35" t="s">
        <v>80</v>
      </c>
      <c r="L370" s="42">
        <v>1331723.22</v>
      </c>
      <c r="M370" s="43">
        <v>10013133.67</v>
      </c>
      <c r="N370" s="42">
        <v>10013133.67</v>
      </c>
      <c r="O370" s="42">
        <v>0</v>
      </c>
      <c r="P370" s="35">
        <v>0</v>
      </c>
      <c r="Q370" s="35">
        <v>0</v>
      </c>
      <c r="R370" s="42">
        <v>10013133.65</v>
      </c>
      <c r="S370" s="42">
        <v>0</v>
      </c>
      <c r="T370" s="42">
        <v>100</v>
      </c>
      <c r="U370" s="42">
        <v>99.99</v>
      </c>
      <c r="V370" s="35" t="s">
        <v>754</v>
      </c>
      <c r="W370" s="35" t="s">
        <v>82</v>
      </c>
      <c r="X370" s="35" t="s">
        <v>755</v>
      </c>
      <c r="Y370" s="35" t="s">
        <v>68</v>
      </c>
      <c r="Z370" s="35" t="s">
        <v>68</v>
      </c>
    </row>
    <row r="371" spans="1:26" ht="15.75" customHeight="1">
      <c r="A371" s="35" t="s">
        <v>758</v>
      </c>
      <c r="B371" s="35" t="s">
        <v>759</v>
      </c>
      <c r="C371" s="35" t="s">
        <v>138</v>
      </c>
      <c r="D371" s="35" t="s">
        <v>399</v>
      </c>
      <c r="E371" s="35" t="s">
        <v>196</v>
      </c>
      <c r="F371" s="35" t="s">
        <v>2177</v>
      </c>
      <c r="G371" s="35" t="s">
        <v>2146</v>
      </c>
      <c r="H371" s="35" t="s">
        <v>2178</v>
      </c>
      <c r="I371" s="41">
        <v>43118</v>
      </c>
      <c r="J371" s="41">
        <v>43663</v>
      </c>
      <c r="K371" s="35" t="s">
        <v>104</v>
      </c>
      <c r="L371" s="42">
        <v>35000</v>
      </c>
      <c r="M371" s="43">
        <v>315426.64</v>
      </c>
      <c r="N371" s="42">
        <v>315426.64</v>
      </c>
      <c r="O371" s="42">
        <v>0</v>
      </c>
      <c r="P371" s="35">
        <v>0</v>
      </c>
      <c r="Q371" s="35">
        <v>0</v>
      </c>
      <c r="R371" s="42">
        <v>315425.64</v>
      </c>
      <c r="S371" s="42">
        <v>0</v>
      </c>
      <c r="T371" s="42">
        <v>99</v>
      </c>
      <c r="U371" s="42">
        <v>99.99</v>
      </c>
      <c r="V371" s="35" t="s">
        <v>105</v>
      </c>
      <c r="W371" s="35" t="s">
        <v>133</v>
      </c>
      <c r="X371" s="35" t="s">
        <v>355</v>
      </c>
      <c r="Y371" s="35" t="s">
        <v>95</v>
      </c>
      <c r="Z371" s="35" t="s">
        <v>95</v>
      </c>
    </row>
    <row r="372" spans="1:26" ht="15.75" customHeight="1">
      <c r="A372" s="35" t="s">
        <v>764</v>
      </c>
      <c r="B372" s="35" t="s">
        <v>765</v>
      </c>
      <c r="C372" s="35" t="s">
        <v>117</v>
      </c>
      <c r="D372" s="35" t="s">
        <v>77</v>
      </c>
      <c r="E372" s="35" t="s">
        <v>90</v>
      </c>
      <c r="F372" s="35" t="s">
        <v>2179</v>
      </c>
      <c r="G372" s="35" t="s">
        <v>2180</v>
      </c>
      <c r="H372" s="35" t="s">
        <v>1863</v>
      </c>
      <c r="I372" s="41">
        <v>43104</v>
      </c>
      <c r="J372" s="41">
        <v>44012</v>
      </c>
      <c r="K372" s="35" t="s">
        <v>92</v>
      </c>
      <c r="L372" s="42">
        <v>26069737.079999998</v>
      </c>
      <c r="M372" s="43">
        <v>21563583.030000001</v>
      </c>
      <c r="N372" s="42">
        <v>25757451</v>
      </c>
      <c r="O372" s="42">
        <v>0</v>
      </c>
      <c r="P372" s="35">
        <v>-4193868</v>
      </c>
      <c r="Q372" s="35">
        <v>0</v>
      </c>
      <c r="R372" s="42">
        <v>21563582.940000001</v>
      </c>
      <c r="S372" s="42">
        <v>0</v>
      </c>
      <c r="T372" s="42">
        <v>100</v>
      </c>
      <c r="U372" s="42">
        <v>99.99</v>
      </c>
      <c r="V372" s="35" t="s">
        <v>81</v>
      </c>
      <c r="W372" s="35" t="s">
        <v>422</v>
      </c>
      <c r="X372" s="35" t="s">
        <v>401</v>
      </c>
      <c r="Y372" s="35" t="s">
        <v>95</v>
      </c>
      <c r="Z372" s="35" t="s">
        <v>95</v>
      </c>
    </row>
    <row r="373" spans="1:26" ht="15.75" customHeight="1">
      <c r="A373" s="35" t="s">
        <v>764</v>
      </c>
      <c r="B373" s="35" t="s">
        <v>765</v>
      </c>
      <c r="C373" s="35" t="s">
        <v>117</v>
      </c>
      <c r="D373" s="35" t="s">
        <v>77</v>
      </c>
      <c r="E373" s="35" t="s">
        <v>90</v>
      </c>
      <c r="F373" s="35" t="s">
        <v>2179</v>
      </c>
      <c r="G373" s="35" t="s">
        <v>2180</v>
      </c>
      <c r="H373" s="35" t="s">
        <v>1863</v>
      </c>
      <c r="I373" s="41">
        <v>43104</v>
      </c>
      <c r="J373" s="41">
        <v>44012</v>
      </c>
      <c r="K373" s="35" t="s">
        <v>92</v>
      </c>
      <c r="L373" s="42">
        <v>26069737.079999998</v>
      </c>
      <c r="M373" s="43">
        <v>21563583.030000001</v>
      </c>
      <c r="N373" s="42">
        <v>25757451</v>
      </c>
      <c r="O373" s="42">
        <v>0</v>
      </c>
      <c r="P373" s="35">
        <v>-4193868</v>
      </c>
      <c r="Q373" s="35">
        <v>0</v>
      </c>
      <c r="R373" s="42">
        <v>21563582.940000001</v>
      </c>
      <c r="S373" s="42">
        <v>0</v>
      </c>
      <c r="T373" s="42">
        <v>100</v>
      </c>
      <c r="U373" s="42">
        <v>99.99</v>
      </c>
      <c r="V373" s="35" t="s">
        <v>81</v>
      </c>
      <c r="W373" s="35" t="s">
        <v>422</v>
      </c>
      <c r="X373" s="35" t="s">
        <v>401</v>
      </c>
      <c r="Y373" s="35" t="s">
        <v>68</v>
      </c>
      <c r="Z373" s="35" t="s">
        <v>68</v>
      </c>
    </row>
    <row r="374" spans="1:26" ht="15.75" customHeight="1">
      <c r="A374" s="35" t="s">
        <v>769</v>
      </c>
      <c r="B374" s="35" t="s">
        <v>770</v>
      </c>
      <c r="C374" s="35" t="s">
        <v>76</v>
      </c>
      <c r="D374" s="35" t="s">
        <v>771</v>
      </c>
      <c r="E374" s="35" t="s">
        <v>409</v>
      </c>
      <c r="F374" s="35" t="s">
        <v>2181</v>
      </c>
      <c r="G374" s="35" t="s">
        <v>2182</v>
      </c>
      <c r="H374" s="35" t="s">
        <v>2183</v>
      </c>
      <c r="I374" s="41">
        <v>42929</v>
      </c>
      <c r="J374" s="41">
        <v>43477</v>
      </c>
      <c r="K374" s="35" t="s">
        <v>80</v>
      </c>
      <c r="L374" s="42">
        <v>322456</v>
      </c>
      <c r="M374" s="43">
        <v>2351977.94</v>
      </c>
      <c r="N374" s="42">
        <v>2351977.94</v>
      </c>
      <c r="O374" s="42">
        <v>0</v>
      </c>
      <c r="P374" s="35">
        <v>0</v>
      </c>
      <c r="Q374" s="35">
        <v>0</v>
      </c>
      <c r="R374" s="42">
        <v>2351926.9900000002</v>
      </c>
      <c r="S374" s="42">
        <v>0</v>
      </c>
      <c r="T374" s="42">
        <v>99.66</v>
      </c>
      <c r="U374" s="42">
        <v>99.99</v>
      </c>
      <c r="V374" s="35" t="s">
        <v>81</v>
      </c>
      <c r="W374" s="35" t="s">
        <v>82</v>
      </c>
      <c r="X374" s="35" t="s">
        <v>94</v>
      </c>
      <c r="Y374" s="35" t="s">
        <v>95</v>
      </c>
      <c r="Z374" s="35" t="s">
        <v>95</v>
      </c>
    </row>
    <row r="375" spans="1:26" ht="15.75" customHeight="1">
      <c r="A375" s="35" t="s">
        <v>777</v>
      </c>
      <c r="B375" s="35" t="s">
        <v>779</v>
      </c>
      <c r="C375" s="35" t="s">
        <v>100</v>
      </c>
      <c r="D375" s="35" t="s">
        <v>195</v>
      </c>
      <c r="E375" s="35" t="s">
        <v>196</v>
      </c>
      <c r="F375" s="35" t="s">
        <v>1902</v>
      </c>
      <c r="G375" s="35" t="s">
        <v>1903</v>
      </c>
      <c r="H375" s="35" t="s">
        <v>1994</v>
      </c>
      <c r="I375" s="41">
        <v>43199</v>
      </c>
      <c r="J375" s="41">
        <v>43929</v>
      </c>
      <c r="K375" s="35" t="s">
        <v>104</v>
      </c>
      <c r="L375" s="42">
        <v>249518.96</v>
      </c>
      <c r="M375" s="43">
        <v>2261537.9700000002</v>
      </c>
      <c r="N375" s="42">
        <v>2261537.9700000002</v>
      </c>
      <c r="O375" s="42">
        <v>0</v>
      </c>
      <c r="P375" s="35">
        <v>0</v>
      </c>
      <c r="Q375" s="35">
        <v>0</v>
      </c>
      <c r="R375" s="42">
        <v>2261537.9700000002</v>
      </c>
      <c r="S375" s="42">
        <v>0</v>
      </c>
      <c r="T375" s="42">
        <v>100</v>
      </c>
      <c r="U375" s="42">
        <v>99.99</v>
      </c>
      <c r="V375" s="35" t="s">
        <v>105</v>
      </c>
      <c r="W375" s="35" t="s">
        <v>133</v>
      </c>
      <c r="X375" s="35" t="s">
        <v>94</v>
      </c>
      <c r="Y375" s="35" t="s">
        <v>68</v>
      </c>
      <c r="Z375" s="35" t="s">
        <v>68</v>
      </c>
    </row>
    <row r="376" spans="1:26" ht="15.75" customHeight="1">
      <c r="A376" s="35" t="s">
        <v>777</v>
      </c>
      <c r="B376" s="35" t="s">
        <v>779</v>
      </c>
      <c r="C376" s="35" t="s">
        <v>100</v>
      </c>
      <c r="D376" s="35" t="s">
        <v>195</v>
      </c>
      <c r="E376" s="35" t="s">
        <v>196</v>
      </c>
      <c r="F376" s="35" t="s">
        <v>1902</v>
      </c>
      <c r="G376" s="35" t="s">
        <v>1903</v>
      </c>
      <c r="H376" s="35" t="s">
        <v>1994</v>
      </c>
      <c r="I376" s="41">
        <v>43199</v>
      </c>
      <c r="J376" s="41">
        <v>43929</v>
      </c>
      <c r="K376" s="35" t="s">
        <v>104</v>
      </c>
      <c r="L376" s="42">
        <v>249518.96</v>
      </c>
      <c r="M376" s="43">
        <v>2261537.9700000002</v>
      </c>
      <c r="N376" s="42">
        <v>2261537.9700000002</v>
      </c>
      <c r="O376" s="42">
        <v>0</v>
      </c>
      <c r="P376" s="35">
        <v>0</v>
      </c>
      <c r="Q376" s="35">
        <v>0</v>
      </c>
      <c r="R376" s="42">
        <v>2261537.9700000002</v>
      </c>
      <c r="S376" s="42">
        <v>0</v>
      </c>
      <c r="T376" s="42">
        <v>100</v>
      </c>
      <c r="U376" s="42">
        <v>99.99</v>
      </c>
      <c r="V376" s="35" t="s">
        <v>105</v>
      </c>
      <c r="W376" s="35" t="s">
        <v>133</v>
      </c>
      <c r="X376" s="35" t="s">
        <v>94</v>
      </c>
      <c r="Y376" s="35" t="s">
        <v>199</v>
      </c>
      <c r="Z376" s="35" t="s">
        <v>199</v>
      </c>
    </row>
    <row r="377" spans="1:26" ht="15.75" customHeight="1">
      <c r="A377" s="35" t="s">
        <v>783</v>
      </c>
      <c r="B377" s="35" t="s">
        <v>785</v>
      </c>
      <c r="C377" s="35" t="s">
        <v>281</v>
      </c>
      <c r="D377" s="35" t="s">
        <v>786</v>
      </c>
      <c r="E377" s="35" t="s">
        <v>733</v>
      </c>
      <c r="F377" s="35" t="s">
        <v>68</v>
      </c>
      <c r="G377" s="35" t="s">
        <v>68</v>
      </c>
      <c r="H377" s="35" t="s">
        <v>68</v>
      </c>
      <c r="I377" s="41">
        <v>43069</v>
      </c>
      <c r="J377" s="41" t="s">
        <v>68</v>
      </c>
      <c r="K377" s="35" t="s">
        <v>663</v>
      </c>
      <c r="L377" s="42">
        <v>0</v>
      </c>
      <c r="M377" s="43">
        <v>0</v>
      </c>
      <c r="N377" s="42">
        <v>100000</v>
      </c>
      <c r="O377" s="42">
        <v>0</v>
      </c>
      <c r="P377" s="35">
        <v>0</v>
      </c>
      <c r="Q377" s="35">
        <v>0</v>
      </c>
      <c r="R377" s="42">
        <v>0</v>
      </c>
      <c r="S377" s="42">
        <v>0</v>
      </c>
      <c r="T377" s="42">
        <v>0</v>
      </c>
      <c r="U377" s="42">
        <v>0</v>
      </c>
      <c r="V377" s="35" t="s">
        <v>787</v>
      </c>
      <c r="W377" s="35" t="s">
        <v>82</v>
      </c>
      <c r="X377" s="35" t="s">
        <v>355</v>
      </c>
      <c r="Y377" s="35" t="s">
        <v>259</v>
      </c>
      <c r="Z377" s="35" t="s">
        <v>788</v>
      </c>
    </row>
    <row r="378" spans="1:26" ht="15.75" customHeight="1">
      <c r="A378" s="35" t="s">
        <v>783</v>
      </c>
      <c r="B378" s="35" t="s">
        <v>785</v>
      </c>
      <c r="C378" s="35" t="s">
        <v>281</v>
      </c>
      <c r="D378" s="35" t="s">
        <v>786</v>
      </c>
      <c r="E378" s="35" t="s">
        <v>733</v>
      </c>
      <c r="F378" s="35" t="s">
        <v>68</v>
      </c>
      <c r="G378" s="35" t="s">
        <v>68</v>
      </c>
      <c r="H378" s="35" t="s">
        <v>68</v>
      </c>
      <c r="I378" s="41">
        <v>43069</v>
      </c>
      <c r="J378" s="41" t="s">
        <v>68</v>
      </c>
      <c r="K378" s="35" t="s">
        <v>663</v>
      </c>
      <c r="L378" s="42">
        <v>0</v>
      </c>
      <c r="M378" s="43">
        <v>0</v>
      </c>
      <c r="N378" s="42">
        <v>100000</v>
      </c>
      <c r="O378" s="42">
        <v>0</v>
      </c>
      <c r="P378" s="35">
        <v>0</v>
      </c>
      <c r="Q378" s="35">
        <v>0</v>
      </c>
      <c r="R378" s="42">
        <v>0</v>
      </c>
      <c r="S378" s="42">
        <v>0</v>
      </c>
      <c r="T378" s="42">
        <v>0</v>
      </c>
      <c r="U378" s="42">
        <v>0</v>
      </c>
      <c r="V378" s="35" t="s">
        <v>787</v>
      </c>
      <c r="W378" s="35" t="s">
        <v>82</v>
      </c>
      <c r="X378" s="35" t="s">
        <v>355</v>
      </c>
      <c r="Y378" s="35" t="s">
        <v>259</v>
      </c>
      <c r="Z378" s="35" t="s">
        <v>2184</v>
      </c>
    </row>
    <row r="379" spans="1:26" ht="15.75" customHeight="1">
      <c r="A379" s="35" t="s">
        <v>783</v>
      </c>
      <c r="B379" s="35" t="s">
        <v>785</v>
      </c>
      <c r="C379" s="35" t="s">
        <v>281</v>
      </c>
      <c r="D379" s="35" t="s">
        <v>786</v>
      </c>
      <c r="E379" s="35" t="s">
        <v>733</v>
      </c>
      <c r="F379" s="35" t="s">
        <v>68</v>
      </c>
      <c r="G379" s="35" t="s">
        <v>68</v>
      </c>
      <c r="H379" s="35" t="s">
        <v>68</v>
      </c>
      <c r="I379" s="41">
        <v>43069</v>
      </c>
      <c r="J379" s="41" t="s">
        <v>68</v>
      </c>
      <c r="K379" s="35" t="s">
        <v>663</v>
      </c>
      <c r="L379" s="42">
        <v>0</v>
      </c>
      <c r="M379" s="43">
        <v>0</v>
      </c>
      <c r="N379" s="42">
        <v>100000</v>
      </c>
      <c r="O379" s="42">
        <v>0</v>
      </c>
      <c r="P379" s="35">
        <v>0</v>
      </c>
      <c r="Q379" s="35">
        <v>0</v>
      </c>
      <c r="R379" s="42">
        <v>0</v>
      </c>
      <c r="S379" s="42">
        <v>0</v>
      </c>
      <c r="T379" s="42">
        <v>0</v>
      </c>
      <c r="U379" s="42">
        <v>0</v>
      </c>
      <c r="V379" s="35" t="s">
        <v>787</v>
      </c>
      <c r="W379" s="35" t="s">
        <v>82</v>
      </c>
      <c r="X379" s="35" t="s">
        <v>355</v>
      </c>
      <c r="Y379" s="35" t="s">
        <v>356</v>
      </c>
      <c r="Z379" s="35" t="s">
        <v>2122</v>
      </c>
    </row>
    <row r="380" spans="1:26" ht="15.75" customHeight="1">
      <c r="A380" s="35" t="s">
        <v>783</v>
      </c>
      <c r="B380" s="35" t="s">
        <v>785</v>
      </c>
      <c r="C380" s="35" t="s">
        <v>281</v>
      </c>
      <c r="D380" s="35" t="s">
        <v>786</v>
      </c>
      <c r="E380" s="35" t="s">
        <v>733</v>
      </c>
      <c r="F380" s="35" t="s">
        <v>68</v>
      </c>
      <c r="G380" s="35" t="s">
        <v>68</v>
      </c>
      <c r="H380" s="35" t="s">
        <v>68</v>
      </c>
      <c r="I380" s="41">
        <v>43069</v>
      </c>
      <c r="J380" s="41" t="s">
        <v>68</v>
      </c>
      <c r="K380" s="35" t="s">
        <v>663</v>
      </c>
      <c r="L380" s="42">
        <v>0</v>
      </c>
      <c r="M380" s="43">
        <v>0</v>
      </c>
      <c r="N380" s="42">
        <v>100000</v>
      </c>
      <c r="O380" s="42">
        <v>0</v>
      </c>
      <c r="P380" s="35">
        <v>0</v>
      </c>
      <c r="Q380" s="35">
        <v>0</v>
      </c>
      <c r="R380" s="42">
        <v>0</v>
      </c>
      <c r="S380" s="42">
        <v>0</v>
      </c>
      <c r="T380" s="42">
        <v>0</v>
      </c>
      <c r="U380" s="42">
        <v>0</v>
      </c>
      <c r="V380" s="35" t="s">
        <v>787</v>
      </c>
      <c r="W380" s="35" t="s">
        <v>82</v>
      </c>
      <c r="X380" s="35" t="s">
        <v>355</v>
      </c>
      <c r="Y380" s="35" t="s">
        <v>356</v>
      </c>
      <c r="Z380" s="35" t="s">
        <v>2124</v>
      </c>
    </row>
    <row r="381" spans="1:26" ht="15.75" customHeight="1">
      <c r="A381" s="35" t="s">
        <v>793</v>
      </c>
      <c r="B381" s="35" t="s">
        <v>795</v>
      </c>
      <c r="C381" s="35" t="s">
        <v>117</v>
      </c>
      <c r="D381" s="35" t="s">
        <v>139</v>
      </c>
      <c r="E381" s="35" t="s">
        <v>733</v>
      </c>
      <c r="F381" s="35" t="s">
        <v>2185</v>
      </c>
      <c r="G381" s="35" t="s">
        <v>2186</v>
      </c>
      <c r="H381" s="35" t="s">
        <v>2187</v>
      </c>
      <c r="I381" s="41">
        <v>43070</v>
      </c>
      <c r="J381" s="41">
        <v>43434</v>
      </c>
      <c r="K381" s="35" t="s">
        <v>80</v>
      </c>
      <c r="L381" s="42">
        <v>180000</v>
      </c>
      <c r="M381" s="43">
        <v>1350000</v>
      </c>
      <c r="N381" s="42">
        <v>1350000</v>
      </c>
      <c r="O381" s="42">
        <v>0</v>
      </c>
      <c r="P381" s="35">
        <v>0</v>
      </c>
      <c r="Q381" s="35">
        <v>0</v>
      </c>
      <c r="R381" s="42">
        <v>180000</v>
      </c>
      <c r="S381" s="42">
        <v>0</v>
      </c>
      <c r="T381" s="42">
        <v>100</v>
      </c>
      <c r="U381" s="42">
        <v>13.33</v>
      </c>
      <c r="V381" s="35" t="s">
        <v>796</v>
      </c>
      <c r="W381" s="35" t="s">
        <v>82</v>
      </c>
      <c r="X381" s="35" t="s">
        <v>142</v>
      </c>
      <c r="Y381" s="35" t="s">
        <v>356</v>
      </c>
      <c r="Z381" s="35" t="s">
        <v>356</v>
      </c>
    </row>
    <row r="382" spans="1:26" ht="15.75" customHeight="1">
      <c r="A382" s="35" t="s">
        <v>793</v>
      </c>
      <c r="B382" s="35" t="s">
        <v>795</v>
      </c>
      <c r="C382" s="35" t="s">
        <v>117</v>
      </c>
      <c r="D382" s="35" t="s">
        <v>139</v>
      </c>
      <c r="E382" s="35" t="s">
        <v>733</v>
      </c>
      <c r="F382" s="35" t="s">
        <v>2185</v>
      </c>
      <c r="G382" s="35" t="s">
        <v>2186</v>
      </c>
      <c r="H382" s="35" t="s">
        <v>2187</v>
      </c>
      <c r="I382" s="41">
        <v>43070</v>
      </c>
      <c r="J382" s="41">
        <v>43434</v>
      </c>
      <c r="K382" s="35" t="s">
        <v>80</v>
      </c>
      <c r="L382" s="42">
        <v>180000</v>
      </c>
      <c r="M382" s="43">
        <v>1350000</v>
      </c>
      <c r="N382" s="42">
        <v>1350000</v>
      </c>
      <c r="O382" s="42">
        <v>0</v>
      </c>
      <c r="P382" s="35">
        <v>0</v>
      </c>
      <c r="Q382" s="35">
        <v>0</v>
      </c>
      <c r="R382" s="42">
        <v>180000</v>
      </c>
      <c r="S382" s="42">
        <v>0</v>
      </c>
      <c r="T382" s="42">
        <v>100</v>
      </c>
      <c r="U382" s="42">
        <v>13.33</v>
      </c>
      <c r="V382" s="35" t="s">
        <v>796</v>
      </c>
      <c r="W382" s="35" t="s">
        <v>82</v>
      </c>
      <c r="X382" s="35" t="s">
        <v>142</v>
      </c>
      <c r="Y382" s="35" t="s">
        <v>259</v>
      </c>
      <c r="Z382" s="35" t="s">
        <v>259</v>
      </c>
    </row>
    <row r="383" spans="1:26" ht="15.75" customHeight="1">
      <c r="A383" s="35" t="s">
        <v>801</v>
      </c>
      <c r="B383" s="35" t="s">
        <v>802</v>
      </c>
      <c r="C383" s="35" t="s">
        <v>281</v>
      </c>
      <c r="D383" s="35" t="s">
        <v>803</v>
      </c>
      <c r="E383" s="35" t="s">
        <v>409</v>
      </c>
      <c r="F383" s="35" t="s">
        <v>2188</v>
      </c>
      <c r="G383" s="35" t="s">
        <v>2189</v>
      </c>
      <c r="H383" s="35" t="s">
        <v>68</v>
      </c>
      <c r="I383" s="41" t="s">
        <v>68</v>
      </c>
      <c r="J383" s="41" t="s">
        <v>68</v>
      </c>
      <c r="K383" s="35" t="s">
        <v>68</v>
      </c>
      <c r="L383" s="42">
        <v>117044</v>
      </c>
      <c r="M383" s="43">
        <v>858950.8</v>
      </c>
      <c r="N383" s="42">
        <v>0</v>
      </c>
      <c r="O383" s="42">
        <v>0</v>
      </c>
      <c r="P383" s="35">
        <v>0</v>
      </c>
      <c r="Q383" s="35">
        <v>0</v>
      </c>
      <c r="R383" s="42">
        <v>0</v>
      </c>
      <c r="S383" s="42">
        <v>0</v>
      </c>
      <c r="T383" s="42">
        <v>0</v>
      </c>
      <c r="U383" s="42">
        <v>0</v>
      </c>
      <c r="V383" s="35" t="s">
        <v>105</v>
      </c>
      <c r="W383" s="35" t="s">
        <v>82</v>
      </c>
      <c r="X383" s="35" t="s">
        <v>755</v>
      </c>
      <c r="Y383" s="35" t="s">
        <v>95</v>
      </c>
      <c r="Z383" s="35" t="s">
        <v>95</v>
      </c>
    </row>
    <row r="384" spans="1:26" ht="15.75" customHeight="1">
      <c r="A384" s="35" t="s">
        <v>807</v>
      </c>
      <c r="B384" s="35" t="s">
        <v>808</v>
      </c>
      <c r="C384" s="35" t="s">
        <v>138</v>
      </c>
      <c r="D384" s="35" t="s">
        <v>809</v>
      </c>
      <c r="E384" s="35" t="s">
        <v>810</v>
      </c>
      <c r="F384" s="35" t="s">
        <v>2190</v>
      </c>
      <c r="G384" s="35" t="s">
        <v>2191</v>
      </c>
      <c r="H384" s="35" t="s">
        <v>2192</v>
      </c>
      <c r="I384" s="41">
        <v>42860</v>
      </c>
      <c r="J384" s="41">
        <v>44165</v>
      </c>
      <c r="K384" s="35" t="s">
        <v>80</v>
      </c>
      <c r="L384" s="42">
        <v>526757.73</v>
      </c>
      <c r="M384" s="43">
        <v>3965723.45</v>
      </c>
      <c r="N384" s="42">
        <v>1588542.34</v>
      </c>
      <c r="O384" s="42">
        <v>0</v>
      </c>
      <c r="P384" s="35">
        <v>2864217.79</v>
      </c>
      <c r="Q384" s="35">
        <v>0</v>
      </c>
      <c r="R384" s="42">
        <v>3907013.74</v>
      </c>
      <c r="S384" s="42">
        <v>0</v>
      </c>
      <c r="T384" s="42">
        <v>73.73</v>
      </c>
      <c r="U384" s="42">
        <v>87.74</v>
      </c>
      <c r="V384" s="35" t="s">
        <v>211</v>
      </c>
      <c r="W384" s="35" t="s">
        <v>233</v>
      </c>
      <c r="X384" s="35" t="s">
        <v>401</v>
      </c>
      <c r="Y384" s="35" t="s">
        <v>95</v>
      </c>
      <c r="Z384" s="35" t="s">
        <v>95</v>
      </c>
    </row>
    <row r="385" spans="1:26" ht="15.75" customHeight="1">
      <c r="A385" s="35" t="s">
        <v>814</v>
      </c>
      <c r="B385" s="35" t="s">
        <v>816</v>
      </c>
      <c r="C385" s="35" t="s">
        <v>76</v>
      </c>
      <c r="D385" s="35" t="s">
        <v>771</v>
      </c>
      <c r="E385" s="35" t="s">
        <v>740</v>
      </c>
      <c r="F385" s="35" t="s">
        <v>2181</v>
      </c>
      <c r="G385" s="35" t="s">
        <v>2182</v>
      </c>
      <c r="H385" s="35" t="s">
        <v>2193</v>
      </c>
      <c r="I385" s="41">
        <v>43131</v>
      </c>
      <c r="J385" s="41">
        <v>43465</v>
      </c>
      <c r="K385" s="35" t="s">
        <v>266</v>
      </c>
      <c r="L385" s="42">
        <v>0</v>
      </c>
      <c r="M385" s="43">
        <v>0</v>
      </c>
      <c r="N385" s="42">
        <v>312165</v>
      </c>
      <c r="O385" s="42">
        <v>0</v>
      </c>
      <c r="P385" s="35">
        <v>0</v>
      </c>
      <c r="Q385" s="35">
        <v>0</v>
      </c>
      <c r="R385" s="42">
        <v>312164.99</v>
      </c>
      <c r="S385" s="42">
        <v>0</v>
      </c>
      <c r="T385" s="42">
        <v>100</v>
      </c>
      <c r="U385" s="42">
        <v>99.99</v>
      </c>
      <c r="V385" s="35" t="s">
        <v>796</v>
      </c>
      <c r="W385" s="35" t="s">
        <v>82</v>
      </c>
      <c r="X385" s="35" t="s">
        <v>94</v>
      </c>
      <c r="Y385" s="35" t="s">
        <v>95</v>
      </c>
      <c r="Z385" s="35" t="s">
        <v>95</v>
      </c>
    </row>
    <row r="386" spans="1:26" ht="15.75" customHeight="1">
      <c r="A386" s="35" t="s">
        <v>820</v>
      </c>
      <c r="B386" s="35" t="s">
        <v>821</v>
      </c>
      <c r="C386" s="35" t="s">
        <v>76</v>
      </c>
      <c r="D386" s="35" t="s">
        <v>205</v>
      </c>
      <c r="E386" s="35" t="s">
        <v>140</v>
      </c>
      <c r="F386" s="35" t="s">
        <v>2194</v>
      </c>
      <c r="G386" s="35" t="s">
        <v>2195</v>
      </c>
      <c r="H386" s="35" t="s">
        <v>2196</v>
      </c>
      <c r="I386" s="41">
        <v>42590</v>
      </c>
      <c r="J386" s="41">
        <v>43465</v>
      </c>
      <c r="K386" s="35" t="s">
        <v>104</v>
      </c>
      <c r="L386" s="42">
        <v>0</v>
      </c>
      <c r="M386" s="43">
        <v>0</v>
      </c>
      <c r="N386" s="42">
        <v>55250000</v>
      </c>
      <c r="O386" s="42">
        <v>0</v>
      </c>
      <c r="P386" s="35">
        <v>0</v>
      </c>
      <c r="Q386" s="35">
        <v>0</v>
      </c>
      <c r="R386" s="42">
        <v>54136945.299999997</v>
      </c>
      <c r="S386" s="42">
        <v>0</v>
      </c>
      <c r="T386" s="42">
        <v>99.28</v>
      </c>
      <c r="U386" s="42">
        <v>97.98</v>
      </c>
      <c r="V386" s="35" t="s">
        <v>175</v>
      </c>
      <c r="W386" s="35" t="s">
        <v>233</v>
      </c>
      <c r="X386" s="35" t="s">
        <v>134</v>
      </c>
      <c r="Y386" s="35" t="s">
        <v>199</v>
      </c>
      <c r="Z386" s="35" t="s">
        <v>199</v>
      </c>
    </row>
    <row r="387" spans="1:26" ht="15.75" customHeight="1">
      <c r="A387" s="35" t="s">
        <v>820</v>
      </c>
      <c r="B387" s="35" t="s">
        <v>821</v>
      </c>
      <c r="C387" s="35" t="s">
        <v>76</v>
      </c>
      <c r="D387" s="35" t="s">
        <v>205</v>
      </c>
      <c r="E387" s="35" t="s">
        <v>140</v>
      </c>
      <c r="F387" s="35" t="s">
        <v>2194</v>
      </c>
      <c r="G387" s="35" t="s">
        <v>2195</v>
      </c>
      <c r="H387" s="35" t="s">
        <v>2196</v>
      </c>
      <c r="I387" s="41">
        <v>42590</v>
      </c>
      <c r="J387" s="41">
        <v>43465</v>
      </c>
      <c r="K387" s="35" t="s">
        <v>104</v>
      </c>
      <c r="L387" s="42">
        <v>0</v>
      </c>
      <c r="M387" s="43">
        <v>0</v>
      </c>
      <c r="N387" s="42">
        <v>55250000</v>
      </c>
      <c r="O387" s="42">
        <v>0</v>
      </c>
      <c r="P387" s="35">
        <v>0</v>
      </c>
      <c r="Q387" s="35">
        <v>0</v>
      </c>
      <c r="R387" s="42">
        <v>54136945.299999997</v>
      </c>
      <c r="S387" s="42">
        <v>0</v>
      </c>
      <c r="T387" s="42">
        <v>99.28</v>
      </c>
      <c r="U387" s="42">
        <v>97.98</v>
      </c>
      <c r="V387" s="35" t="s">
        <v>175</v>
      </c>
      <c r="W387" s="35" t="s">
        <v>233</v>
      </c>
      <c r="X387" s="35" t="s">
        <v>134</v>
      </c>
      <c r="Y387" s="35" t="s">
        <v>283</v>
      </c>
      <c r="Z387" s="35" t="s">
        <v>283</v>
      </c>
    </row>
    <row r="388" spans="1:26" ht="15.75" customHeight="1">
      <c r="A388" s="35" t="s">
        <v>820</v>
      </c>
      <c r="B388" s="35" t="s">
        <v>821</v>
      </c>
      <c r="C388" s="35" t="s">
        <v>76</v>
      </c>
      <c r="D388" s="35" t="s">
        <v>205</v>
      </c>
      <c r="E388" s="35" t="s">
        <v>140</v>
      </c>
      <c r="F388" s="35" t="s">
        <v>2194</v>
      </c>
      <c r="G388" s="35" t="s">
        <v>2195</v>
      </c>
      <c r="H388" s="35" t="s">
        <v>2196</v>
      </c>
      <c r="I388" s="41">
        <v>42590</v>
      </c>
      <c r="J388" s="41">
        <v>43465</v>
      </c>
      <c r="K388" s="35" t="s">
        <v>104</v>
      </c>
      <c r="L388" s="42">
        <v>0</v>
      </c>
      <c r="M388" s="43">
        <v>0</v>
      </c>
      <c r="N388" s="42">
        <v>55250000</v>
      </c>
      <c r="O388" s="42">
        <v>0</v>
      </c>
      <c r="P388" s="35">
        <v>0</v>
      </c>
      <c r="Q388" s="35">
        <v>0</v>
      </c>
      <c r="R388" s="42">
        <v>54136945.299999997</v>
      </c>
      <c r="S388" s="42">
        <v>0</v>
      </c>
      <c r="T388" s="42">
        <v>99.28</v>
      </c>
      <c r="U388" s="42">
        <v>97.98</v>
      </c>
      <c r="V388" s="35" t="s">
        <v>175</v>
      </c>
      <c r="W388" s="35" t="s">
        <v>233</v>
      </c>
      <c r="X388" s="35" t="s">
        <v>134</v>
      </c>
      <c r="Y388" s="35" t="s">
        <v>158</v>
      </c>
      <c r="Z388" s="35" t="s">
        <v>158</v>
      </c>
    </row>
    <row r="389" spans="1:26" ht="15.75" customHeight="1">
      <c r="A389" s="35" t="s">
        <v>820</v>
      </c>
      <c r="B389" s="35" t="s">
        <v>821</v>
      </c>
      <c r="C389" s="35" t="s">
        <v>76</v>
      </c>
      <c r="D389" s="35" t="s">
        <v>205</v>
      </c>
      <c r="E389" s="35" t="s">
        <v>140</v>
      </c>
      <c r="F389" s="35" t="s">
        <v>2194</v>
      </c>
      <c r="G389" s="35" t="s">
        <v>2195</v>
      </c>
      <c r="H389" s="35" t="s">
        <v>2196</v>
      </c>
      <c r="I389" s="41">
        <v>42590</v>
      </c>
      <c r="J389" s="41">
        <v>43465</v>
      </c>
      <c r="K389" s="35" t="s">
        <v>104</v>
      </c>
      <c r="L389" s="42">
        <v>0</v>
      </c>
      <c r="M389" s="43">
        <v>0</v>
      </c>
      <c r="N389" s="42">
        <v>55250000</v>
      </c>
      <c r="O389" s="42">
        <v>0</v>
      </c>
      <c r="P389" s="35">
        <v>0</v>
      </c>
      <c r="Q389" s="35">
        <v>0</v>
      </c>
      <c r="R389" s="42">
        <v>54136945.299999997</v>
      </c>
      <c r="S389" s="42">
        <v>0</v>
      </c>
      <c r="T389" s="42">
        <v>99.28</v>
      </c>
      <c r="U389" s="42">
        <v>97.98</v>
      </c>
      <c r="V389" s="35" t="s">
        <v>175</v>
      </c>
      <c r="W389" s="35" t="s">
        <v>233</v>
      </c>
      <c r="X389" s="35" t="s">
        <v>134</v>
      </c>
      <c r="Y389" s="35" t="s">
        <v>259</v>
      </c>
      <c r="Z389" s="35" t="s">
        <v>259</v>
      </c>
    </row>
    <row r="390" spans="1:26" ht="15.75" customHeight="1">
      <c r="A390" s="35" t="s">
        <v>820</v>
      </c>
      <c r="B390" s="35" t="s">
        <v>821</v>
      </c>
      <c r="C390" s="35" t="s">
        <v>76</v>
      </c>
      <c r="D390" s="35" t="s">
        <v>205</v>
      </c>
      <c r="E390" s="35" t="s">
        <v>140</v>
      </c>
      <c r="F390" s="35" t="s">
        <v>2194</v>
      </c>
      <c r="G390" s="35" t="s">
        <v>2195</v>
      </c>
      <c r="H390" s="35" t="s">
        <v>2196</v>
      </c>
      <c r="I390" s="41">
        <v>42590</v>
      </c>
      <c r="J390" s="41">
        <v>43465</v>
      </c>
      <c r="K390" s="35" t="s">
        <v>104</v>
      </c>
      <c r="L390" s="42">
        <v>0</v>
      </c>
      <c r="M390" s="43">
        <v>0</v>
      </c>
      <c r="N390" s="42">
        <v>55250000</v>
      </c>
      <c r="O390" s="42">
        <v>0</v>
      </c>
      <c r="P390" s="35">
        <v>0</v>
      </c>
      <c r="Q390" s="35">
        <v>0</v>
      </c>
      <c r="R390" s="42">
        <v>54136945.299999997</v>
      </c>
      <c r="S390" s="42">
        <v>0</v>
      </c>
      <c r="T390" s="42">
        <v>99.28</v>
      </c>
      <c r="U390" s="42">
        <v>97.98</v>
      </c>
      <c r="V390" s="35" t="s">
        <v>175</v>
      </c>
      <c r="W390" s="35" t="s">
        <v>233</v>
      </c>
      <c r="X390" s="35" t="s">
        <v>134</v>
      </c>
      <c r="Y390" s="35" t="s">
        <v>224</v>
      </c>
      <c r="Z390" s="35" t="s">
        <v>224</v>
      </c>
    </row>
    <row r="391" spans="1:26" ht="15.75" customHeight="1">
      <c r="A391" s="35" t="s">
        <v>820</v>
      </c>
      <c r="B391" s="35" t="s">
        <v>821</v>
      </c>
      <c r="C391" s="35" t="s">
        <v>76</v>
      </c>
      <c r="D391" s="35" t="s">
        <v>205</v>
      </c>
      <c r="E391" s="35" t="s">
        <v>140</v>
      </c>
      <c r="F391" s="35" t="s">
        <v>2194</v>
      </c>
      <c r="G391" s="35" t="s">
        <v>2195</v>
      </c>
      <c r="H391" s="35" t="s">
        <v>2196</v>
      </c>
      <c r="I391" s="41">
        <v>42590</v>
      </c>
      <c r="J391" s="41">
        <v>43465</v>
      </c>
      <c r="K391" s="35" t="s">
        <v>104</v>
      </c>
      <c r="L391" s="42">
        <v>0</v>
      </c>
      <c r="M391" s="43">
        <v>0</v>
      </c>
      <c r="N391" s="42">
        <v>55250000</v>
      </c>
      <c r="O391" s="42">
        <v>0</v>
      </c>
      <c r="P391" s="35">
        <v>0</v>
      </c>
      <c r="Q391" s="35">
        <v>0</v>
      </c>
      <c r="R391" s="42">
        <v>54136945.299999997</v>
      </c>
      <c r="S391" s="42">
        <v>0</v>
      </c>
      <c r="T391" s="42">
        <v>99.28</v>
      </c>
      <c r="U391" s="42">
        <v>97.98</v>
      </c>
      <c r="V391" s="35" t="s">
        <v>175</v>
      </c>
      <c r="W391" s="35" t="s">
        <v>233</v>
      </c>
      <c r="X391" s="35" t="s">
        <v>134</v>
      </c>
      <c r="Y391" s="35" t="s">
        <v>143</v>
      </c>
      <c r="Z391" s="35" t="s">
        <v>143</v>
      </c>
    </row>
    <row r="392" spans="1:26" ht="15.75" customHeight="1">
      <c r="A392" s="35" t="s">
        <v>823</v>
      </c>
      <c r="B392" s="35" t="s">
        <v>825</v>
      </c>
      <c r="C392" s="35" t="s">
        <v>216</v>
      </c>
      <c r="D392" s="35" t="s">
        <v>139</v>
      </c>
      <c r="E392" s="35" t="s">
        <v>251</v>
      </c>
      <c r="F392" s="35" t="s">
        <v>2197</v>
      </c>
      <c r="G392" s="35" t="s">
        <v>1881</v>
      </c>
      <c r="H392" s="35" t="s">
        <v>2198</v>
      </c>
      <c r="I392" s="41">
        <v>43369</v>
      </c>
      <c r="J392" s="41">
        <v>44104</v>
      </c>
      <c r="K392" s="35" t="s">
        <v>80</v>
      </c>
      <c r="L392" s="42">
        <v>336230.55</v>
      </c>
      <c r="M392" s="43">
        <v>2589161.0099999998</v>
      </c>
      <c r="N392" s="42">
        <v>2618710.5</v>
      </c>
      <c r="O392" s="42">
        <v>0</v>
      </c>
      <c r="P392" s="35">
        <v>0</v>
      </c>
      <c r="Q392" s="35">
        <v>0</v>
      </c>
      <c r="R392" s="42">
        <v>2589161.0099999998</v>
      </c>
      <c r="S392" s="42">
        <v>0</v>
      </c>
      <c r="T392" s="42">
        <v>99.14</v>
      </c>
      <c r="U392" s="42">
        <v>98.87</v>
      </c>
      <c r="V392" s="35" t="s">
        <v>105</v>
      </c>
      <c r="W392" s="35" t="s">
        <v>233</v>
      </c>
      <c r="X392" s="35" t="s">
        <v>142</v>
      </c>
      <c r="Y392" s="35" t="s">
        <v>95</v>
      </c>
      <c r="Z392" s="35" t="s">
        <v>95</v>
      </c>
    </row>
    <row r="393" spans="1:26" ht="15.75" customHeight="1">
      <c r="A393" s="35" t="s">
        <v>823</v>
      </c>
      <c r="B393" s="35" t="s">
        <v>825</v>
      </c>
      <c r="C393" s="35" t="s">
        <v>216</v>
      </c>
      <c r="D393" s="35" t="s">
        <v>139</v>
      </c>
      <c r="E393" s="35" t="s">
        <v>251</v>
      </c>
      <c r="F393" s="35" t="s">
        <v>2197</v>
      </c>
      <c r="G393" s="35" t="s">
        <v>1881</v>
      </c>
      <c r="H393" s="35" t="s">
        <v>2198</v>
      </c>
      <c r="I393" s="41">
        <v>43369</v>
      </c>
      <c r="J393" s="41">
        <v>44104</v>
      </c>
      <c r="K393" s="35" t="s">
        <v>80</v>
      </c>
      <c r="L393" s="42">
        <v>336230.55</v>
      </c>
      <c r="M393" s="43">
        <v>2589161.0099999998</v>
      </c>
      <c r="N393" s="42">
        <v>2618710.5</v>
      </c>
      <c r="O393" s="42">
        <v>0</v>
      </c>
      <c r="P393" s="35">
        <v>0</v>
      </c>
      <c r="Q393" s="35">
        <v>0</v>
      </c>
      <c r="R393" s="42">
        <v>2589161.0099999998</v>
      </c>
      <c r="S393" s="42">
        <v>0</v>
      </c>
      <c r="T393" s="42">
        <v>99.14</v>
      </c>
      <c r="U393" s="42">
        <v>98.87</v>
      </c>
      <c r="V393" s="35" t="s">
        <v>105</v>
      </c>
      <c r="W393" s="35" t="s">
        <v>233</v>
      </c>
      <c r="X393" s="35" t="s">
        <v>142</v>
      </c>
      <c r="Y393" s="35" t="s">
        <v>95</v>
      </c>
      <c r="Z393" s="35" t="s">
        <v>95</v>
      </c>
    </row>
    <row r="394" spans="1:26" ht="15.75" customHeight="1">
      <c r="A394" s="35" t="s">
        <v>823</v>
      </c>
      <c r="B394" s="35" t="s">
        <v>825</v>
      </c>
      <c r="C394" s="35" t="s">
        <v>216</v>
      </c>
      <c r="D394" s="35" t="s">
        <v>139</v>
      </c>
      <c r="E394" s="35" t="s">
        <v>251</v>
      </c>
      <c r="F394" s="35" t="s">
        <v>2197</v>
      </c>
      <c r="G394" s="35" t="s">
        <v>1881</v>
      </c>
      <c r="H394" s="35" t="s">
        <v>2198</v>
      </c>
      <c r="I394" s="41">
        <v>43369</v>
      </c>
      <c r="J394" s="41">
        <v>44104</v>
      </c>
      <c r="K394" s="35" t="s">
        <v>80</v>
      </c>
      <c r="L394" s="42">
        <v>336230.55</v>
      </c>
      <c r="M394" s="43">
        <v>2589161.0099999998</v>
      </c>
      <c r="N394" s="42">
        <v>2618710.5</v>
      </c>
      <c r="O394" s="42">
        <v>0</v>
      </c>
      <c r="P394" s="35">
        <v>0</v>
      </c>
      <c r="Q394" s="35">
        <v>0</v>
      </c>
      <c r="R394" s="42">
        <v>2589161.0099999998</v>
      </c>
      <c r="S394" s="42">
        <v>0</v>
      </c>
      <c r="T394" s="42">
        <v>99.14</v>
      </c>
      <c r="U394" s="42">
        <v>98.87</v>
      </c>
      <c r="V394" s="35" t="s">
        <v>105</v>
      </c>
      <c r="W394" s="35" t="s">
        <v>233</v>
      </c>
      <c r="X394" s="35" t="s">
        <v>142</v>
      </c>
      <c r="Y394" s="35" t="s">
        <v>283</v>
      </c>
      <c r="Z394" s="35" t="s">
        <v>283</v>
      </c>
    </row>
    <row r="395" spans="1:26" ht="15.75" customHeight="1">
      <c r="A395" s="35" t="s">
        <v>823</v>
      </c>
      <c r="B395" s="35" t="s">
        <v>825</v>
      </c>
      <c r="C395" s="35" t="s">
        <v>216</v>
      </c>
      <c r="D395" s="35" t="s">
        <v>139</v>
      </c>
      <c r="E395" s="35" t="s">
        <v>251</v>
      </c>
      <c r="F395" s="35" t="s">
        <v>2197</v>
      </c>
      <c r="G395" s="35" t="s">
        <v>1881</v>
      </c>
      <c r="H395" s="35" t="s">
        <v>2198</v>
      </c>
      <c r="I395" s="41">
        <v>43369</v>
      </c>
      <c r="J395" s="41">
        <v>44104</v>
      </c>
      <c r="K395" s="35" t="s">
        <v>80</v>
      </c>
      <c r="L395" s="42">
        <v>336230.55</v>
      </c>
      <c r="M395" s="43">
        <v>2589161.0099999998</v>
      </c>
      <c r="N395" s="42">
        <v>2618710.5</v>
      </c>
      <c r="O395" s="42">
        <v>0</v>
      </c>
      <c r="P395" s="35">
        <v>0</v>
      </c>
      <c r="Q395" s="35">
        <v>0</v>
      </c>
      <c r="R395" s="42">
        <v>2589161.0099999998</v>
      </c>
      <c r="S395" s="42">
        <v>0</v>
      </c>
      <c r="T395" s="42">
        <v>99.14</v>
      </c>
      <c r="U395" s="42">
        <v>98.87</v>
      </c>
      <c r="V395" s="35" t="s">
        <v>105</v>
      </c>
      <c r="W395" s="35" t="s">
        <v>233</v>
      </c>
      <c r="X395" s="35" t="s">
        <v>142</v>
      </c>
      <c r="Y395" s="35" t="s">
        <v>1009</v>
      </c>
      <c r="Z395" s="35" t="s">
        <v>1009</v>
      </c>
    </row>
    <row r="396" spans="1:26" ht="15.75" customHeight="1">
      <c r="A396" s="35" t="s">
        <v>823</v>
      </c>
      <c r="B396" s="35" t="s">
        <v>825</v>
      </c>
      <c r="C396" s="35" t="s">
        <v>216</v>
      </c>
      <c r="D396" s="35" t="s">
        <v>139</v>
      </c>
      <c r="E396" s="35" t="s">
        <v>251</v>
      </c>
      <c r="F396" s="35" t="s">
        <v>2197</v>
      </c>
      <c r="G396" s="35" t="s">
        <v>1881</v>
      </c>
      <c r="H396" s="35" t="s">
        <v>2198</v>
      </c>
      <c r="I396" s="41">
        <v>43369</v>
      </c>
      <c r="J396" s="41">
        <v>44104</v>
      </c>
      <c r="K396" s="35" t="s">
        <v>80</v>
      </c>
      <c r="L396" s="42">
        <v>336230.55</v>
      </c>
      <c r="M396" s="43">
        <v>2589161.0099999998</v>
      </c>
      <c r="N396" s="42">
        <v>2618710.5</v>
      </c>
      <c r="O396" s="42">
        <v>0</v>
      </c>
      <c r="P396" s="35">
        <v>0</v>
      </c>
      <c r="Q396" s="35">
        <v>0</v>
      </c>
      <c r="R396" s="42">
        <v>2589161.0099999998</v>
      </c>
      <c r="S396" s="42">
        <v>0</v>
      </c>
      <c r="T396" s="42">
        <v>99.14</v>
      </c>
      <c r="U396" s="42">
        <v>98.87</v>
      </c>
      <c r="V396" s="35" t="s">
        <v>105</v>
      </c>
      <c r="W396" s="35" t="s">
        <v>233</v>
      </c>
      <c r="X396" s="35" t="s">
        <v>142</v>
      </c>
      <c r="Y396" s="35" t="s">
        <v>294</v>
      </c>
      <c r="Z396" s="35" t="s">
        <v>294</v>
      </c>
    </row>
    <row r="397" spans="1:26" ht="15.75" customHeight="1">
      <c r="A397" s="35" t="s">
        <v>823</v>
      </c>
      <c r="B397" s="35" t="s">
        <v>825</v>
      </c>
      <c r="C397" s="35" t="s">
        <v>216</v>
      </c>
      <c r="D397" s="35" t="s">
        <v>139</v>
      </c>
      <c r="E397" s="35" t="s">
        <v>251</v>
      </c>
      <c r="F397" s="35" t="s">
        <v>2197</v>
      </c>
      <c r="G397" s="35" t="s">
        <v>1881</v>
      </c>
      <c r="H397" s="35" t="s">
        <v>2198</v>
      </c>
      <c r="I397" s="41">
        <v>43369</v>
      </c>
      <c r="J397" s="41">
        <v>44104</v>
      </c>
      <c r="K397" s="35" t="s">
        <v>80</v>
      </c>
      <c r="L397" s="42">
        <v>336230.55</v>
      </c>
      <c r="M397" s="43">
        <v>2589161.0099999998</v>
      </c>
      <c r="N397" s="42">
        <v>2618710.5</v>
      </c>
      <c r="O397" s="42">
        <v>0</v>
      </c>
      <c r="P397" s="35">
        <v>0</v>
      </c>
      <c r="Q397" s="35">
        <v>0</v>
      </c>
      <c r="R397" s="42">
        <v>2589161.0099999998</v>
      </c>
      <c r="S397" s="42">
        <v>0</v>
      </c>
      <c r="T397" s="42">
        <v>99.14</v>
      </c>
      <c r="U397" s="42">
        <v>98.87</v>
      </c>
      <c r="V397" s="35" t="s">
        <v>105</v>
      </c>
      <c r="W397" s="35" t="s">
        <v>233</v>
      </c>
      <c r="X397" s="35" t="s">
        <v>142</v>
      </c>
      <c r="Y397" s="35" t="s">
        <v>665</v>
      </c>
      <c r="Z397" s="35" t="s">
        <v>665</v>
      </c>
    </row>
    <row r="398" spans="1:26" ht="15.75" customHeight="1">
      <c r="A398" s="35" t="s">
        <v>823</v>
      </c>
      <c r="B398" s="35" t="s">
        <v>825</v>
      </c>
      <c r="C398" s="35" t="s">
        <v>216</v>
      </c>
      <c r="D398" s="35" t="s">
        <v>139</v>
      </c>
      <c r="E398" s="35" t="s">
        <v>251</v>
      </c>
      <c r="F398" s="35" t="s">
        <v>2197</v>
      </c>
      <c r="G398" s="35" t="s">
        <v>1881</v>
      </c>
      <c r="H398" s="35" t="s">
        <v>2198</v>
      </c>
      <c r="I398" s="41">
        <v>43369</v>
      </c>
      <c r="J398" s="41">
        <v>44104</v>
      </c>
      <c r="K398" s="35" t="s">
        <v>80</v>
      </c>
      <c r="L398" s="42">
        <v>336230.55</v>
      </c>
      <c r="M398" s="43">
        <v>2589161.0099999998</v>
      </c>
      <c r="N398" s="42">
        <v>2618710.5</v>
      </c>
      <c r="O398" s="42">
        <v>0</v>
      </c>
      <c r="P398" s="35">
        <v>0</v>
      </c>
      <c r="Q398" s="35">
        <v>0</v>
      </c>
      <c r="R398" s="42">
        <v>2589161.0099999998</v>
      </c>
      <c r="S398" s="42">
        <v>0</v>
      </c>
      <c r="T398" s="42">
        <v>99.14</v>
      </c>
      <c r="U398" s="42">
        <v>98.87</v>
      </c>
      <c r="V398" s="35" t="s">
        <v>105</v>
      </c>
      <c r="W398" s="35" t="s">
        <v>233</v>
      </c>
      <c r="X398" s="35" t="s">
        <v>142</v>
      </c>
      <c r="Y398" s="35" t="s">
        <v>578</v>
      </c>
      <c r="Z398" s="35" t="s">
        <v>578</v>
      </c>
    </row>
    <row r="399" spans="1:26" ht="15.75" customHeight="1">
      <c r="A399" s="35" t="s">
        <v>823</v>
      </c>
      <c r="B399" s="35" t="s">
        <v>825</v>
      </c>
      <c r="C399" s="35" t="s">
        <v>216</v>
      </c>
      <c r="D399" s="35" t="s">
        <v>139</v>
      </c>
      <c r="E399" s="35" t="s">
        <v>251</v>
      </c>
      <c r="F399" s="35" t="s">
        <v>2197</v>
      </c>
      <c r="G399" s="35" t="s">
        <v>1881</v>
      </c>
      <c r="H399" s="35" t="s">
        <v>2198</v>
      </c>
      <c r="I399" s="41">
        <v>43369</v>
      </c>
      <c r="J399" s="41">
        <v>44104</v>
      </c>
      <c r="K399" s="35" t="s">
        <v>80</v>
      </c>
      <c r="L399" s="42">
        <v>336230.55</v>
      </c>
      <c r="M399" s="43">
        <v>2589161.0099999998</v>
      </c>
      <c r="N399" s="42">
        <v>2618710.5</v>
      </c>
      <c r="O399" s="42">
        <v>0</v>
      </c>
      <c r="P399" s="35">
        <v>0</v>
      </c>
      <c r="Q399" s="35">
        <v>0</v>
      </c>
      <c r="R399" s="42">
        <v>2589161.0099999998</v>
      </c>
      <c r="S399" s="42">
        <v>0</v>
      </c>
      <c r="T399" s="42">
        <v>99.14</v>
      </c>
      <c r="U399" s="42">
        <v>98.87</v>
      </c>
      <c r="V399" s="35" t="s">
        <v>105</v>
      </c>
      <c r="W399" s="35" t="s">
        <v>233</v>
      </c>
      <c r="X399" s="35" t="s">
        <v>142</v>
      </c>
      <c r="Y399" s="35" t="s">
        <v>199</v>
      </c>
      <c r="Z399" s="35" t="s">
        <v>199</v>
      </c>
    </row>
    <row r="400" spans="1:26" ht="15.75" customHeight="1">
      <c r="A400" s="35" t="s">
        <v>823</v>
      </c>
      <c r="B400" s="35" t="s">
        <v>825</v>
      </c>
      <c r="C400" s="35" t="s">
        <v>216</v>
      </c>
      <c r="D400" s="35" t="s">
        <v>139</v>
      </c>
      <c r="E400" s="35" t="s">
        <v>251</v>
      </c>
      <c r="F400" s="35" t="s">
        <v>2197</v>
      </c>
      <c r="G400" s="35" t="s">
        <v>1881</v>
      </c>
      <c r="H400" s="35" t="s">
        <v>2198</v>
      </c>
      <c r="I400" s="41">
        <v>43369</v>
      </c>
      <c r="J400" s="41">
        <v>44104</v>
      </c>
      <c r="K400" s="35" t="s">
        <v>80</v>
      </c>
      <c r="L400" s="42">
        <v>336230.55</v>
      </c>
      <c r="M400" s="43">
        <v>2589161.0099999998</v>
      </c>
      <c r="N400" s="42">
        <v>2618710.5</v>
      </c>
      <c r="O400" s="42">
        <v>0</v>
      </c>
      <c r="P400" s="35">
        <v>0</v>
      </c>
      <c r="Q400" s="35">
        <v>0</v>
      </c>
      <c r="R400" s="42">
        <v>2589161.0099999998</v>
      </c>
      <c r="S400" s="42">
        <v>0</v>
      </c>
      <c r="T400" s="42">
        <v>99.14</v>
      </c>
      <c r="U400" s="42">
        <v>98.87</v>
      </c>
      <c r="V400" s="35" t="s">
        <v>105</v>
      </c>
      <c r="W400" s="35" t="s">
        <v>233</v>
      </c>
      <c r="X400" s="35" t="s">
        <v>142</v>
      </c>
      <c r="Y400" s="35" t="s">
        <v>655</v>
      </c>
      <c r="Z400" s="35" t="s">
        <v>655</v>
      </c>
    </row>
    <row r="401" spans="1:26" ht="15.75" customHeight="1">
      <c r="A401" s="35" t="s">
        <v>823</v>
      </c>
      <c r="B401" s="35" t="s">
        <v>825</v>
      </c>
      <c r="C401" s="35" t="s">
        <v>216</v>
      </c>
      <c r="D401" s="35" t="s">
        <v>139</v>
      </c>
      <c r="E401" s="35" t="s">
        <v>251</v>
      </c>
      <c r="F401" s="35" t="s">
        <v>2197</v>
      </c>
      <c r="G401" s="35" t="s">
        <v>1881</v>
      </c>
      <c r="H401" s="35" t="s">
        <v>2198</v>
      </c>
      <c r="I401" s="41">
        <v>43369</v>
      </c>
      <c r="J401" s="41">
        <v>44104</v>
      </c>
      <c r="K401" s="35" t="s">
        <v>80</v>
      </c>
      <c r="L401" s="42">
        <v>336230.55</v>
      </c>
      <c r="M401" s="43">
        <v>2589161.0099999998</v>
      </c>
      <c r="N401" s="42">
        <v>2618710.5</v>
      </c>
      <c r="O401" s="42">
        <v>0</v>
      </c>
      <c r="P401" s="35">
        <v>0</v>
      </c>
      <c r="Q401" s="35">
        <v>0</v>
      </c>
      <c r="R401" s="42">
        <v>2589161.0099999998</v>
      </c>
      <c r="S401" s="42">
        <v>0</v>
      </c>
      <c r="T401" s="42">
        <v>99.14</v>
      </c>
      <c r="U401" s="42">
        <v>98.87</v>
      </c>
      <c r="V401" s="35" t="s">
        <v>105</v>
      </c>
      <c r="W401" s="35" t="s">
        <v>233</v>
      </c>
      <c r="X401" s="35" t="s">
        <v>142</v>
      </c>
      <c r="Y401" s="35" t="s">
        <v>224</v>
      </c>
      <c r="Z401" s="35" t="s">
        <v>224</v>
      </c>
    </row>
    <row r="402" spans="1:26" ht="15.75" customHeight="1">
      <c r="A402" s="35" t="s">
        <v>823</v>
      </c>
      <c r="B402" s="35" t="s">
        <v>825</v>
      </c>
      <c r="C402" s="35" t="s">
        <v>216</v>
      </c>
      <c r="D402" s="35" t="s">
        <v>139</v>
      </c>
      <c r="E402" s="35" t="s">
        <v>251</v>
      </c>
      <c r="F402" s="35" t="s">
        <v>2197</v>
      </c>
      <c r="G402" s="35" t="s">
        <v>1881</v>
      </c>
      <c r="H402" s="35" t="s">
        <v>2198</v>
      </c>
      <c r="I402" s="41">
        <v>43369</v>
      </c>
      <c r="J402" s="41">
        <v>44104</v>
      </c>
      <c r="K402" s="35" t="s">
        <v>80</v>
      </c>
      <c r="L402" s="42">
        <v>336230.55</v>
      </c>
      <c r="M402" s="43">
        <v>2589161.0099999998</v>
      </c>
      <c r="N402" s="42">
        <v>2618710.5</v>
      </c>
      <c r="O402" s="42">
        <v>0</v>
      </c>
      <c r="P402" s="35">
        <v>0</v>
      </c>
      <c r="Q402" s="35">
        <v>0</v>
      </c>
      <c r="R402" s="42">
        <v>2589161.0099999998</v>
      </c>
      <c r="S402" s="42">
        <v>0</v>
      </c>
      <c r="T402" s="42">
        <v>99.14</v>
      </c>
      <c r="U402" s="42">
        <v>98.87</v>
      </c>
      <c r="V402" s="35" t="s">
        <v>105</v>
      </c>
      <c r="W402" s="35" t="s">
        <v>233</v>
      </c>
      <c r="X402" s="35" t="s">
        <v>142</v>
      </c>
      <c r="Y402" s="35" t="s">
        <v>527</v>
      </c>
      <c r="Z402" s="35" t="s">
        <v>527</v>
      </c>
    </row>
    <row r="403" spans="1:26" ht="15.75" customHeight="1">
      <c r="A403" s="35" t="s">
        <v>823</v>
      </c>
      <c r="B403" s="35" t="s">
        <v>825</v>
      </c>
      <c r="C403" s="35" t="s">
        <v>216</v>
      </c>
      <c r="D403" s="35" t="s">
        <v>139</v>
      </c>
      <c r="E403" s="35" t="s">
        <v>251</v>
      </c>
      <c r="F403" s="35" t="s">
        <v>2197</v>
      </c>
      <c r="G403" s="35" t="s">
        <v>1881</v>
      </c>
      <c r="H403" s="35" t="s">
        <v>2198</v>
      </c>
      <c r="I403" s="41">
        <v>43369</v>
      </c>
      <c r="J403" s="41">
        <v>44104</v>
      </c>
      <c r="K403" s="35" t="s">
        <v>80</v>
      </c>
      <c r="L403" s="42">
        <v>336230.55</v>
      </c>
      <c r="M403" s="43">
        <v>2589161.0099999998</v>
      </c>
      <c r="N403" s="42">
        <v>2618710.5</v>
      </c>
      <c r="O403" s="42">
        <v>0</v>
      </c>
      <c r="P403" s="35">
        <v>0</v>
      </c>
      <c r="Q403" s="35">
        <v>0</v>
      </c>
      <c r="R403" s="42">
        <v>2589161.0099999998</v>
      </c>
      <c r="S403" s="42">
        <v>0</v>
      </c>
      <c r="T403" s="42">
        <v>99.14</v>
      </c>
      <c r="U403" s="42">
        <v>98.87</v>
      </c>
      <c r="V403" s="35" t="s">
        <v>105</v>
      </c>
      <c r="W403" s="35" t="s">
        <v>233</v>
      </c>
      <c r="X403" s="35" t="s">
        <v>142</v>
      </c>
      <c r="Y403" s="35" t="s">
        <v>602</v>
      </c>
      <c r="Z403" s="35" t="s">
        <v>602</v>
      </c>
    </row>
    <row r="404" spans="1:26" ht="15.75" customHeight="1">
      <c r="A404" s="35" t="s">
        <v>823</v>
      </c>
      <c r="B404" s="35" t="s">
        <v>825</v>
      </c>
      <c r="C404" s="35" t="s">
        <v>216</v>
      </c>
      <c r="D404" s="35" t="s">
        <v>139</v>
      </c>
      <c r="E404" s="35" t="s">
        <v>251</v>
      </c>
      <c r="F404" s="35" t="s">
        <v>2197</v>
      </c>
      <c r="G404" s="35" t="s">
        <v>1881</v>
      </c>
      <c r="H404" s="35" t="s">
        <v>2198</v>
      </c>
      <c r="I404" s="41">
        <v>43369</v>
      </c>
      <c r="J404" s="41">
        <v>44104</v>
      </c>
      <c r="K404" s="35" t="s">
        <v>80</v>
      </c>
      <c r="L404" s="42">
        <v>336230.55</v>
      </c>
      <c r="M404" s="43">
        <v>2589161.0099999998</v>
      </c>
      <c r="N404" s="42">
        <v>2618710.5</v>
      </c>
      <c r="O404" s="42">
        <v>0</v>
      </c>
      <c r="P404" s="35">
        <v>0</v>
      </c>
      <c r="Q404" s="35">
        <v>0</v>
      </c>
      <c r="R404" s="42">
        <v>2589161.0099999998</v>
      </c>
      <c r="S404" s="42">
        <v>0</v>
      </c>
      <c r="T404" s="42">
        <v>99.14</v>
      </c>
      <c r="U404" s="42">
        <v>98.87</v>
      </c>
      <c r="V404" s="35" t="s">
        <v>105</v>
      </c>
      <c r="W404" s="35" t="s">
        <v>233</v>
      </c>
      <c r="X404" s="35" t="s">
        <v>142</v>
      </c>
      <c r="Y404" s="35" t="s">
        <v>259</v>
      </c>
      <c r="Z404" s="35" t="s">
        <v>259</v>
      </c>
    </row>
    <row r="405" spans="1:26" ht="15.75" customHeight="1">
      <c r="A405" s="35" t="s">
        <v>823</v>
      </c>
      <c r="B405" s="35" t="s">
        <v>825</v>
      </c>
      <c r="C405" s="35" t="s">
        <v>216</v>
      </c>
      <c r="D405" s="35" t="s">
        <v>139</v>
      </c>
      <c r="E405" s="35" t="s">
        <v>251</v>
      </c>
      <c r="F405" s="35" t="s">
        <v>2197</v>
      </c>
      <c r="G405" s="35" t="s">
        <v>1881</v>
      </c>
      <c r="H405" s="35" t="s">
        <v>2198</v>
      </c>
      <c r="I405" s="41">
        <v>43369</v>
      </c>
      <c r="J405" s="41">
        <v>44104</v>
      </c>
      <c r="K405" s="35" t="s">
        <v>80</v>
      </c>
      <c r="L405" s="42">
        <v>336230.55</v>
      </c>
      <c r="M405" s="43">
        <v>2589161.0099999998</v>
      </c>
      <c r="N405" s="42">
        <v>2618710.5</v>
      </c>
      <c r="O405" s="42">
        <v>0</v>
      </c>
      <c r="P405" s="35">
        <v>0</v>
      </c>
      <c r="Q405" s="35">
        <v>0</v>
      </c>
      <c r="R405" s="42">
        <v>2589161.0099999998</v>
      </c>
      <c r="S405" s="42">
        <v>0</v>
      </c>
      <c r="T405" s="42">
        <v>99.14</v>
      </c>
      <c r="U405" s="42">
        <v>98.87</v>
      </c>
      <c r="V405" s="35" t="s">
        <v>105</v>
      </c>
      <c r="W405" s="35" t="s">
        <v>233</v>
      </c>
      <c r="X405" s="35" t="s">
        <v>142</v>
      </c>
      <c r="Y405" s="35" t="s">
        <v>158</v>
      </c>
      <c r="Z405" s="35" t="s">
        <v>158</v>
      </c>
    </row>
    <row r="406" spans="1:26" ht="15.75" customHeight="1">
      <c r="A406" s="35" t="s">
        <v>823</v>
      </c>
      <c r="B406" s="35" t="s">
        <v>825</v>
      </c>
      <c r="C406" s="35" t="s">
        <v>216</v>
      </c>
      <c r="D406" s="35" t="s">
        <v>139</v>
      </c>
      <c r="E406" s="35" t="s">
        <v>251</v>
      </c>
      <c r="F406" s="35" t="s">
        <v>2197</v>
      </c>
      <c r="G406" s="35" t="s">
        <v>1881</v>
      </c>
      <c r="H406" s="35" t="s">
        <v>2198</v>
      </c>
      <c r="I406" s="41">
        <v>43369</v>
      </c>
      <c r="J406" s="41">
        <v>44104</v>
      </c>
      <c r="K406" s="35" t="s">
        <v>80</v>
      </c>
      <c r="L406" s="42">
        <v>336230.55</v>
      </c>
      <c r="M406" s="43">
        <v>2589161.0099999998</v>
      </c>
      <c r="N406" s="42">
        <v>2618710.5</v>
      </c>
      <c r="O406" s="42">
        <v>0</v>
      </c>
      <c r="P406" s="35">
        <v>0</v>
      </c>
      <c r="Q406" s="35">
        <v>0</v>
      </c>
      <c r="R406" s="42">
        <v>2589161.0099999998</v>
      </c>
      <c r="S406" s="42">
        <v>0</v>
      </c>
      <c r="T406" s="42">
        <v>99.14</v>
      </c>
      <c r="U406" s="42">
        <v>98.87</v>
      </c>
      <c r="V406" s="35" t="s">
        <v>105</v>
      </c>
      <c r="W406" s="35" t="s">
        <v>233</v>
      </c>
      <c r="X406" s="35" t="s">
        <v>142</v>
      </c>
      <c r="Y406" s="35" t="s">
        <v>235</v>
      </c>
      <c r="Z406" s="35" t="s">
        <v>235</v>
      </c>
    </row>
    <row r="407" spans="1:26" ht="15.75" customHeight="1">
      <c r="A407" s="35" t="s">
        <v>823</v>
      </c>
      <c r="B407" s="35" t="s">
        <v>825</v>
      </c>
      <c r="C407" s="35" t="s">
        <v>216</v>
      </c>
      <c r="D407" s="35" t="s">
        <v>139</v>
      </c>
      <c r="E407" s="35" t="s">
        <v>251</v>
      </c>
      <c r="F407" s="35" t="s">
        <v>2197</v>
      </c>
      <c r="G407" s="35" t="s">
        <v>1881</v>
      </c>
      <c r="H407" s="35" t="s">
        <v>2198</v>
      </c>
      <c r="I407" s="41">
        <v>43369</v>
      </c>
      <c r="J407" s="41">
        <v>44104</v>
      </c>
      <c r="K407" s="35" t="s">
        <v>80</v>
      </c>
      <c r="L407" s="42">
        <v>336230.55</v>
      </c>
      <c r="M407" s="43">
        <v>2589161.0099999998</v>
      </c>
      <c r="N407" s="42">
        <v>2618710.5</v>
      </c>
      <c r="O407" s="42">
        <v>0</v>
      </c>
      <c r="P407" s="35">
        <v>0</v>
      </c>
      <c r="Q407" s="35">
        <v>0</v>
      </c>
      <c r="R407" s="42">
        <v>2589161.0099999998</v>
      </c>
      <c r="S407" s="42">
        <v>0</v>
      </c>
      <c r="T407" s="42">
        <v>99.14</v>
      </c>
      <c r="U407" s="42">
        <v>98.87</v>
      </c>
      <c r="V407" s="35" t="s">
        <v>105</v>
      </c>
      <c r="W407" s="35" t="s">
        <v>233</v>
      </c>
      <c r="X407" s="35" t="s">
        <v>142</v>
      </c>
      <c r="Y407" s="35" t="s">
        <v>143</v>
      </c>
      <c r="Z407" s="35" t="s">
        <v>143</v>
      </c>
    </row>
    <row r="408" spans="1:26" ht="15.75" customHeight="1">
      <c r="A408" s="35" t="s">
        <v>823</v>
      </c>
      <c r="B408" s="35" t="s">
        <v>825</v>
      </c>
      <c r="C408" s="35" t="s">
        <v>216</v>
      </c>
      <c r="D408" s="35" t="s">
        <v>139</v>
      </c>
      <c r="E408" s="35" t="s">
        <v>251</v>
      </c>
      <c r="F408" s="35" t="s">
        <v>2197</v>
      </c>
      <c r="G408" s="35" t="s">
        <v>1881</v>
      </c>
      <c r="H408" s="35" t="s">
        <v>2198</v>
      </c>
      <c r="I408" s="41">
        <v>43369</v>
      </c>
      <c r="J408" s="41">
        <v>44104</v>
      </c>
      <c r="K408" s="35" t="s">
        <v>80</v>
      </c>
      <c r="L408" s="42">
        <v>336230.55</v>
      </c>
      <c r="M408" s="43">
        <v>2589161.0099999998</v>
      </c>
      <c r="N408" s="42">
        <v>2618710.5</v>
      </c>
      <c r="O408" s="42">
        <v>0</v>
      </c>
      <c r="P408" s="35">
        <v>0</v>
      </c>
      <c r="Q408" s="35">
        <v>0</v>
      </c>
      <c r="R408" s="42">
        <v>2589161.0099999998</v>
      </c>
      <c r="S408" s="42">
        <v>0</v>
      </c>
      <c r="T408" s="42">
        <v>99.14</v>
      </c>
      <c r="U408" s="42">
        <v>98.87</v>
      </c>
      <c r="V408" s="35" t="s">
        <v>105</v>
      </c>
      <c r="W408" s="35" t="s">
        <v>233</v>
      </c>
      <c r="X408" s="35" t="s">
        <v>142</v>
      </c>
      <c r="Y408" s="35" t="s">
        <v>364</v>
      </c>
      <c r="Z408" s="35" t="s">
        <v>364</v>
      </c>
    </row>
    <row r="409" spans="1:26" ht="15.75" customHeight="1">
      <c r="A409" s="35" t="s">
        <v>823</v>
      </c>
      <c r="B409" s="35" t="s">
        <v>825</v>
      </c>
      <c r="C409" s="35" t="s">
        <v>216</v>
      </c>
      <c r="D409" s="35" t="s">
        <v>139</v>
      </c>
      <c r="E409" s="35" t="s">
        <v>251</v>
      </c>
      <c r="F409" s="35" t="s">
        <v>2197</v>
      </c>
      <c r="G409" s="35" t="s">
        <v>1881</v>
      </c>
      <c r="H409" s="35" t="s">
        <v>2198</v>
      </c>
      <c r="I409" s="41">
        <v>43369</v>
      </c>
      <c r="J409" s="41">
        <v>44104</v>
      </c>
      <c r="K409" s="35" t="s">
        <v>80</v>
      </c>
      <c r="L409" s="42">
        <v>336230.55</v>
      </c>
      <c r="M409" s="43">
        <v>2589161.0099999998</v>
      </c>
      <c r="N409" s="42">
        <v>2618710.5</v>
      </c>
      <c r="O409" s="42">
        <v>0</v>
      </c>
      <c r="P409" s="35">
        <v>0</v>
      </c>
      <c r="Q409" s="35">
        <v>0</v>
      </c>
      <c r="R409" s="42">
        <v>2589161.0099999998</v>
      </c>
      <c r="S409" s="42">
        <v>0</v>
      </c>
      <c r="T409" s="42">
        <v>99.14</v>
      </c>
      <c r="U409" s="42">
        <v>98.87</v>
      </c>
      <c r="V409" s="35" t="s">
        <v>105</v>
      </c>
      <c r="W409" s="35" t="s">
        <v>233</v>
      </c>
      <c r="X409" s="35" t="s">
        <v>142</v>
      </c>
      <c r="Y409" s="35" t="s">
        <v>212</v>
      </c>
      <c r="Z409" s="35" t="s">
        <v>212</v>
      </c>
    </row>
    <row r="410" spans="1:26" ht="15.75" customHeight="1">
      <c r="A410" s="35" t="s">
        <v>823</v>
      </c>
      <c r="B410" s="35" t="s">
        <v>825</v>
      </c>
      <c r="C410" s="35" t="s">
        <v>216</v>
      </c>
      <c r="D410" s="35" t="s">
        <v>139</v>
      </c>
      <c r="E410" s="35" t="s">
        <v>251</v>
      </c>
      <c r="F410" s="35" t="s">
        <v>2197</v>
      </c>
      <c r="G410" s="35" t="s">
        <v>1881</v>
      </c>
      <c r="H410" s="35" t="s">
        <v>2198</v>
      </c>
      <c r="I410" s="41">
        <v>43369</v>
      </c>
      <c r="J410" s="41">
        <v>44104</v>
      </c>
      <c r="K410" s="35" t="s">
        <v>80</v>
      </c>
      <c r="L410" s="42">
        <v>336230.55</v>
      </c>
      <c r="M410" s="43">
        <v>2589161.0099999998</v>
      </c>
      <c r="N410" s="42">
        <v>2618710.5</v>
      </c>
      <c r="O410" s="42">
        <v>0</v>
      </c>
      <c r="P410" s="35">
        <v>0</v>
      </c>
      <c r="Q410" s="35">
        <v>0</v>
      </c>
      <c r="R410" s="42">
        <v>2589161.0099999998</v>
      </c>
      <c r="S410" s="42">
        <v>0</v>
      </c>
      <c r="T410" s="42">
        <v>99.14</v>
      </c>
      <c r="U410" s="42">
        <v>98.87</v>
      </c>
      <c r="V410" s="35" t="s">
        <v>105</v>
      </c>
      <c r="W410" s="35" t="s">
        <v>233</v>
      </c>
      <c r="X410" s="35" t="s">
        <v>142</v>
      </c>
      <c r="Y410" s="35" t="s">
        <v>1223</v>
      </c>
      <c r="Z410" s="35" t="s">
        <v>1223</v>
      </c>
    </row>
    <row r="411" spans="1:26" ht="15.75" customHeight="1">
      <c r="A411" s="35" t="s">
        <v>823</v>
      </c>
      <c r="B411" s="35" t="s">
        <v>825</v>
      </c>
      <c r="C411" s="35" t="s">
        <v>216</v>
      </c>
      <c r="D411" s="35" t="s">
        <v>139</v>
      </c>
      <c r="E411" s="35" t="s">
        <v>251</v>
      </c>
      <c r="F411" s="35" t="s">
        <v>2197</v>
      </c>
      <c r="G411" s="35" t="s">
        <v>1881</v>
      </c>
      <c r="H411" s="35" t="s">
        <v>2198</v>
      </c>
      <c r="I411" s="41">
        <v>43369</v>
      </c>
      <c r="J411" s="41">
        <v>44104</v>
      </c>
      <c r="K411" s="35" t="s">
        <v>80</v>
      </c>
      <c r="L411" s="42">
        <v>336230.55</v>
      </c>
      <c r="M411" s="43">
        <v>2589161.0099999998</v>
      </c>
      <c r="N411" s="42">
        <v>2618710.5</v>
      </c>
      <c r="O411" s="42">
        <v>0</v>
      </c>
      <c r="P411" s="35">
        <v>0</v>
      </c>
      <c r="Q411" s="35">
        <v>0</v>
      </c>
      <c r="R411" s="42">
        <v>2589161.0099999998</v>
      </c>
      <c r="S411" s="42">
        <v>0</v>
      </c>
      <c r="T411" s="42">
        <v>99.14</v>
      </c>
      <c r="U411" s="42">
        <v>98.87</v>
      </c>
      <c r="V411" s="35" t="s">
        <v>105</v>
      </c>
      <c r="W411" s="35" t="s">
        <v>233</v>
      </c>
      <c r="X411" s="35" t="s">
        <v>142</v>
      </c>
      <c r="Y411" s="35" t="s">
        <v>1660</v>
      </c>
      <c r="Z411" s="35" t="s">
        <v>1660</v>
      </c>
    </row>
    <row r="412" spans="1:26" ht="15.75" customHeight="1">
      <c r="A412" s="35" t="s">
        <v>823</v>
      </c>
      <c r="B412" s="35" t="s">
        <v>825</v>
      </c>
      <c r="C412" s="35" t="s">
        <v>216</v>
      </c>
      <c r="D412" s="35" t="s">
        <v>139</v>
      </c>
      <c r="E412" s="35" t="s">
        <v>251</v>
      </c>
      <c r="F412" s="35" t="s">
        <v>2197</v>
      </c>
      <c r="G412" s="35" t="s">
        <v>1881</v>
      </c>
      <c r="H412" s="35" t="s">
        <v>2198</v>
      </c>
      <c r="I412" s="41">
        <v>43369</v>
      </c>
      <c r="J412" s="41">
        <v>44104</v>
      </c>
      <c r="K412" s="35" t="s">
        <v>80</v>
      </c>
      <c r="L412" s="42">
        <v>336230.55</v>
      </c>
      <c r="M412" s="43">
        <v>2589161.0099999998</v>
      </c>
      <c r="N412" s="42">
        <v>2618710.5</v>
      </c>
      <c r="O412" s="42">
        <v>0</v>
      </c>
      <c r="P412" s="35">
        <v>0</v>
      </c>
      <c r="Q412" s="35">
        <v>0</v>
      </c>
      <c r="R412" s="42">
        <v>2589161.0099999998</v>
      </c>
      <c r="S412" s="42">
        <v>0</v>
      </c>
      <c r="T412" s="42">
        <v>99.14</v>
      </c>
      <c r="U412" s="42">
        <v>98.87</v>
      </c>
      <c r="V412" s="35" t="s">
        <v>105</v>
      </c>
      <c r="W412" s="35" t="s">
        <v>233</v>
      </c>
      <c r="X412" s="35" t="s">
        <v>142</v>
      </c>
      <c r="Y412" s="35" t="s">
        <v>356</v>
      </c>
      <c r="Z412" s="35" t="s">
        <v>356</v>
      </c>
    </row>
    <row r="413" spans="1:26" ht="15.75" customHeight="1">
      <c r="A413" s="35" t="s">
        <v>823</v>
      </c>
      <c r="B413" s="35" t="s">
        <v>825</v>
      </c>
      <c r="C413" s="35" t="s">
        <v>216</v>
      </c>
      <c r="D413" s="35" t="s">
        <v>139</v>
      </c>
      <c r="E413" s="35" t="s">
        <v>251</v>
      </c>
      <c r="F413" s="35" t="s">
        <v>2197</v>
      </c>
      <c r="G413" s="35" t="s">
        <v>1881</v>
      </c>
      <c r="H413" s="35" t="s">
        <v>2198</v>
      </c>
      <c r="I413" s="41">
        <v>43369</v>
      </c>
      <c r="J413" s="41">
        <v>44104</v>
      </c>
      <c r="K413" s="35" t="s">
        <v>80</v>
      </c>
      <c r="L413" s="42">
        <v>336230.55</v>
      </c>
      <c r="M413" s="43">
        <v>2589161.0099999998</v>
      </c>
      <c r="N413" s="42">
        <v>2618710.5</v>
      </c>
      <c r="O413" s="42">
        <v>0</v>
      </c>
      <c r="P413" s="35">
        <v>0</v>
      </c>
      <c r="Q413" s="35">
        <v>0</v>
      </c>
      <c r="R413" s="42">
        <v>2589161.0099999998</v>
      </c>
      <c r="S413" s="42">
        <v>0</v>
      </c>
      <c r="T413" s="42">
        <v>99.14</v>
      </c>
      <c r="U413" s="42">
        <v>98.87</v>
      </c>
      <c r="V413" s="35" t="s">
        <v>105</v>
      </c>
      <c r="W413" s="35" t="s">
        <v>233</v>
      </c>
      <c r="X413" s="35" t="s">
        <v>142</v>
      </c>
      <c r="Y413" s="35" t="s">
        <v>1883</v>
      </c>
      <c r="Z413" s="35" t="s">
        <v>1883</v>
      </c>
    </row>
    <row r="414" spans="1:26" ht="15.75" customHeight="1">
      <c r="A414" s="35" t="s">
        <v>823</v>
      </c>
      <c r="B414" s="35" t="s">
        <v>825</v>
      </c>
      <c r="C414" s="35" t="s">
        <v>216</v>
      </c>
      <c r="D414" s="35" t="s">
        <v>139</v>
      </c>
      <c r="E414" s="35" t="s">
        <v>251</v>
      </c>
      <c r="F414" s="35" t="s">
        <v>2197</v>
      </c>
      <c r="G414" s="35" t="s">
        <v>1881</v>
      </c>
      <c r="H414" s="35" t="s">
        <v>2198</v>
      </c>
      <c r="I414" s="41">
        <v>43369</v>
      </c>
      <c r="J414" s="41">
        <v>44104</v>
      </c>
      <c r="K414" s="35" t="s">
        <v>80</v>
      </c>
      <c r="L414" s="42">
        <v>336230.55</v>
      </c>
      <c r="M414" s="43">
        <v>2589161.0099999998</v>
      </c>
      <c r="N414" s="42">
        <v>2618710.5</v>
      </c>
      <c r="O414" s="42">
        <v>0</v>
      </c>
      <c r="P414" s="35">
        <v>0</v>
      </c>
      <c r="Q414" s="35">
        <v>0</v>
      </c>
      <c r="R414" s="42">
        <v>2589161.0099999998</v>
      </c>
      <c r="S414" s="42">
        <v>0</v>
      </c>
      <c r="T414" s="42">
        <v>99.14</v>
      </c>
      <c r="U414" s="42">
        <v>98.87</v>
      </c>
      <c r="V414" s="35" t="s">
        <v>105</v>
      </c>
      <c r="W414" s="35" t="s">
        <v>233</v>
      </c>
      <c r="X414" s="35" t="s">
        <v>142</v>
      </c>
      <c r="Y414" s="35" t="s">
        <v>472</v>
      </c>
      <c r="Z414" s="35" t="s">
        <v>472</v>
      </c>
    </row>
    <row r="415" spans="1:26" ht="15.75" customHeight="1">
      <c r="A415" s="35" t="s">
        <v>828</v>
      </c>
      <c r="B415" s="35" t="s">
        <v>830</v>
      </c>
      <c r="C415" s="35" t="s">
        <v>76</v>
      </c>
      <c r="D415" s="35" t="s">
        <v>232</v>
      </c>
      <c r="E415" s="35" t="s">
        <v>119</v>
      </c>
      <c r="F415" s="35" t="s">
        <v>2199</v>
      </c>
      <c r="G415" s="35" t="s">
        <v>2200</v>
      </c>
      <c r="H415" s="35" t="s">
        <v>2201</v>
      </c>
      <c r="I415" s="41">
        <v>43124</v>
      </c>
      <c r="J415" s="41">
        <v>43222</v>
      </c>
      <c r="K415" s="35" t="s">
        <v>266</v>
      </c>
      <c r="L415" s="42">
        <v>134461.29999999999</v>
      </c>
      <c r="M415" s="43">
        <v>134461.29999999999</v>
      </c>
      <c r="N415" s="42">
        <v>134461.25</v>
      </c>
      <c r="O415" s="42">
        <v>0</v>
      </c>
      <c r="P415" s="35">
        <v>0.05</v>
      </c>
      <c r="Q415" s="35">
        <v>0</v>
      </c>
      <c r="R415" s="42">
        <v>134461.29</v>
      </c>
      <c r="S415" s="42">
        <v>0</v>
      </c>
      <c r="T415" s="42">
        <v>100</v>
      </c>
      <c r="U415" s="42">
        <v>99.99</v>
      </c>
      <c r="V415" s="35" t="s">
        <v>831</v>
      </c>
      <c r="W415" s="35" t="s">
        <v>233</v>
      </c>
      <c r="X415" s="35" t="s">
        <v>355</v>
      </c>
      <c r="Y415" s="35" t="s">
        <v>95</v>
      </c>
      <c r="Z415" s="35" t="s">
        <v>95</v>
      </c>
    </row>
    <row r="416" spans="1:26" ht="15.75" customHeight="1">
      <c r="A416" s="35" t="s">
        <v>828</v>
      </c>
      <c r="B416" s="35" t="s">
        <v>830</v>
      </c>
      <c r="C416" s="35" t="s">
        <v>76</v>
      </c>
      <c r="D416" s="35" t="s">
        <v>232</v>
      </c>
      <c r="E416" s="35" t="s">
        <v>119</v>
      </c>
      <c r="F416" s="35" t="s">
        <v>2199</v>
      </c>
      <c r="G416" s="35" t="s">
        <v>2200</v>
      </c>
      <c r="H416" s="35" t="s">
        <v>2201</v>
      </c>
      <c r="I416" s="41">
        <v>43124</v>
      </c>
      <c r="J416" s="41">
        <v>43222</v>
      </c>
      <c r="K416" s="35" t="s">
        <v>266</v>
      </c>
      <c r="L416" s="42">
        <v>134461.29999999999</v>
      </c>
      <c r="M416" s="43">
        <v>134461.29999999999</v>
      </c>
      <c r="N416" s="42">
        <v>134461.25</v>
      </c>
      <c r="O416" s="42">
        <v>0</v>
      </c>
      <c r="P416" s="35">
        <v>0.05</v>
      </c>
      <c r="Q416" s="35">
        <v>0</v>
      </c>
      <c r="R416" s="42">
        <v>134461.29</v>
      </c>
      <c r="S416" s="42">
        <v>0</v>
      </c>
      <c r="T416" s="42">
        <v>100</v>
      </c>
      <c r="U416" s="42">
        <v>99.99</v>
      </c>
      <c r="V416" s="35" t="s">
        <v>831</v>
      </c>
      <c r="W416" s="35" t="s">
        <v>233</v>
      </c>
      <c r="X416" s="35" t="s">
        <v>355</v>
      </c>
      <c r="Y416" s="35" t="s">
        <v>199</v>
      </c>
      <c r="Z416" s="35" t="s">
        <v>199</v>
      </c>
    </row>
    <row r="417" spans="1:26" ht="15.75" customHeight="1">
      <c r="A417" s="35" t="s">
        <v>828</v>
      </c>
      <c r="B417" s="35" t="s">
        <v>830</v>
      </c>
      <c r="C417" s="35" t="s">
        <v>76</v>
      </c>
      <c r="D417" s="35" t="s">
        <v>232</v>
      </c>
      <c r="E417" s="35" t="s">
        <v>119</v>
      </c>
      <c r="F417" s="35" t="s">
        <v>2199</v>
      </c>
      <c r="G417" s="35" t="s">
        <v>2200</v>
      </c>
      <c r="H417" s="35" t="s">
        <v>2201</v>
      </c>
      <c r="I417" s="41">
        <v>43124</v>
      </c>
      <c r="J417" s="41">
        <v>43222</v>
      </c>
      <c r="K417" s="35" t="s">
        <v>266</v>
      </c>
      <c r="L417" s="42">
        <v>134461.29999999999</v>
      </c>
      <c r="M417" s="43">
        <v>134461.29999999999</v>
      </c>
      <c r="N417" s="42">
        <v>134461.25</v>
      </c>
      <c r="O417" s="42">
        <v>0</v>
      </c>
      <c r="P417" s="35">
        <v>0.05</v>
      </c>
      <c r="Q417" s="35">
        <v>0</v>
      </c>
      <c r="R417" s="42">
        <v>134461.29</v>
      </c>
      <c r="S417" s="42">
        <v>0</v>
      </c>
      <c r="T417" s="42">
        <v>100</v>
      </c>
      <c r="U417" s="42">
        <v>99.99</v>
      </c>
      <c r="V417" s="35" t="s">
        <v>831</v>
      </c>
      <c r="W417" s="35" t="s">
        <v>233</v>
      </c>
      <c r="X417" s="35" t="s">
        <v>355</v>
      </c>
      <c r="Y417" s="35" t="s">
        <v>472</v>
      </c>
      <c r="Z417" s="35" t="s">
        <v>472</v>
      </c>
    </row>
    <row r="418" spans="1:26" ht="15.75" customHeight="1">
      <c r="A418" s="35" t="s">
        <v>828</v>
      </c>
      <c r="B418" s="35" t="s">
        <v>830</v>
      </c>
      <c r="C418" s="35" t="s">
        <v>76</v>
      </c>
      <c r="D418" s="35" t="s">
        <v>232</v>
      </c>
      <c r="E418" s="35" t="s">
        <v>119</v>
      </c>
      <c r="F418" s="35" t="s">
        <v>2199</v>
      </c>
      <c r="G418" s="35" t="s">
        <v>2200</v>
      </c>
      <c r="H418" s="35" t="s">
        <v>2201</v>
      </c>
      <c r="I418" s="41">
        <v>43124</v>
      </c>
      <c r="J418" s="41">
        <v>43222</v>
      </c>
      <c r="K418" s="35" t="s">
        <v>266</v>
      </c>
      <c r="L418" s="42">
        <v>134461.29999999999</v>
      </c>
      <c r="M418" s="43">
        <v>134461.29999999999</v>
      </c>
      <c r="N418" s="42">
        <v>134461.25</v>
      </c>
      <c r="O418" s="42">
        <v>0</v>
      </c>
      <c r="P418" s="35">
        <v>0.05</v>
      </c>
      <c r="Q418" s="35">
        <v>0</v>
      </c>
      <c r="R418" s="42">
        <v>134461.29</v>
      </c>
      <c r="S418" s="42">
        <v>0</v>
      </c>
      <c r="T418" s="42">
        <v>100</v>
      </c>
      <c r="U418" s="42">
        <v>99.99</v>
      </c>
      <c r="V418" s="35" t="s">
        <v>831</v>
      </c>
      <c r="W418" s="35" t="s">
        <v>233</v>
      </c>
      <c r="X418" s="35" t="s">
        <v>355</v>
      </c>
      <c r="Y418" s="35" t="s">
        <v>1883</v>
      </c>
      <c r="Z418" s="35" t="s">
        <v>1883</v>
      </c>
    </row>
    <row r="419" spans="1:26" ht="15.75" customHeight="1">
      <c r="A419" s="35" t="s">
        <v>828</v>
      </c>
      <c r="B419" s="35" t="s">
        <v>830</v>
      </c>
      <c r="C419" s="35" t="s">
        <v>76</v>
      </c>
      <c r="D419" s="35" t="s">
        <v>232</v>
      </c>
      <c r="E419" s="35" t="s">
        <v>119</v>
      </c>
      <c r="F419" s="35" t="s">
        <v>2199</v>
      </c>
      <c r="G419" s="35" t="s">
        <v>2200</v>
      </c>
      <c r="H419" s="35" t="s">
        <v>2201</v>
      </c>
      <c r="I419" s="41">
        <v>43124</v>
      </c>
      <c r="J419" s="41">
        <v>43222</v>
      </c>
      <c r="K419" s="35" t="s">
        <v>266</v>
      </c>
      <c r="L419" s="42">
        <v>134461.29999999999</v>
      </c>
      <c r="M419" s="43">
        <v>134461.29999999999</v>
      </c>
      <c r="N419" s="42">
        <v>134461.25</v>
      </c>
      <c r="O419" s="42">
        <v>0</v>
      </c>
      <c r="P419" s="35">
        <v>0.05</v>
      </c>
      <c r="Q419" s="35">
        <v>0</v>
      </c>
      <c r="R419" s="42">
        <v>134461.29</v>
      </c>
      <c r="S419" s="42">
        <v>0</v>
      </c>
      <c r="T419" s="42">
        <v>100</v>
      </c>
      <c r="U419" s="42">
        <v>99.99</v>
      </c>
      <c r="V419" s="35" t="s">
        <v>831</v>
      </c>
      <c r="W419" s="35" t="s">
        <v>233</v>
      </c>
      <c r="X419" s="35" t="s">
        <v>355</v>
      </c>
      <c r="Y419" s="35" t="s">
        <v>356</v>
      </c>
      <c r="Z419" s="35" t="s">
        <v>356</v>
      </c>
    </row>
    <row r="420" spans="1:26" ht="15.75" customHeight="1">
      <c r="A420" s="35" t="s">
        <v>828</v>
      </c>
      <c r="B420" s="35" t="s">
        <v>830</v>
      </c>
      <c r="C420" s="35" t="s">
        <v>76</v>
      </c>
      <c r="D420" s="35" t="s">
        <v>232</v>
      </c>
      <c r="E420" s="35" t="s">
        <v>119</v>
      </c>
      <c r="F420" s="35" t="s">
        <v>2199</v>
      </c>
      <c r="G420" s="35" t="s">
        <v>2200</v>
      </c>
      <c r="H420" s="35" t="s">
        <v>2201</v>
      </c>
      <c r="I420" s="41">
        <v>43124</v>
      </c>
      <c r="J420" s="41">
        <v>43222</v>
      </c>
      <c r="K420" s="35" t="s">
        <v>266</v>
      </c>
      <c r="L420" s="42">
        <v>134461.29999999999</v>
      </c>
      <c r="M420" s="43">
        <v>134461.29999999999</v>
      </c>
      <c r="N420" s="42">
        <v>134461.25</v>
      </c>
      <c r="O420" s="42">
        <v>0</v>
      </c>
      <c r="P420" s="35">
        <v>0.05</v>
      </c>
      <c r="Q420" s="35">
        <v>0</v>
      </c>
      <c r="R420" s="42">
        <v>134461.29</v>
      </c>
      <c r="S420" s="42">
        <v>0</v>
      </c>
      <c r="T420" s="42">
        <v>100</v>
      </c>
      <c r="U420" s="42">
        <v>99.99</v>
      </c>
      <c r="V420" s="35" t="s">
        <v>831</v>
      </c>
      <c r="W420" s="35" t="s">
        <v>233</v>
      </c>
      <c r="X420" s="35" t="s">
        <v>355</v>
      </c>
      <c r="Y420" s="35" t="s">
        <v>364</v>
      </c>
      <c r="Z420" s="35" t="s">
        <v>364</v>
      </c>
    </row>
    <row r="421" spans="1:26" ht="15.75" customHeight="1">
      <c r="A421" s="35" t="s">
        <v>828</v>
      </c>
      <c r="B421" s="35" t="s">
        <v>830</v>
      </c>
      <c r="C421" s="35" t="s">
        <v>76</v>
      </c>
      <c r="D421" s="35" t="s">
        <v>232</v>
      </c>
      <c r="E421" s="35" t="s">
        <v>119</v>
      </c>
      <c r="F421" s="35" t="s">
        <v>2199</v>
      </c>
      <c r="G421" s="35" t="s">
        <v>2200</v>
      </c>
      <c r="H421" s="35" t="s">
        <v>2201</v>
      </c>
      <c r="I421" s="41">
        <v>43124</v>
      </c>
      <c r="J421" s="41">
        <v>43222</v>
      </c>
      <c r="K421" s="35" t="s">
        <v>266</v>
      </c>
      <c r="L421" s="42">
        <v>134461.29999999999</v>
      </c>
      <c r="M421" s="43">
        <v>134461.29999999999</v>
      </c>
      <c r="N421" s="42">
        <v>134461.25</v>
      </c>
      <c r="O421" s="42">
        <v>0</v>
      </c>
      <c r="P421" s="35">
        <v>0.05</v>
      </c>
      <c r="Q421" s="35">
        <v>0</v>
      </c>
      <c r="R421" s="42">
        <v>134461.29</v>
      </c>
      <c r="S421" s="42">
        <v>0</v>
      </c>
      <c r="T421" s="42">
        <v>100</v>
      </c>
      <c r="U421" s="42">
        <v>99.99</v>
      </c>
      <c r="V421" s="35" t="s">
        <v>831</v>
      </c>
      <c r="W421" s="35" t="s">
        <v>233</v>
      </c>
      <c r="X421" s="35" t="s">
        <v>355</v>
      </c>
      <c r="Y421" s="35" t="s">
        <v>655</v>
      </c>
      <c r="Z421" s="35" t="s">
        <v>655</v>
      </c>
    </row>
    <row r="422" spans="1:26" ht="15.75" customHeight="1">
      <c r="A422" s="35" t="s">
        <v>828</v>
      </c>
      <c r="B422" s="35" t="s">
        <v>830</v>
      </c>
      <c r="C422" s="35" t="s">
        <v>76</v>
      </c>
      <c r="D422" s="35" t="s">
        <v>232</v>
      </c>
      <c r="E422" s="35" t="s">
        <v>119</v>
      </c>
      <c r="F422" s="35" t="s">
        <v>2199</v>
      </c>
      <c r="G422" s="35" t="s">
        <v>2200</v>
      </c>
      <c r="H422" s="35" t="s">
        <v>2201</v>
      </c>
      <c r="I422" s="41">
        <v>43124</v>
      </c>
      <c r="J422" s="41">
        <v>43222</v>
      </c>
      <c r="K422" s="35" t="s">
        <v>266</v>
      </c>
      <c r="L422" s="42">
        <v>134461.29999999999</v>
      </c>
      <c r="M422" s="43">
        <v>134461.29999999999</v>
      </c>
      <c r="N422" s="42">
        <v>134461.25</v>
      </c>
      <c r="O422" s="42">
        <v>0</v>
      </c>
      <c r="P422" s="35">
        <v>0.05</v>
      </c>
      <c r="Q422" s="35">
        <v>0</v>
      </c>
      <c r="R422" s="42">
        <v>134461.29</v>
      </c>
      <c r="S422" s="42">
        <v>0</v>
      </c>
      <c r="T422" s="42">
        <v>100</v>
      </c>
      <c r="U422" s="42">
        <v>99.99</v>
      </c>
      <c r="V422" s="35" t="s">
        <v>831</v>
      </c>
      <c r="W422" s="35" t="s">
        <v>233</v>
      </c>
      <c r="X422" s="35" t="s">
        <v>355</v>
      </c>
      <c r="Y422" s="35" t="s">
        <v>259</v>
      </c>
      <c r="Z422" s="35" t="s">
        <v>259</v>
      </c>
    </row>
    <row r="423" spans="1:26" ht="15.75" customHeight="1">
      <c r="A423" s="35" t="s">
        <v>828</v>
      </c>
      <c r="B423" s="35" t="s">
        <v>830</v>
      </c>
      <c r="C423" s="35" t="s">
        <v>76</v>
      </c>
      <c r="D423" s="35" t="s">
        <v>232</v>
      </c>
      <c r="E423" s="35" t="s">
        <v>119</v>
      </c>
      <c r="F423" s="35" t="s">
        <v>2199</v>
      </c>
      <c r="G423" s="35" t="s">
        <v>2200</v>
      </c>
      <c r="H423" s="35" t="s">
        <v>2201</v>
      </c>
      <c r="I423" s="41">
        <v>43124</v>
      </c>
      <c r="J423" s="41">
        <v>43222</v>
      </c>
      <c r="K423" s="35" t="s">
        <v>266</v>
      </c>
      <c r="L423" s="42">
        <v>134461.29999999999</v>
      </c>
      <c r="M423" s="43">
        <v>134461.29999999999</v>
      </c>
      <c r="N423" s="42">
        <v>134461.25</v>
      </c>
      <c r="O423" s="42">
        <v>0</v>
      </c>
      <c r="P423" s="35">
        <v>0.05</v>
      </c>
      <c r="Q423" s="35">
        <v>0</v>
      </c>
      <c r="R423" s="42">
        <v>134461.29</v>
      </c>
      <c r="S423" s="42">
        <v>0</v>
      </c>
      <c r="T423" s="42">
        <v>100</v>
      </c>
      <c r="U423" s="42">
        <v>99.99</v>
      </c>
      <c r="V423" s="35" t="s">
        <v>831</v>
      </c>
      <c r="W423" s="35" t="s">
        <v>233</v>
      </c>
      <c r="X423" s="35" t="s">
        <v>355</v>
      </c>
      <c r="Y423" s="35" t="s">
        <v>158</v>
      </c>
      <c r="Z423" s="35" t="s">
        <v>158</v>
      </c>
    </row>
    <row r="424" spans="1:26" ht="15.75" customHeight="1">
      <c r="A424" s="35" t="s">
        <v>828</v>
      </c>
      <c r="B424" s="35" t="s">
        <v>830</v>
      </c>
      <c r="C424" s="35" t="s">
        <v>76</v>
      </c>
      <c r="D424" s="35" t="s">
        <v>232</v>
      </c>
      <c r="E424" s="35" t="s">
        <v>119</v>
      </c>
      <c r="F424" s="35" t="s">
        <v>2199</v>
      </c>
      <c r="G424" s="35" t="s">
        <v>2200</v>
      </c>
      <c r="H424" s="35" t="s">
        <v>2201</v>
      </c>
      <c r="I424" s="41">
        <v>43124</v>
      </c>
      <c r="J424" s="41">
        <v>43222</v>
      </c>
      <c r="K424" s="35" t="s">
        <v>266</v>
      </c>
      <c r="L424" s="42">
        <v>134461.29999999999</v>
      </c>
      <c r="M424" s="43">
        <v>134461.29999999999</v>
      </c>
      <c r="N424" s="42">
        <v>134461.25</v>
      </c>
      <c r="O424" s="42">
        <v>0</v>
      </c>
      <c r="P424" s="35">
        <v>0.05</v>
      </c>
      <c r="Q424" s="35">
        <v>0</v>
      </c>
      <c r="R424" s="42">
        <v>134461.29</v>
      </c>
      <c r="S424" s="42">
        <v>0</v>
      </c>
      <c r="T424" s="42">
        <v>100</v>
      </c>
      <c r="U424" s="42">
        <v>99.99</v>
      </c>
      <c r="V424" s="35" t="s">
        <v>831</v>
      </c>
      <c r="W424" s="35" t="s">
        <v>233</v>
      </c>
      <c r="X424" s="35" t="s">
        <v>355</v>
      </c>
      <c r="Y424" s="35" t="s">
        <v>235</v>
      </c>
      <c r="Z424" s="35" t="s">
        <v>235</v>
      </c>
    </row>
    <row r="425" spans="1:26" ht="15.75" customHeight="1">
      <c r="A425" s="35" t="s">
        <v>828</v>
      </c>
      <c r="B425" s="35" t="s">
        <v>830</v>
      </c>
      <c r="C425" s="35" t="s">
        <v>76</v>
      </c>
      <c r="D425" s="35" t="s">
        <v>232</v>
      </c>
      <c r="E425" s="35" t="s">
        <v>119</v>
      </c>
      <c r="F425" s="35" t="s">
        <v>2199</v>
      </c>
      <c r="G425" s="35" t="s">
        <v>2200</v>
      </c>
      <c r="H425" s="35" t="s">
        <v>2201</v>
      </c>
      <c r="I425" s="41">
        <v>43124</v>
      </c>
      <c r="J425" s="41">
        <v>43222</v>
      </c>
      <c r="K425" s="35" t="s">
        <v>266</v>
      </c>
      <c r="L425" s="42">
        <v>134461.29999999999</v>
      </c>
      <c r="M425" s="43">
        <v>134461.29999999999</v>
      </c>
      <c r="N425" s="42">
        <v>134461.25</v>
      </c>
      <c r="O425" s="42">
        <v>0</v>
      </c>
      <c r="P425" s="35">
        <v>0.05</v>
      </c>
      <c r="Q425" s="35">
        <v>0</v>
      </c>
      <c r="R425" s="42">
        <v>134461.29</v>
      </c>
      <c r="S425" s="42">
        <v>0</v>
      </c>
      <c r="T425" s="42">
        <v>100</v>
      </c>
      <c r="U425" s="42">
        <v>99.99</v>
      </c>
      <c r="V425" s="35" t="s">
        <v>831</v>
      </c>
      <c r="W425" s="35" t="s">
        <v>233</v>
      </c>
      <c r="X425" s="35" t="s">
        <v>355</v>
      </c>
      <c r="Y425" s="35" t="s">
        <v>143</v>
      </c>
      <c r="Z425" s="35" t="s">
        <v>143</v>
      </c>
    </row>
    <row r="426" spans="1:26" ht="15.75" customHeight="1">
      <c r="A426" s="35" t="s">
        <v>835</v>
      </c>
      <c r="B426" s="35" t="s">
        <v>837</v>
      </c>
      <c r="C426" s="35" t="s">
        <v>76</v>
      </c>
      <c r="D426" s="35" t="s">
        <v>809</v>
      </c>
      <c r="E426" s="35" t="s">
        <v>140</v>
      </c>
      <c r="F426" s="35" t="s">
        <v>2202</v>
      </c>
      <c r="G426" s="35" t="s">
        <v>2203</v>
      </c>
      <c r="H426" s="35" t="s">
        <v>2192</v>
      </c>
      <c r="I426" s="41">
        <v>42926</v>
      </c>
      <c r="J426" s="41">
        <v>43646</v>
      </c>
      <c r="K426" s="35" t="s">
        <v>104</v>
      </c>
      <c r="L426" s="42">
        <v>74958.63</v>
      </c>
      <c r="M426" s="43">
        <v>625544.76</v>
      </c>
      <c r="N426" s="42">
        <v>625890</v>
      </c>
      <c r="O426" s="42">
        <v>0</v>
      </c>
      <c r="P426" s="35">
        <v>0</v>
      </c>
      <c r="Q426" s="35">
        <v>0</v>
      </c>
      <c r="R426" s="42">
        <v>625544.76</v>
      </c>
      <c r="S426" s="42">
        <v>0</v>
      </c>
      <c r="T426" s="42">
        <v>100</v>
      </c>
      <c r="U426" s="42">
        <v>99.94</v>
      </c>
      <c r="V426" s="35" t="s">
        <v>211</v>
      </c>
      <c r="W426" s="35" t="s">
        <v>82</v>
      </c>
      <c r="X426" s="35" t="s">
        <v>401</v>
      </c>
      <c r="Y426" s="35" t="s">
        <v>95</v>
      </c>
      <c r="Z426" s="35" t="s">
        <v>95</v>
      </c>
    </row>
    <row r="427" spans="1:26" ht="15.75" customHeight="1">
      <c r="A427" s="35" t="s">
        <v>839</v>
      </c>
      <c r="B427" s="35" t="s">
        <v>841</v>
      </c>
      <c r="C427" s="35" t="s">
        <v>138</v>
      </c>
      <c r="D427" s="35" t="s">
        <v>195</v>
      </c>
      <c r="E427" s="35" t="s">
        <v>196</v>
      </c>
      <c r="F427" s="35" t="s">
        <v>2204</v>
      </c>
      <c r="G427" s="35" t="s">
        <v>2205</v>
      </c>
      <c r="H427" s="35" t="s">
        <v>2206</v>
      </c>
      <c r="I427" s="41">
        <v>43227</v>
      </c>
      <c r="J427" s="41">
        <v>44886</v>
      </c>
      <c r="K427" s="35" t="s">
        <v>104</v>
      </c>
      <c r="L427" s="42">
        <v>7550000</v>
      </c>
      <c r="M427" s="43">
        <v>68195868.640000001</v>
      </c>
      <c r="N427" s="42">
        <v>87347917.299999997</v>
      </c>
      <c r="O427" s="42">
        <v>0</v>
      </c>
      <c r="P427" s="35">
        <v>-17604594.170000002</v>
      </c>
      <c r="Q427" s="35">
        <v>0</v>
      </c>
      <c r="R427" s="42">
        <v>36540739.689999998</v>
      </c>
      <c r="S427" s="42">
        <v>0</v>
      </c>
      <c r="T427" s="42">
        <v>52.06</v>
      </c>
      <c r="U427" s="42">
        <v>52.39</v>
      </c>
      <c r="V427" s="35" t="s">
        <v>105</v>
      </c>
      <c r="W427" s="35" t="s">
        <v>133</v>
      </c>
      <c r="X427" s="35" t="s">
        <v>94</v>
      </c>
      <c r="Y427" s="35" t="s">
        <v>602</v>
      </c>
      <c r="Z427" s="35" t="s">
        <v>602</v>
      </c>
    </row>
    <row r="428" spans="1:26" ht="15.75" customHeight="1">
      <c r="A428" s="35" t="s">
        <v>839</v>
      </c>
      <c r="B428" s="35" t="s">
        <v>841</v>
      </c>
      <c r="C428" s="35" t="s">
        <v>138</v>
      </c>
      <c r="D428" s="35" t="s">
        <v>195</v>
      </c>
      <c r="E428" s="35" t="s">
        <v>196</v>
      </c>
      <c r="F428" s="35" t="s">
        <v>2204</v>
      </c>
      <c r="G428" s="35" t="s">
        <v>2205</v>
      </c>
      <c r="H428" s="35" t="s">
        <v>2206</v>
      </c>
      <c r="I428" s="41">
        <v>43227</v>
      </c>
      <c r="J428" s="41">
        <v>44886</v>
      </c>
      <c r="K428" s="35" t="s">
        <v>104</v>
      </c>
      <c r="L428" s="42">
        <v>7550000</v>
      </c>
      <c r="M428" s="43">
        <v>68195868.640000001</v>
      </c>
      <c r="N428" s="42">
        <v>87347917.299999997</v>
      </c>
      <c r="O428" s="42">
        <v>0</v>
      </c>
      <c r="P428" s="35">
        <v>-17604594.170000002</v>
      </c>
      <c r="Q428" s="35">
        <v>0</v>
      </c>
      <c r="R428" s="42">
        <v>36540739.689999998</v>
      </c>
      <c r="S428" s="42">
        <v>0</v>
      </c>
      <c r="T428" s="42">
        <v>52.06</v>
      </c>
      <c r="U428" s="42">
        <v>52.39</v>
      </c>
      <c r="V428" s="35" t="s">
        <v>105</v>
      </c>
      <c r="W428" s="35" t="s">
        <v>133</v>
      </c>
      <c r="X428" s="35" t="s">
        <v>94</v>
      </c>
      <c r="Y428" s="35" t="s">
        <v>527</v>
      </c>
      <c r="Z428" s="35" t="s">
        <v>527</v>
      </c>
    </row>
    <row r="429" spans="1:26" ht="15.75" customHeight="1">
      <c r="A429" s="35" t="s">
        <v>839</v>
      </c>
      <c r="B429" s="35" t="s">
        <v>841</v>
      </c>
      <c r="C429" s="35" t="s">
        <v>138</v>
      </c>
      <c r="D429" s="35" t="s">
        <v>195</v>
      </c>
      <c r="E429" s="35" t="s">
        <v>196</v>
      </c>
      <c r="F429" s="35" t="s">
        <v>2204</v>
      </c>
      <c r="G429" s="35" t="s">
        <v>2205</v>
      </c>
      <c r="H429" s="35" t="s">
        <v>2206</v>
      </c>
      <c r="I429" s="41">
        <v>43227</v>
      </c>
      <c r="J429" s="41">
        <v>44886</v>
      </c>
      <c r="K429" s="35" t="s">
        <v>104</v>
      </c>
      <c r="L429" s="42">
        <v>7550000</v>
      </c>
      <c r="M429" s="43">
        <v>68195868.640000001</v>
      </c>
      <c r="N429" s="42">
        <v>87347917.299999997</v>
      </c>
      <c r="O429" s="42">
        <v>0</v>
      </c>
      <c r="P429" s="35">
        <v>-17604594.170000002</v>
      </c>
      <c r="Q429" s="35">
        <v>0</v>
      </c>
      <c r="R429" s="42">
        <v>36540739.689999998</v>
      </c>
      <c r="S429" s="42">
        <v>0</v>
      </c>
      <c r="T429" s="42">
        <v>52.06</v>
      </c>
      <c r="U429" s="42">
        <v>52.39</v>
      </c>
      <c r="V429" s="35" t="s">
        <v>105</v>
      </c>
      <c r="W429" s="35" t="s">
        <v>133</v>
      </c>
      <c r="X429" s="35" t="s">
        <v>94</v>
      </c>
      <c r="Y429" s="35" t="s">
        <v>95</v>
      </c>
      <c r="Z429" s="35" t="s">
        <v>95</v>
      </c>
    </row>
    <row r="430" spans="1:26" ht="15.75" customHeight="1">
      <c r="A430" s="35" t="s">
        <v>839</v>
      </c>
      <c r="B430" s="35" t="s">
        <v>841</v>
      </c>
      <c r="C430" s="35" t="s">
        <v>138</v>
      </c>
      <c r="D430" s="35" t="s">
        <v>195</v>
      </c>
      <c r="E430" s="35" t="s">
        <v>196</v>
      </c>
      <c r="F430" s="35" t="s">
        <v>2204</v>
      </c>
      <c r="G430" s="35" t="s">
        <v>2205</v>
      </c>
      <c r="H430" s="35" t="s">
        <v>2206</v>
      </c>
      <c r="I430" s="41">
        <v>43227</v>
      </c>
      <c r="J430" s="41">
        <v>44886</v>
      </c>
      <c r="K430" s="35" t="s">
        <v>104</v>
      </c>
      <c r="L430" s="42">
        <v>7550000</v>
      </c>
      <c r="M430" s="43">
        <v>68195868.640000001</v>
      </c>
      <c r="N430" s="42">
        <v>87347917.299999997</v>
      </c>
      <c r="O430" s="42">
        <v>0</v>
      </c>
      <c r="P430" s="35">
        <v>-17604594.170000002</v>
      </c>
      <c r="Q430" s="35">
        <v>0</v>
      </c>
      <c r="R430" s="42">
        <v>36540739.689999998</v>
      </c>
      <c r="S430" s="42">
        <v>0</v>
      </c>
      <c r="T430" s="42">
        <v>52.06</v>
      </c>
      <c r="U430" s="42">
        <v>52.39</v>
      </c>
      <c r="V430" s="35" t="s">
        <v>105</v>
      </c>
      <c r="W430" s="35" t="s">
        <v>133</v>
      </c>
      <c r="X430" s="35" t="s">
        <v>94</v>
      </c>
      <c r="Y430" s="35" t="s">
        <v>665</v>
      </c>
      <c r="Z430" s="35" t="s">
        <v>665</v>
      </c>
    </row>
    <row r="431" spans="1:26" ht="15.75" customHeight="1">
      <c r="A431" s="35" t="s">
        <v>845</v>
      </c>
      <c r="B431" s="35" t="s">
        <v>846</v>
      </c>
      <c r="C431" s="35" t="s">
        <v>138</v>
      </c>
      <c r="D431" s="35" t="s">
        <v>483</v>
      </c>
      <c r="E431" s="35" t="s">
        <v>810</v>
      </c>
      <c r="F431" s="35" t="s">
        <v>2207</v>
      </c>
      <c r="G431" s="35" t="s">
        <v>2208</v>
      </c>
      <c r="H431" s="35" t="s">
        <v>2209</v>
      </c>
      <c r="I431" s="41">
        <v>43025</v>
      </c>
      <c r="J431" s="41">
        <v>44377</v>
      </c>
      <c r="K431" s="35" t="s">
        <v>80</v>
      </c>
      <c r="L431" s="42">
        <v>219212.15</v>
      </c>
      <c r="M431" s="43">
        <v>1670992.32</v>
      </c>
      <c r="N431" s="42">
        <v>367039</v>
      </c>
      <c r="O431" s="42">
        <v>0</v>
      </c>
      <c r="P431" s="35">
        <v>1302977.55</v>
      </c>
      <c r="Q431" s="35">
        <v>0</v>
      </c>
      <c r="R431" s="42">
        <v>891053.34</v>
      </c>
      <c r="S431" s="42">
        <v>0</v>
      </c>
      <c r="T431" s="42">
        <v>96.01</v>
      </c>
      <c r="U431" s="42">
        <v>53.35</v>
      </c>
      <c r="V431" s="35" t="s">
        <v>796</v>
      </c>
      <c r="W431" s="35" t="s">
        <v>82</v>
      </c>
      <c r="X431" s="35" t="s">
        <v>755</v>
      </c>
      <c r="Y431" s="35" t="s">
        <v>95</v>
      </c>
      <c r="Z431" s="35" t="s">
        <v>95</v>
      </c>
    </row>
    <row r="432" spans="1:26" ht="15.75" customHeight="1">
      <c r="A432" s="35" t="s">
        <v>849</v>
      </c>
      <c r="B432" s="35" t="s">
        <v>851</v>
      </c>
      <c r="C432" s="35" t="s">
        <v>76</v>
      </c>
      <c r="D432" s="35" t="s">
        <v>155</v>
      </c>
      <c r="E432" s="35" t="s">
        <v>119</v>
      </c>
      <c r="F432" s="35" t="s">
        <v>2210</v>
      </c>
      <c r="G432" s="35" t="s">
        <v>2211</v>
      </c>
      <c r="H432" s="35" t="s">
        <v>2212</v>
      </c>
      <c r="I432" s="41">
        <v>43418</v>
      </c>
      <c r="J432" s="41">
        <v>43452</v>
      </c>
      <c r="K432" s="35" t="s">
        <v>80</v>
      </c>
      <c r="L432" s="42">
        <v>520540.32</v>
      </c>
      <c r="M432" s="43">
        <v>3992440.15</v>
      </c>
      <c r="N432" s="42">
        <v>4000000</v>
      </c>
      <c r="O432" s="42">
        <v>0</v>
      </c>
      <c r="P432" s="35">
        <v>0</v>
      </c>
      <c r="Q432" s="35">
        <v>0</v>
      </c>
      <c r="R432" s="42">
        <v>3992440.15</v>
      </c>
      <c r="S432" s="42">
        <v>0</v>
      </c>
      <c r="T432" s="42">
        <v>100</v>
      </c>
      <c r="U432" s="42">
        <v>99.81</v>
      </c>
      <c r="V432" s="35" t="s">
        <v>831</v>
      </c>
      <c r="W432" s="35" t="s">
        <v>82</v>
      </c>
      <c r="X432" s="35" t="s">
        <v>157</v>
      </c>
      <c r="Y432" s="35" t="s">
        <v>95</v>
      </c>
      <c r="Z432" s="35" t="s">
        <v>852</v>
      </c>
    </row>
    <row r="433" spans="1:26" ht="15.75" customHeight="1">
      <c r="A433" s="35" t="s">
        <v>855</v>
      </c>
      <c r="B433" s="35" t="s">
        <v>856</v>
      </c>
      <c r="C433" s="35" t="s">
        <v>117</v>
      </c>
      <c r="D433" s="35" t="s">
        <v>483</v>
      </c>
      <c r="E433" s="35" t="s">
        <v>810</v>
      </c>
      <c r="F433" s="35" t="s">
        <v>2213</v>
      </c>
      <c r="G433" s="35" t="s">
        <v>2208</v>
      </c>
      <c r="H433" s="35" t="s">
        <v>2214</v>
      </c>
      <c r="I433" s="41">
        <v>42881</v>
      </c>
      <c r="J433" s="41">
        <v>43982</v>
      </c>
      <c r="K433" s="35" t="s">
        <v>80</v>
      </c>
      <c r="L433" s="42">
        <v>3325000.97</v>
      </c>
      <c r="M433" s="43">
        <v>24404709.120000001</v>
      </c>
      <c r="N433" s="42">
        <v>24404709.120000001</v>
      </c>
      <c r="O433" s="42">
        <v>0</v>
      </c>
      <c r="P433" s="35">
        <v>0</v>
      </c>
      <c r="Q433" s="35">
        <v>0</v>
      </c>
      <c r="R433" s="42">
        <v>24404709.100000001</v>
      </c>
      <c r="S433" s="42">
        <v>0</v>
      </c>
      <c r="T433" s="42">
        <v>100</v>
      </c>
      <c r="U433" s="42">
        <v>99.99</v>
      </c>
      <c r="V433" s="35" t="s">
        <v>796</v>
      </c>
      <c r="W433" s="35" t="s">
        <v>82</v>
      </c>
      <c r="X433" s="35" t="s">
        <v>94</v>
      </c>
      <c r="Y433" s="35" t="s">
        <v>95</v>
      </c>
      <c r="Z433" s="35" t="s">
        <v>95</v>
      </c>
    </row>
    <row r="434" spans="1:26" ht="15.75" customHeight="1">
      <c r="A434" s="35" t="s">
        <v>860</v>
      </c>
      <c r="B434" s="35" t="s">
        <v>861</v>
      </c>
      <c r="C434" s="35" t="s">
        <v>281</v>
      </c>
      <c r="D434" s="35" t="s">
        <v>399</v>
      </c>
      <c r="E434" s="35" t="s">
        <v>180</v>
      </c>
      <c r="F434" s="35" t="s">
        <v>68</v>
      </c>
      <c r="G434" s="35" t="s">
        <v>68</v>
      </c>
      <c r="H434" s="35" t="s">
        <v>68</v>
      </c>
      <c r="I434" s="41">
        <v>43133</v>
      </c>
      <c r="J434" s="41" t="s">
        <v>68</v>
      </c>
      <c r="K434" s="35" t="s">
        <v>104</v>
      </c>
      <c r="L434" s="42">
        <v>0</v>
      </c>
      <c r="M434" s="43">
        <v>0</v>
      </c>
      <c r="N434" s="42">
        <v>35000</v>
      </c>
      <c r="O434" s="42">
        <v>0</v>
      </c>
      <c r="P434" s="35">
        <v>0</v>
      </c>
      <c r="Q434" s="35">
        <v>0</v>
      </c>
      <c r="R434" s="42">
        <v>0</v>
      </c>
      <c r="S434" s="42">
        <v>0</v>
      </c>
      <c r="T434" s="42">
        <v>0</v>
      </c>
      <c r="U434" s="42">
        <v>0</v>
      </c>
      <c r="V434" s="35" t="s">
        <v>105</v>
      </c>
      <c r="W434" s="35" t="s">
        <v>233</v>
      </c>
      <c r="X434" s="35" t="s">
        <v>355</v>
      </c>
      <c r="Y434" s="35" t="s">
        <v>95</v>
      </c>
      <c r="Z434" s="35" t="s">
        <v>95</v>
      </c>
    </row>
    <row r="435" spans="1:26" ht="15.75" customHeight="1">
      <c r="A435" s="35" t="s">
        <v>865</v>
      </c>
      <c r="B435" s="35" t="s">
        <v>867</v>
      </c>
      <c r="C435" s="35" t="s">
        <v>76</v>
      </c>
      <c r="D435" s="35" t="s">
        <v>868</v>
      </c>
      <c r="E435" s="35" t="s">
        <v>119</v>
      </c>
      <c r="F435" s="35" t="s">
        <v>2215</v>
      </c>
      <c r="G435" s="35" t="s">
        <v>2216</v>
      </c>
      <c r="H435" s="35" t="s">
        <v>2217</v>
      </c>
      <c r="I435" s="41">
        <v>43325</v>
      </c>
      <c r="J435" s="41">
        <v>43496</v>
      </c>
      <c r="K435" s="35" t="s">
        <v>80</v>
      </c>
      <c r="L435" s="42">
        <v>1196836.45</v>
      </c>
      <c r="M435" s="43">
        <v>8954790.1600000001</v>
      </c>
      <c r="N435" s="42">
        <v>8954790.1600000001</v>
      </c>
      <c r="O435" s="42">
        <v>0</v>
      </c>
      <c r="P435" s="35">
        <v>0</v>
      </c>
      <c r="Q435" s="35">
        <v>0</v>
      </c>
      <c r="R435" s="42">
        <v>8954790.1500000004</v>
      </c>
      <c r="S435" s="42">
        <v>0</v>
      </c>
      <c r="T435" s="42">
        <v>100</v>
      </c>
      <c r="U435" s="42">
        <v>99.99</v>
      </c>
      <c r="V435" s="35" t="s">
        <v>831</v>
      </c>
      <c r="W435" s="35" t="s">
        <v>133</v>
      </c>
      <c r="X435" s="35" t="s">
        <v>401</v>
      </c>
      <c r="Y435" s="35" t="s">
        <v>95</v>
      </c>
      <c r="Z435" s="35" t="s">
        <v>95</v>
      </c>
    </row>
    <row r="436" spans="1:26" ht="15.75" customHeight="1">
      <c r="A436" s="35" t="s">
        <v>865</v>
      </c>
      <c r="B436" s="35" t="s">
        <v>867</v>
      </c>
      <c r="C436" s="35" t="s">
        <v>76</v>
      </c>
      <c r="D436" s="35" t="s">
        <v>868</v>
      </c>
      <c r="E436" s="35" t="s">
        <v>119</v>
      </c>
      <c r="F436" s="35" t="s">
        <v>2215</v>
      </c>
      <c r="G436" s="35" t="s">
        <v>2216</v>
      </c>
      <c r="H436" s="35" t="s">
        <v>2217</v>
      </c>
      <c r="I436" s="41">
        <v>43325</v>
      </c>
      <c r="J436" s="41">
        <v>43496</v>
      </c>
      <c r="K436" s="35" t="s">
        <v>80</v>
      </c>
      <c r="L436" s="42">
        <v>1196836.45</v>
      </c>
      <c r="M436" s="43">
        <v>8954790.1600000001</v>
      </c>
      <c r="N436" s="42">
        <v>8954790.1600000001</v>
      </c>
      <c r="O436" s="42">
        <v>0</v>
      </c>
      <c r="P436" s="35">
        <v>0</v>
      </c>
      <c r="Q436" s="35">
        <v>0</v>
      </c>
      <c r="R436" s="42">
        <v>8954790.1500000004</v>
      </c>
      <c r="S436" s="42">
        <v>0</v>
      </c>
      <c r="T436" s="42">
        <v>100</v>
      </c>
      <c r="U436" s="42">
        <v>99.99</v>
      </c>
      <c r="V436" s="35" t="s">
        <v>831</v>
      </c>
      <c r="W436" s="35" t="s">
        <v>133</v>
      </c>
      <c r="X436" s="35" t="s">
        <v>401</v>
      </c>
      <c r="Y436" s="35" t="s">
        <v>472</v>
      </c>
      <c r="Z436" s="35" t="s">
        <v>472</v>
      </c>
    </row>
    <row r="437" spans="1:26" ht="15.75" customHeight="1">
      <c r="A437" s="35" t="s">
        <v>865</v>
      </c>
      <c r="B437" s="35" t="s">
        <v>867</v>
      </c>
      <c r="C437" s="35" t="s">
        <v>76</v>
      </c>
      <c r="D437" s="35" t="s">
        <v>868</v>
      </c>
      <c r="E437" s="35" t="s">
        <v>119</v>
      </c>
      <c r="F437" s="35" t="s">
        <v>2215</v>
      </c>
      <c r="G437" s="35" t="s">
        <v>2216</v>
      </c>
      <c r="H437" s="35" t="s">
        <v>2217</v>
      </c>
      <c r="I437" s="41">
        <v>43325</v>
      </c>
      <c r="J437" s="41">
        <v>43496</v>
      </c>
      <c r="K437" s="35" t="s">
        <v>80</v>
      </c>
      <c r="L437" s="42">
        <v>1196836.45</v>
      </c>
      <c r="M437" s="43">
        <v>8954790.1600000001</v>
      </c>
      <c r="N437" s="42">
        <v>8954790.1600000001</v>
      </c>
      <c r="O437" s="42">
        <v>0</v>
      </c>
      <c r="P437" s="35">
        <v>0</v>
      </c>
      <c r="Q437" s="35">
        <v>0</v>
      </c>
      <c r="R437" s="42">
        <v>8954790.1500000004</v>
      </c>
      <c r="S437" s="42">
        <v>0</v>
      </c>
      <c r="T437" s="42">
        <v>100</v>
      </c>
      <c r="U437" s="42">
        <v>99.99</v>
      </c>
      <c r="V437" s="35" t="s">
        <v>831</v>
      </c>
      <c r="W437" s="35" t="s">
        <v>133</v>
      </c>
      <c r="X437" s="35" t="s">
        <v>401</v>
      </c>
      <c r="Y437" s="35" t="s">
        <v>1009</v>
      </c>
      <c r="Z437" s="35" t="s">
        <v>1009</v>
      </c>
    </row>
    <row r="438" spans="1:26" ht="15.75" customHeight="1">
      <c r="A438" s="35" t="s">
        <v>865</v>
      </c>
      <c r="B438" s="35" t="s">
        <v>867</v>
      </c>
      <c r="C438" s="35" t="s">
        <v>76</v>
      </c>
      <c r="D438" s="35" t="s">
        <v>868</v>
      </c>
      <c r="E438" s="35" t="s">
        <v>119</v>
      </c>
      <c r="F438" s="35" t="s">
        <v>2215</v>
      </c>
      <c r="G438" s="35" t="s">
        <v>2216</v>
      </c>
      <c r="H438" s="35" t="s">
        <v>2217</v>
      </c>
      <c r="I438" s="41">
        <v>43325</v>
      </c>
      <c r="J438" s="41">
        <v>43496</v>
      </c>
      <c r="K438" s="35" t="s">
        <v>80</v>
      </c>
      <c r="L438" s="42">
        <v>1196836.45</v>
      </c>
      <c r="M438" s="43">
        <v>8954790.1600000001</v>
      </c>
      <c r="N438" s="42">
        <v>8954790.1600000001</v>
      </c>
      <c r="O438" s="42">
        <v>0</v>
      </c>
      <c r="P438" s="35">
        <v>0</v>
      </c>
      <c r="Q438" s="35">
        <v>0</v>
      </c>
      <c r="R438" s="42">
        <v>8954790.1500000004</v>
      </c>
      <c r="S438" s="42">
        <v>0</v>
      </c>
      <c r="T438" s="42">
        <v>100</v>
      </c>
      <c r="U438" s="42">
        <v>99.99</v>
      </c>
      <c r="V438" s="35" t="s">
        <v>831</v>
      </c>
      <c r="W438" s="35" t="s">
        <v>133</v>
      </c>
      <c r="X438" s="35" t="s">
        <v>401</v>
      </c>
      <c r="Y438" s="35" t="s">
        <v>294</v>
      </c>
      <c r="Z438" s="35" t="s">
        <v>294</v>
      </c>
    </row>
    <row r="439" spans="1:26" ht="15.75" customHeight="1">
      <c r="A439" s="35" t="s">
        <v>865</v>
      </c>
      <c r="B439" s="35" t="s">
        <v>867</v>
      </c>
      <c r="C439" s="35" t="s">
        <v>76</v>
      </c>
      <c r="D439" s="35" t="s">
        <v>868</v>
      </c>
      <c r="E439" s="35" t="s">
        <v>119</v>
      </c>
      <c r="F439" s="35" t="s">
        <v>2215</v>
      </c>
      <c r="G439" s="35" t="s">
        <v>2216</v>
      </c>
      <c r="H439" s="35" t="s">
        <v>2217</v>
      </c>
      <c r="I439" s="41">
        <v>43325</v>
      </c>
      <c r="J439" s="41">
        <v>43496</v>
      </c>
      <c r="K439" s="35" t="s">
        <v>80</v>
      </c>
      <c r="L439" s="42">
        <v>1196836.45</v>
      </c>
      <c r="M439" s="43">
        <v>8954790.1600000001</v>
      </c>
      <c r="N439" s="42">
        <v>8954790.1600000001</v>
      </c>
      <c r="O439" s="42">
        <v>0</v>
      </c>
      <c r="P439" s="35">
        <v>0</v>
      </c>
      <c r="Q439" s="35">
        <v>0</v>
      </c>
      <c r="R439" s="42">
        <v>8954790.1500000004</v>
      </c>
      <c r="S439" s="42">
        <v>0</v>
      </c>
      <c r="T439" s="42">
        <v>100</v>
      </c>
      <c r="U439" s="42">
        <v>99.99</v>
      </c>
      <c r="V439" s="35" t="s">
        <v>831</v>
      </c>
      <c r="W439" s="35" t="s">
        <v>133</v>
      </c>
      <c r="X439" s="35" t="s">
        <v>401</v>
      </c>
      <c r="Y439" s="35" t="s">
        <v>665</v>
      </c>
      <c r="Z439" s="35" t="s">
        <v>665</v>
      </c>
    </row>
    <row r="440" spans="1:26" ht="15.75" customHeight="1">
      <c r="A440" s="35" t="s">
        <v>865</v>
      </c>
      <c r="B440" s="35" t="s">
        <v>867</v>
      </c>
      <c r="C440" s="35" t="s">
        <v>76</v>
      </c>
      <c r="D440" s="35" t="s">
        <v>868</v>
      </c>
      <c r="E440" s="35" t="s">
        <v>119</v>
      </c>
      <c r="F440" s="35" t="s">
        <v>2215</v>
      </c>
      <c r="G440" s="35" t="s">
        <v>2216</v>
      </c>
      <c r="H440" s="35" t="s">
        <v>2217</v>
      </c>
      <c r="I440" s="41">
        <v>43325</v>
      </c>
      <c r="J440" s="41">
        <v>43496</v>
      </c>
      <c r="K440" s="35" t="s">
        <v>80</v>
      </c>
      <c r="L440" s="42">
        <v>1196836.45</v>
      </c>
      <c r="M440" s="43">
        <v>8954790.1600000001</v>
      </c>
      <c r="N440" s="42">
        <v>8954790.1600000001</v>
      </c>
      <c r="O440" s="42">
        <v>0</v>
      </c>
      <c r="P440" s="35">
        <v>0</v>
      </c>
      <c r="Q440" s="35">
        <v>0</v>
      </c>
      <c r="R440" s="42">
        <v>8954790.1500000004</v>
      </c>
      <c r="S440" s="42">
        <v>0</v>
      </c>
      <c r="T440" s="42">
        <v>100</v>
      </c>
      <c r="U440" s="42">
        <v>99.99</v>
      </c>
      <c r="V440" s="35" t="s">
        <v>831</v>
      </c>
      <c r="W440" s="35" t="s">
        <v>133</v>
      </c>
      <c r="X440" s="35" t="s">
        <v>401</v>
      </c>
      <c r="Y440" s="35" t="s">
        <v>578</v>
      </c>
      <c r="Z440" s="35" t="s">
        <v>578</v>
      </c>
    </row>
    <row r="441" spans="1:26" ht="15.75" customHeight="1">
      <c r="A441" s="35" t="s">
        <v>865</v>
      </c>
      <c r="B441" s="35" t="s">
        <v>867</v>
      </c>
      <c r="C441" s="35" t="s">
        <v>76</v>
      </c>
      <c r="D441" s="35" t="s">
        <v>868</v>
      </c>
      <c r="E441" s="35" t="s">
        <v>119</v>
      </c>
      <c r="F441" s="35" t="s">
        <v>2215</v>
      </c>
      <c r="G441" s="35" t="s">
        <v>2216</v>
      </c>
      <c r="H441" s="35" t="s">
        <v>2217</v>
      </c>
      <c r="I441" s="41">
        <v>43325</v>
      </c>
      <c r="J441" s="41">
        <v>43496</v>
      </c>
      <c r="K441" s="35" t="s">
        <v>80</v>
      </c>
      <c r="L441" s="42">
        <v>1196836.45</v>
      </c>
      <c r="M441" s="43">
        <v>8954790.1600000001</v>
      </c>
      <c r="N441" s="42">
        <v>8954790.1600000001</v>
      </c>
      <c r="O441" s="42">
        <v>0</v>
      </c>
      <c r="P441" s="35">
        <v>0</v>
      </c>
      <c r="Q441" s="35">
        <v>0</v>
      </c>
      <c r="R441" s="42">
        <v>8954790.1500000004</v>
      </c>
      <c r="S441" s="42">
        <v>0</v>
      </c>
      <c r="T441" s="42">
        <v>100</v>
      </c>
      <c r="U441" s="42">
        <v>99.99</v>
      </c>
      <c r="V441" s="35" t="s">
        <v>831</v>
      </c>
      <c r="W441" s="35" t="s">
        <v>133</v>
      </c>
      <c r="X441" s="35" t="s">
        <v>401</v>
      </c>
      <c r="Y441" s="35" t="s">
        <v>199</v>
      </c>
      <c r="Z441" s="35" t="s">
        <v>199</v>
      </c>
    </row>
    <row r="442" spans="1:26" ht="15.75" customHeight="1">
      <c r="A442" s="35" t="s">
        <v>865</v>
      </c>
      <c r="B442" s="35" t="s">
        <v>867</v>
      </c>
      <c r="C442" s="35" t="s">
        <v>76</v>
      </c>
      <c r="D442" s="35" t="s">
        <v>868</v>
      </c>
      <c r="E442" s="35" t="s">
        <v>119</v>
      </c>
      <c r="F442" s="35" t="s">
        <v>2215</v>
      </c>
      <c r="G442" s="35" t="s">
        <v>2216</v>
      </c>
      <c r="H442" s="35" t="s">
        <v>2217</v>
      </c>
      <c r="I442" s="41">
        <v>43325</v>
      </c>
      <c r="J442" s="41">
        <v>43496</v>
      </c>
      <c r="K442" s="35" t="s">
        <v>80</v>
      </c>
      <c r="L442" s="42">
        <v>1196836.45</v>
      </c>
      <c r="M442" s="43">
        <v>8954790.1600000001</v>
      </c>
      <c r="N442" s="42">
        <v>8954790.1600000001</v>
      </c>
      <c r="O442" s="42">
        <v>0</v>
      </c>
      <c r="P442" s="35">
        <v>0</v>
      </c>
      <c r="Q442" s="35">
        <v>0</v>
      </c>
      <c r="R442" s="42">
        <v>8954790.1500000004</v>
      </c>
      <c r="S442" s="42">
        <v>0</v>
      </c>
      <c r="T442" s="42">
        <v>100</v>
      </c>
      <c r="U442" s="42">
        <v>99.99</v>
      </c>
      <c r="V442" s="35" t="s">
        <v>831</v>
      </c>
      <c r="W442" s="35" t="s">
        <v>133</v>
      </c>
      <c r="X442" s="35" t="s">
        <v>401</v>
      </c>
      <c r="Y442" s="35" t="s">
        <v>655</v>
      </c>
      <c r="Z442" s="35" t="s">
        <v>655</v>
      </c>
    </row>
    <row r="443" spans="1:26" ht="15.75" customHeight="1">
      <c r="A443" s="35" t="s">
        <v>865</v>
      </c>
      <c r="B443" s="35" t="s">
        <v>867</v>
      </c>
      <c r="C443" s="35" t="s">
        <v>76</v>
      </c>
      <c r="D443" s="35" t="s">
        <v>868</v>
      </c>
      <c r="E443" s="35" t="s">
        <v>119</v>
      </c>
      <c r="F443" s="35" t="s">
        <v>2215</v>
      </c>
      <c r="G443" s="35" t="s">
        <v>2216</v>
      </c>
      <c r="H443" s="35" t="s">
        <v>2217</v>
      </c>
      <c r="I443" s="41">
        <v>43325</v>
      </c>
      <c r="J443" s="41">
        <v>43496</v>
      </c>
      <c r="K443" s="35" t="s">
        <v>80</v>
      </c>
      <c r="L443" s="42">
        <v>1196836.45</v>
      </c>
      <c r="M443" s="43">
        <v>8954790.1600000001</v>
      </c>
      <c r="N443" s="42">
        <v>8954790.1600000001</v>
      </c>
      <c r="O443" s="42">
        <v>0</v>
      </c>
      <c r="P443" s="35">
        <v>0</v>
      </c>
      <c r="Q443" s="35">
        <v>0</v>
      </c>
      <c r="R443" s="42">
        <v>8954790.1500000004</v>
      </c>
      <c r="S443" s="42">
        <v>0</v>
      </c>
      <c r="T443" s="42">
        <v>100</v>
      </c>
      <c r="U443" s="42">
        <v>99.99</v>
      </c>
      <c r="V443" s="35" t="s">
        <v>831</v>
      </c>
      <c r="W443" s="35" t="s">
        <v>133</v>
      </c>
      <c r="X443" s="35" t="s">
        <v>401</v>
      </c>
      <c r="Y443" s="35" t="s">
        <v>224</v>
      </c>
      <c r="Z443" s="35" t="s">
        <v>224</v>
      </c>
    </row>
    <row r="444" spans="1:26" ht="15.75" customHeight="1">
      <c r="A444" s="35" t="s">
        <v>865</v>
      </c>
      <c r="B444" s="35" t="s">
        <v>867</v>
      </c>
      <c r="C444" s="35" t="s">
        <v>76</v>
      </c>
      <c r="D444" s="35" t="s">
        <v>868</v>
      </c>
      <c r="E444" s="35" t="s">
        <v>119</v>
      </c>
      <c r="F444" s="35" t="s">
        <v>2215</v>
      </c>
      <c r="G444" s="35" t="s">
        <v>2216</v>
      </c>
      <c r="H444" s="35" t="s">
        <v>2217</v>
      </c>
      <c r="I444" s="41">
        <v>43325</v>
      </c>
      <c r="J444" s="41">
        <v>43496</v>
      </c>
      <c r="K444" s="35" t="s">
        <v>80</v>
      </c>
      <c r="L444" s="42">
        <v>1196836.45</v>
      </c>
      <c r="M444" s="43">
        <v>8954790.1600000001</v>
      </c>
      <c r="N444" s="42">
        <v>8954790.1600000001</v>
      </c>
      <c r="O444" s="42">
        <v>0</v>
      </c>
      <c r="P444" s="35">
        <v>0</v>
      </c>
      <c r="Q444" s="35">
        <v>0</v>
      </c>
      <c r="R444" s="42">
        <v>8954790.1500000004</v>
      </c>
      <c r="S444" s="42">
        <v>0</v>
      </c>
      <c r="T444" s="42">
        <v>100</v>
      </c>
      <c r="U444" s="42">
        <v>99.99</v>
      </c>
      <c r="V444" s="35" t="s">
        <v>831</v>
      </c>
      <c r="W444" s="35" t="s">
        <v>133</v>
      </c>
      <c r="X444" s="35" t="s">
        <v>401</v>
      </c>
      <c r="Y444" s="35" t="s">
        <v>527</v>
      </c>
      <c r="Z444" s="35" t="s">
        <v>527</v>
      </c>
    </row>
    <row r="445" spans="1:26" ht="15.75" customHeight="1">
      <c r="A445" s="35" t="s">
        <v>865</v>
      </c>
      <c r="B445" s="35" t="s">
        <v>867</v>
      </c>
      <c r="C445" s="35" t="s">
        <v>76</v>
      </c>
      <c r="D445" s="35" t="s">
        <v>868</v>
      </c>
      <c r="E445" s="35" t="s">
        <v>119</v>
      </c>
      <c r="F445" s="35" t="s">
        <v>2215</v>
      </c>
      <c r="G445" s="35" t="s">
        <v>2216</v>
      </c>
      <c r="H445" s="35" t="s">
        <v>2217</v>
      </c>
      <c r="I445" s="41">
        <v>43325</v>
      </c>
      <c r="J445" s="41">
        <v>43496</v>
      </c>
      <c r="K445" s="35" t="s">
        <v>80</v>
      </c>
      <c r="L445" s="42">
        <v>1196836.45</v>
      </c>
      <c r="M445" s="43">
        <v>8954790.1600000001</v>
      </c>
      <c r="N445" s="42">
        <v>8954790.1600000001</v>
      </c>
      <c r="O445" s="42">
        <v>0</v>
      </c>
      <c r="P445" s="35">
        <v>0</v>
      </c>
      <c r="Q445" s="35">
        <v>0</v>
      </c>
      <c r="R445" s="42">
        <v>8954790.1500000004</v>
      </c>
      <c r="S445" s="42">
        <v>0</v>
      </c>
      <c r="T445" s="42">
        <v>100</v>
      </c>
      <c r="U445" s="42">
        <v>99.99</v>
      </c>
      <c r="V445" s="35" t="s">
        <v>831</v>
      </c>
      <c r="W445" s="35" t="s">
        <v>133</v>
      </c>
      <c r="X445" s="35" t="s">
        <v>401</v>
      </c>
      <c r="Y445" s="35" t="s">
        <v>602</v>
      </c>
      <c r="Z445" s="35" t="s">
        <v>602</v>
      </c>
    </row>
    <row r="446" spans="1:26" ht="15.75" customHeight="1">
      <c r="A446" s="35" t="s">
        <v>865</v>
      </c>
      <c r="B446" s="35" t="s">
        <v>867</v>
      </c>
      <c r="C446" s="35" t="s">
        <v>76</v>
      </c>
      <c r="D446" s="35" t="s">
        <v>868</v>
      </c>
      <c r="E446" s="35" t="s">
        <v>119</v>
      </c>
      <c r="F446" s="35" t="s">
        <v>2215</v>
      </c>
      <c r="G446" s="35" t="s">
        <v>2216</v>
      </c>
      <c r="H446" s="35" t="s">
        <v>2217</v>
      </c>
      <c r="I446" s="41">
        <v>43325</v>
      </c>
      <c r="J446" s="41">
        <v>43496</v>
      </c>
      <c r="K446" s="35" t="s">
        <v>80</v>
      </c>
      <c r="L446" s="42">
        <v>1196836.45</v>
      </c>
      <c r="M446" s="43">
        <v>8954790.1600000001</v>
      </c>
      <c r="N446" s="42">
        <v>8954790.1600000001</v>
      </c>
      <c r="O446" s="42">
        <v>0</v>
      </c>
      <c r="P446" s="35">
        <v>0</v>
      </c>
      <c r="Q446" s="35">
        <v>0</v>
      </c>
      <c r="R446" s="42">
        <v>8954790.1500000004</v>
      </c>
      <c r="S446" s="42">
        <v>0</v>
      </c>
      <c r="T446" s="42">
        <v>100</v>
      </c>
      <c r="U446" s="42">
        <v>99.99</v>
      </c>
      <c r="V446" s="35" t="s">
        <v>831</v>
      </c>
      <c r="W446" s="35" t="s">
        <v>133</v>
      </c>
      <c r="X446" s="35" t="s">
        <v>401</v>
      </c>
      <c r="Y446" s="35" t="s">
        <v>259</v>
      </c>
      <c r="Z446" s="35" t="s">
        <v>259</v>
      </c>
    </row>
    <row r="447" spans="1:26" ht="15.75" customHeight="1">
      <c r="A447" s="35" t="s">
        <v>865</v>
      </c>
      <c r="B447" s="35" t="s">
        <v>867</v>
      </c>
      <c r="C447" s="35" t="s">
        <v>76</v>
      </c>
      <c r="D447" s="35" t="s">
        <v>868</v>
      </c>
      <c r="E447" s="35" t="s">
        <v>119</v>
      </c>
      <c r="F447" s="35" t="s">
        <v>2215</v>
      </c>
      <c r="G447" s="35" t="s">
        <v>2216</v>
      </c>
      <c r="H447" s="35" t="s">
        <v>2217</v>
      </c>
      <c r="I447" s="41">
        <v>43325</v>
      </c>
      <c r="J447" s="41">
        <v>43496</v>
      </c>
      <c r="K447" s="35" t="s">
        <v>80</v>
      </c>
      <c r="L447" s="42">
        <v>1196836.45</v>
      </c>
      <c r="M447" s="43">
        <v>8954790.1600000001</v>
      </c>
      <c r="N447" s="42">
        <v>8954790.1600000001</v>
      </c>
      <c r="O447" s="42">
        <v>0</v>
      </c>
      <c r="P447" s="35">
        <v>0</v>
      </c>
      <c r="Q447" s="35">
        <v>0</v>
      </c>
      <c r="R447" s="42">
        <v>8954790.1500000004</v>
      </c>
      <c r="S447" s="42">
        <v>0</v>
      </c>
      <c r="T447" s="42">
        <v>100</v>
      </c>
      <c r="U447" s="42">
        <v>99.99</v>
      </c>
      <c r="V447" s="35" t="s">
        <v>831</v>
      </c>
      <c r="W447" s="35" t="s">
        <v>133</v>
      </c>
      <c r="X447" s="35" t="s">
        <v>401</v>
      </c>
      <c r="Y447" s="35" t="s">
        <v>158</v>
      </c>
      <c r="Z447" s="35" t="s">
        <v>158</v>
      </c>
    </row>
    <row r="448" spans="1:26" ht="15.75" customHeight="1">
      <c r="A448" s="35" t="s">
        <v>865</v>
      </c>
      <c r="B448" s="35" t="s">
        <v>867</v>
      </c>
      <c r="C448" s="35" t="s">
        <v>76</v>
      </c>
      <c r="D448" s="35" t="s">
        <v>868</v>
      </c>
      <c r="E448" s="35" t="s">
        <v>119</v>
      </c>
      <c r="F448" s="35" t="s">
        <v>2215</v>
      </c>
      <c r="G448" s="35" t="s">
        <v>2216</v>
      </c>
      <c r="H448" s="35" t="s">
        <v>2217</v>
      </c>
      <c r="I448" s="41">
        <v>43325</v>
      </c>
      <c r="J448" s="41">
        <v>43496</v>
      </c>
      <c r="K448" s="35" t="s">
        <v>80</v>
      </c>
      <c r="L448" s="42">
        <v>1196836.45</v>
      </c>
      <c r="M448" s="43">
        <v>8954790.1600000001</v>
      </c>
      <c r="N448" s="42">
        <v>8954790.1600000001</v>
      </c>
      <c r="O448" s="42">
        <v>0</v>
      </c>
      <c r="P448" s="35">
        <v>0</v>
      </c>
      <c r="Q448" s="35">
        <v>0</v>
      </c>
      <c r="R448" s="42">
        <v>8954790.1500000004</v>
      </c>
      <c r="S448" s="42">
        <v>0</v>
      </c>
      <c r="T448" s="42">
        <v>100</v>
      </c>
      <c r="U448" s="42">
        <v>99.99</v>
      </c>
      <c r="V448" s="35" t="s">
        <v>831</v>
      </c>
      <c r="W448" s="35" t="s">
        <v>133</v>
      </c>
      <c r="X448" s="35" t="s">
        <v>401</v>
      </c>
      <c r="Y448" s="35" t="s">
        <v>235</v>
      </c>
      <c r="Z448" s="35" t="s">
        <v>235</v>
      </c>
    </row>
    <row r="449" spans="1:26" ht="15.75" customHeight="1">
      <c r="A449" s="35" t="s">
        <v>865</v>
      </c>
      <c r="B449" s="35" t="s">
        <v>867</v>
      </c>
      <c r="C449" s="35" t="s">
        <v>76</v>
      </c>
      <c r="D449" s="35" t="s">
        <v>868</v>
      </c>
      <c r="E449" s="35" t="s">
        <v>119</v>
      </c>
      <c r="F449" s="35" t="s">
        <v>2215</v>
      </c>
      <c r="G449" s="35" t="s">
        <v>2216</v>
      </c>
      <c r="H449" s="35" t="s">
        <v>2217</v>
      </c>
      <c r="I449" s="41">
        <v>43325</v>
      </c>
      <c r="J449" s="41">
        <v>43496</v>
      </c>
      <c r="K449" s="35" t="s">
        <v>80</v>
      </c>
      <c r="L449" s="42">
        <v>1196836.45</v>
      </c>
      <c r="M449" s="43">
        <v>8954790.1600000001</v>
      </c>
      <c r="N449" s="42">
        <v>8954790.1600000001</v>
      </c>
      <c r="O449" s="42">
        <v>0</v>
      </c>
      <c r="P449" s="35">
        <v>0</v>
      </c>
      <c r="Q449" s="35">
        <v>0</v>
      </c>
      <c r="R449" s="42">
        <v>8954790.1500000004</v>
      </c>
      <c r="S449" s="42">
        <v>0</v>
      </c>
      <c r="T449" s="42">
        <v>100</v>
      </c>
      <c r="U449" s="42">
        <v>99.99</v>
      </c>
      <c r="V449" s="35" t="s">
        <v>831</v>
      </c>
      <c r="W449" s="35" t="s">
        <v>133</v>
      </c>
      <c r="X449" s="35" t="s">
        <v>401</v>
      </c>
      <c r="Y449" s="35" t="s">
        <v>143</v>
      </c>
      <c r="Z449" s="35" t="s">
        <v>143</v>
      </c>
    </row>
    <row r="450" spans="1:26" ht="15.75" customHeight="1">
      <c r="A450" s="35" t="s">
        <v>865</v>
      </c>
      <c r="B450" s="35" t="s">
        <v>867</v>
      </c>
      <c r="C450" s="35" t="s">
        <v>76</v>
      </c>
      <c r="D450" s="35" t="s">
        <v>868</v>
      </c>
      <c r="E450" s="35" t="s">
        <v>119</v>
      </c>
      <c r="F450" s="35" t="s">
        <v>2215</v>
      </c>
      <c r="G450" s="35" t="s">
        <v>2216</v>
      </c>
      <c r="H450" s="35" t="s">
        <v>2217</v>
      </c>
      <c r="I450" s="41">
        <v>43325</v>
      </c>
      <c r="J450" s="41">
        <v>43496</v>
      </c>
      <c r="K450" s="35" t="s">
        <v>80</v>
      </c>
      <c r="L450" s="42">
        <v>1196836.45</v>
      </c>
      <c r="M450" s="43">
        <v>8954790.1600000001</v>
      </c>
      <c r="N450" s="42">
        <v>8954790.1600000001</v>
      </c>
      <c r="O450" s="42">
        <v>0</v>
      </c>
      <c r="P450" s="35">
        <v>0</v>
      </c>
      <c r="Q450" s="35">
        <v>0</v>
      </c>
      <c r="R450" s="42">
        <v>8954790.1500000004</v>
      </c>
      <c r="S450" s="42">
        <v>0</v>
      </c>
      <c r="T450" s="42">
        <v>100</v>
      </c>
      <c r="U450" s="42">
        <v>99.99</v>
      </c>
      <c r="V450" s="35" t="s">
        <v>831</v>
      </c>
      <c r="W450" s="35" t="s">
        <v>133</v>
      </c>
      <c r="X450" s="35" t="s">
        <v>401</v>
      </c>
      <c r="Y450" s="35" t="s">
        <v>364</v>
      </c>
      <c r="Z450" s="35" t="s">
        <v>364</v>
      </c>
    </row>
    <row r="451" spans="1:26" ht="15.75" customHeight="1">
      <c r="A451" s="35" t="s">
        <v>865</v>
      </c>
      <c r="B451" s="35" t="s">
        <v>867</v>
      </c>
      <c r="C451" s="35" t="s">
        <v>76</v>
      </c>
      <c r="D451" s="35" t="s">
        <v>868</v>
      </c>
      <c r="E451" s="35" t="s">
        <v>119</v>
      </c>
      <c r="F451" s="35" t="s">
        <v>2215</v>
      </c>
      <c r="G451" s="35" t="s">
        <v>2216</v>
      </c>
      <c r="H451" s="35" t="s">
        <v>2217</v>
      </c>
      <c r="I451" s="41">
        <v>43325</v>
      </c>
      <c r="J451" s="41">
        <v>43496</v>
      </c>
      <c r="K451" s="35" t="s">
        <v>80</v>
      </c>
      <c r="L451" s="42">
        <v>1196836.45</v>
      </c>
      <c r="M451" s="43">
        <v>8954790.1600000001</v>
      </c>
      <c r="N451" s="42">
        <v>8954790.1600000001</v>
      </c>
      <c r="O451" s="42">
        <v>0</v>
      </c>
      <c r="P451" s="35">
        <v>0</v>
      </c>
      <c r="Q451" s="35">
        <v>0</v>
      </c>
      <c r="R451" s="42">
        <v>8954790.1500000004</v>
      </c>
      <c r="S451" s="42">
        <v>0</v>
      </c>
      <c r="T451" s="42">
        <v>100</v>
      </c>
      <c r="U451" s="42">
        <v>99.99</v>
      </c>
      <c r="V451" s="35" t="s">
        <v>831</v>
      </c>
      <c r="W451" s="35" t="s">
        <v>133</v>
      </c>
      <c r="X451" s="35" t="s">
        <v>401</v>
      </c>
      <c r="Y451" s="35" t="s">
        <v>212</v>
      </c>
      <c r="Z451" s="35" t="s">
        <v>212</v>
      </c>
    </row>
    <row r="452" spans="1:26" ht="15.75" customHeight="1">
      <c r="A452" s="35" t="s">
        <v>865</v>
      </c>
      <c r="B452" s="35" t="s">
        <v>867</v>
      </c>
      <c r="C452" s="35" t="s">
        <v>76</v>
      </c>
      <c r="D452" s="35" t="s">
        <v>868</v>
      </c>
      <c r="E452" s="35" t="s">
        <v>119</v>
      </c>
      <c r="F452" s="35" t="s">
        <v>2215</v>
      </c>
      <c r="G452" s="35" t="s">
        <v>2216</v>
      </c>
      <c r="H452" s="35" t="s">
        <v>2217</v>
      </c>
      <c r="I452" s="41">
        <v>43325</v>
      </c>
      <c r="J452" s="41">
        <v>43496</v>
      </c>
      <c r="K452" s="35" t="s">
        <v>80</v>
      </c>
      <c r="L452" s="42">
        <v>1196836.45</v>
      </c>
      <c r="M452" s="43">
        <v>8954790.1600000001</v>
      </c>
      <c r="N452" s="42">
        <v>8954790.1600000001</v>
      </c>
      <c r="O452" s="42">
        <v>0</v>
      </c>
      <c r="P452" s="35">
        <v>0</v>
      </c>
      <c r="Q452" s="35">
        <v>0</v>
      </c>
      <c r="R452" s="42">
        <v>8954790.1500000004</v>
      </c>
      <c r="S452" s="42">
        <v>0</v>
      </c>
      <c r="T452" s="42">
        <v>100</v>
      </c>
      <c r="U452" s="42">
        <v>99.99</v>
      </c>
      <c r="V452" s="35" t="s">
        <v>831</v>
      </c>
      <c r="W452" s="35" t="s">
        <v>133</v>
      </c>
      <c r="X452" s="35" t="s">
        <v>401</v>
      </c>
      <c r="Y452" s="35" t="s">
        <v>1223</v>
      </c>
      <c r="Z452" s="35" t="s">
        <v>1223</v>
      </c>
    </row>
    <row r="453" spans="1:26" ht="15.75" customHeight="1">
      <c r="A453" s="35" t="s">
        <v>865</v>
      </c>
      <c r="B453" s="35" t="s">
        <v>867</v>
      </c>
      <c r="C453" s="35" t="s">
        <v>76</v>
      </c>
      <c r="D453" s="35" t="s">
        <v>868</v>
      </c>
      <c r="E453" s="35" t="s">
        <v>119</v>
      </c>
      <c r="F453" s="35" t="s">
        <v>2215</v>
      </c>
      <c r="G453" s="35" t="s">
        <v>2216</v>
      </c>
      <c r="H453" s="35" t="s">
        <v>2217</v>
      </c>
      <c r="I453" s="41">
        <v>43325</v>
      </c>
      <c r="J453" s="41">
        <v>43496</v>
      </c>
      <c r="K453" s="35" t="s">
        <v>80</v>
      </c>
      <c r="L453" s="42">
        <v>1196836.45</v>
      </c>
      <c r="M453" s="43">
        <v>8954790.1600000001</v>
      </c>
      <c r="N453" s="42">
        <v>8954790.1600000001</v>
      </c>
      <c r="O453" s="42">
        <v>0</v>
      </c>
      <c r="P453" s="35">
        <v>0</v>
      </c>
      <c r="Q453" s="35">
        <v>0</v>
      </c>
      <c r="R453" s="42">
        <v>8954790.1500000004</v>
      </c>
      <c r="S453" s="42">
        <v>0</v>
      </c>
      <c r="T453" s="42">
        <v>100</v>
      </c>
      <c r="U453" s="42">
        <v>99.99</v>
      </c>
      <c r="V453" s="35" t="s">
        <v>831</v>
      </c>
      <c r="W453" s="35" t="s">
        <v>133</v>
      </c>
      <c r="X453" s="35" t="s">
        <v>401</v>
      </c>
      <c r="Y453" s="35" t="s">
        <v>1660</v>
      </c>
      <c r="Z453" s="35" t="s">
        <v>1660</v>
      </c>
    </row>
    <row r="454" spans="1:26" ht="15.75" customHeight="1">
      <c r="A454" s="35" t="s">
        <v>865</v>
      </c>
      <c r="B454" s="35" t="s">
        <v>867</v>
      </c>
      <c r="C454" s="35" t="s">
        <v>76</v>
      </c>
      <c r="D454" s="35" t="s">
        <v>868</v>
      </c>
      <c r="E454" s="35" t="s">
        <v>119</v>
      </c>
      <c r="F454" s="35" t="s">
        <v>2215</v>
      </c>
      <c r="G454" s="35" t="s">
        <v>2216</v>
      </c>
      <c r="H454" s="35" t="s">
        <v>2217</v>
      </c>
      <c r="I454" s="41">
        <v>43325</v>
      </c>
      <c r="J454" s="41">
        <v>43496</v>
      </c>
      <c r="K454" s="35" t="s">
        <v>80</v>
      </c>
      <c r="L454" s="42">
        <v>1196836.45</v>
      </c>
      <c r="M454" s="43">
        <v>8954790.1600000001</v>
      </c>
      <c r="N454" s="42">
        <v>8954790.1600000001</v>
      </c>
      <c r="O454" s="42">
        <v>0</v>
      </c>
      <c r="P454" s="35">
        <v>0</v>
      </c>
      <c r="Q454" s="35">
        <v>0</v>
      </c>
      <c r="R454" s="42">
        <v>8954790.1500000004</v>
      </c>
      <c r="S454" s="42">
        <v>0</v>
      </c>
      <c r="T454" s="42">
        <v>100</v>
      </c>
      <c r="U454" s="42">
        <v>99.99</v>
      </c>
      <c r="V454" s="35" t="s">
        <v>831</v>
      </c>
      <c r="W454" s="35" t="s">
        <v>133</v>
      </c>
      <c r="X454" s="35" t="s">
        <v>401</v>
      </c>
      <c r="Y454" s="35" t="s">
        <v>356</v>
      </c>
      <c r="Z454" s="35" t="s">
        <v>356</v>
      </c>
    </row>
    <row r="455" spans="1:26" ht="15.75" customHeight="1">
      <c r="A455" s="35" t="s">
        <v>865</v>
      </c>
      <c r="B455" s="35" t="s">
        <v>867</v>
      </c>
      <c r="C455" s="35" t="s">
        <v>76</v>
      </c>
      <c r="D455" s="35" t="s">
        <v>868</v>
      </c>
      <c r="E455" s="35" t="s">
        <v>119</v>
      </c>
      <c r="F455" s="35" t="s">
        <v>2215</v>
      </c>
      <c r="G455" s="35" t="s">
        <v>2216</v>
      </c>
      <c r="H455" s="35" t="s">
        <v>2217</v>
      </c>
      <c r="I455" s="41">
        <v>43325</v>
      </c>
      <c r="J455" s="41">
        <v>43496</v>
      </c>
      <c r="K455" s="35" t="s">
        <v>80</v>
      </c>
      <c r="L455" s="42">
        <v>1196836.45</v>
      </c>
      <c r="M455" s="43">
        <v>8954790.1600000001</v>
      </c>
      <c r="N455" s="42">
        <v>8954790.1600000001</v>
      </c>
      <c r="O455" s="42">
        <v>0</v>
      </c>
      <c r="P455" s="35">
        <v>0</v>
      </c>
      <c r="Q455" s="35">
        <v>0</v>
      </c>
      <c r="R455" s="42">
        <v>8954790.1500000004</v>
      </c>
      <c r="S455" s="42">
        <v>0</v>
      </c>
      <c r="T455" s="42">
        <v>100</v>
      </c>
      <c r="U455" s="42">
        <v>99.99</v>
      </c>
      <c r="V455" s="35" t="s">
        <v>831</v>
      </c>
      <c r="W455" s="35" t="s">
        <v>133</v>
      </c>
      <c r="X455" s="35" t="s">
        <v>401</v>
      </c>
      <c r="Y455" s="35" t="s">
        <v>1883</v>
      </c>
      <c r="Z455" s="35" t="s">
        <v>1883</v>
      </c>
    </row>
    <row r="456" spans="1:26" ht="15.75" customHeight="1">
      <c r="A456" s="35" t="s">
        <v>865</v>
      </c>
      <c r="B456" s="35" t="s">
        <v>867</v>
      </c>
      <c r="C456" s="35" t="s">
        <v>76</v>
      </c>
      <c r="D456" s="35" t="s">
        <v>868</v>
      </c>
      <c r="E456" s="35" t="s">
        <v>119</v>
      </c>
      <c r="F456" s="35" t="s">
        <v>2215</v>
      </c>
      <c r="G456" s="35" t="s">
        <v>2216</v>
      </c>
      <c r="H456" s="35" t="s">
        <v>2217</v>
      </c>
      <c r="I456" s="41">
        <v>43325</v>
      </c>
      <c r="J456" s="41">
        <v>43496</v>
      </c>
      <c r="K456" s="35" t="s">
        <v>80</v>
      </c>
      <c r="L456" s="42">
        <v>1196836.45</v>
      </c>
      <c r="M456" s="43">
        <v>8954790.1600000001</v>
      </c>
      <c r="N456" s="42">
        <v>8954790.1600000001</v>
      </c>
      <c r="O456" s="42">
        <v>0</v>
      </c>
      <c r="P456" s="35">
        <v>0</v>
      </c>
      <c r="Q456" s="35">
        <v>0</v>
      </c>
      <c r="R456" s="42">
        <v>8954790.1500000004</v>
      </c>
      <c r="S456" s="42">
        <v>0</v>
      </c>
      <c r="T456" s="42">
        <v>100</v>
      </c>
      <c r="U456" s="42">
        <v>99.99</v>
      </c>
      <c r="V456" s="35" t="s">
        <v>831</v>
      </c>
      <c r="W456" s="35" t="s">
        <v>133</v>
      </c>
      <c r="X456" s="35" t="s">
        <v>401</v>
      </c>
      <c r="Y456" s="35" t="s">
        <v>283</v>
      </c>
      <c r="Z456" s="35" t="s">
        <v>283</v>
      </c>
    </row>
    <row r="457" spans="1:26" ht="15.75" customHeight="1">
      <c r="A457" s="35" t="s">
        <v>872</v>
      </c>
      <c r="B457" s="35" t="s">
        <v>874</v>
      </c>
      <c r="C457" s="35" t="s">
        <v>100</v>
      </c>
      <c r="D457" s="35" t="s">
        <v>232</v>
      </c>
      <c r="E457" s="35" t="s">
        <v>409</v>
      </c>
      <c r="F457" s="35" t="s">
        <v>2218</v>
      </c>
      <c r="G457" s="35" t="s">
        <v>2219</v>
      </c>
      <c r="H457" s="35" t="s">
        <v>2201</v>
      </c>
      <c r="I457" s="41">
        <v>43160</v>
      </c>
      <c r="J457" s="41">
        <v>43160</v>
      </c>
      <c r="K457" s="35" t="s">
        <v>663</v>
      </c>
      <c r="L457" s="42">
        <v>8570.11</v>
      </c>
      <c r="M457" s="43">
        <v>62904.61</v>
      </c>
      <c r="N457" s="42">
        <v>62904.61</v>
      </c>
      <c r="O457" s="42">
        <v>0</v>
      </c>
      <c r="P457" s="35">
        <v>0</v>
      </c>
      <c r="Q457" s="35">
        <v>0</v>
      </c>
      <c r="R457" s="42">
        <v>62904.6</v>
      </c>
      <c r="S457" s="42">
        <v>0</v>
      </c>
      <c r="T457" s="42">
        <v>100</v>
      </c>
      <c r="U457" s="42">
        <v>99.99</v>
      </c>
      <c r="V457" s="35" t="s">
        <v>831</v>
      </c>
      <c r="W457" s="35" t="s">
        <v>82</v>
      </c>
      <c r="X457" s="35" t="s">
        <v>355</v>
      </c>
      <c r="Y457" s="35" t="s">
        <v>95</v>
      </c>
      <c r="Z457" s="35" t="s">
        <v>95</v>
      </c>
    </row>
    <row r="458" spans="1:26" ht="15.75" customHeight="1">
      <c r="A458" s="35" t="s">
        <v>877</v>
      </c>
      <c r="B458" s="35" t="s">
        <v>879</v>
      </c>
      <c r="C458" s="35" t="s">
        <v>138</v>
      </c>
      <c r="D458" s="35" t="s">
        <v>672</v>
      </c>
      <c r="E458" s="35" t="s">
        <v>733</v>
      </c>
      <c r="F458" s="35" t="s">
        <v>2220</v>
      </c>
      <c r="G458" s="35" t="s">
        <v>2221</v>
      </c>
      <c r="H458" s="35" t="s">
        <v>2222</v>
      </c>
      <c r="I458" s="41">
        <v>43404</v>
      </c>
      <c r="J458" s="41">
        <v>45291</v>
      </c>
      <c r="K458" s="35" t="s">
        <v>80</v>
      </c>
      <c r="L458" s="42">
        <v>5000000</v>
      </c>
      <c r="M458" s="43">
        <v>38571300</v>
      </c>
      <c r="N458" s="42">
        <v>53760000</v>
      </c>
      <c r="O458" s="42">
        <v>0</v>
      </c>
      <c r="P458" s="35">
        <v>0</v>
      </c>
      <c r="Q458" s="35">
        <v>0</v>
      </c>
      <c r="R458" s="42">
        <v>29204852.219999999</v>
      </c>
      <c r="S458" s="42">
        <v>0</v>
      </c>
      <c r="T458" s="42">
        <v>76.709999999999994</v>
      </c>
      <c r="U458" s="42">
        <v>54.32</v>
      </c>
      <c r="V458" s="35" t="s">
        <v>787</v>
      </c>
      <c r="W458" s="35" t="s">
        <v>82</v>
      </c>
      <c r="X458" s="35" t="s">
        <v>134</v>
      </c>
      <c r="Y458" s="35" t="s">
        <v>95</v>
      </c>
      <c r="Z458" s="35" t="s">
        <v>95</v>
      </c>
    </row>
    <row r="459" spans="1:26" ht="15.75" customHeight="1">
      <c r="A459" s="35" t="s">
        <v>881</v>
      </c>
      <c r="B459" s="35" t="s">
        <v>883</v>
      </c>
      <c r="C459" s="35" t="s">
        <v>138</v>
      </c>
      <c r="D459" s="35" t="s">
        <v>868</v>
      </c>
      <c r="E459" s="35" t="s">
        <v>884</v>
      </c>
      <c r="F459" s="35" t="s">
        <v>2223</v>
      </c>
      <c r="G459" s="35" t="s">
        <v>2224</v>
      </c>
      <c r="H459" s="35" t="s">
        <v>2225</v>
      </c>
      <c r="I459" s="41">
        <v>43388</v>
      </c>
      <c r="J459" s="41">
        <v>43739</v>
      </c>
      <c r="K459" s="35" t="s">
        <v>80</v>
      </c>
      <c r="L459" s="42">
        <v>27000</v>
      </c>
      <c r="M459" s="43">
        <v>208164.6</v>
      </c>
      <c r="N459" s="42">
        <v>208164.6</v>
      </c>
      <c r="O459" s="42">
        <v>0</v>
      </c>
      <c r="P459" s="35">
        <v>0</v>
      </c>
      <c r="Q459" s="35">
        <v>0</v>
      </c>
      <c r="R459" s="42">
        <v>208164.59</v>
      </c>
      <c r="S459" s="42">
        <v>0</v>
      </c>
      <c r="T459" s="42">
        <v>100</v>
      </c>
      <c r="U459" s="42">
        <v>99.99</v>
      </c>
      <c r="V459" s="35" t="s">
        <v>831</v>
      </c>
      <c r="W459" s="35" t="s">
        <v>133</v>
      </c>
      <c r="X459" s="35" t="s">
        <v>401</v>
      </c>
      <c r="Y459" s="35" t="s">
        <v>578</v>
      </c>
      <c r="Z459" s="35" t="s">
        <v>578</v>
      </c>
    </row>
    <row r="460" spans="1:26" ht="15.75" customHeight="1">
      <c r="A460" s="35" t="s">
        <v>881</v>
      </c>
      <c r="B460" s="35" t="s">
        <v>883</v>
      </c>
      <c r="C460" s="35" t="s">
        <v>138</v>
      </c>
      <c r="D460" s="35" t="s">
        <v>868</v>
      </c>
      <c r="E460" s="35" t="s">
        <v>884</v>
      </c>
      <c r="F460" s="35" t="s">
        <v>2223</v>
      </c>
      <c r="G460" s="35" t="s">
        <v>2224</v>
      </c>
      <c r="H460" s="35" t="s">
        <v>2225</v>
      </c>
      <c r="I460" s="41">
        <v>43388</v>
      </c>
      <c r="J460" s="41">
        <v>43739</v>
      </c>
      <c r="K460" s="35" t="s">
        <v>80</v>
      </c>
      <c r="L460" s="42">
        <v>27000</v>
      </c>
      <c r="M460" s="43">
        <v>208164.6</v>
      </c>
      <c r="N460" s="42">
        <v>208164.6</v>
      </c>
      <c r="O460" s="42">
        <v>0</v>
      </c>
      <c r="P460" s="35">
        <v>0</v>
      </c>
      <c r="Q460" s="35">
        <v>0</v>
      </c>
      <c r="R460" s="42">
        <v>208164.59</v>
      </c>
      <c r="S460" s="42">
        <v>0</v>
      </c>
      <c r="T460" s="42">
        <v>100</v>
      </c>
      <c r="U460" s="42">
        <v>99.99</v>
      </c>
      <c r="V460" s="35" t="s">
        <v>831</v>
      </c>
      <c r="W460" s="35" t="s">
        <v>133</v>
      </c>
      <c r="X460" s="35" t="s">
        <v>401</v>
      </c>
      <c r="Y460" s="35" t="s">
        <v>95</v>
      </c>
      <c r="Z460" s="35" t="s">
        <v>95</v>
      </c>
    </row>
    <row r="461" spans="1:26" ht="15.75" customHeight="1">
      <c r="A461" s="35" t="s">
        <v>881</v>
      </c>
      <c r="B461" s="35" t="s">
        <v>883</v>
      </c>
      <c r="C461" s="35" t="s">
        <v>138</v>
      </c>
      <c r="D461" s="35" t="s">
        <v>868</v>
      </c>
      <c r="E461" s="35" t="s">
        <v>884</v>
      </c>
      <c r="F461" s="35" t="s">
        <v>2223</v>
      </c>
      <c r="G461" s="35" t="s">
        <v>2224</v>
      </c>
      <c r="H461" s="35" t="s">
        <v>2225</v>
      </c>
      <c r="I461" s="41">
        <v>43388</v>
      </c>
      <c r="J461" s="41">
        <v>43739</v>
      </c>
      <c r="K461" s="35" t="s">
        <v>80</v>
      </c>
      <c r="L461" s="42">
        <v>27000</v>
      </c>
      <c r="M461" s="43">
        <v>208164.6</v>
      </c>
      <c r="N461" s="42">
        <v>208164.6</v>
      </c>
      <c r="O461" s="42">
        <v>0</v>
      </c>
      <c r="P461" s="35">
        <v>0</v>
      </c>
      <c r="Q461" s="35">
        <v>0</v>
      </c>
      <c r="R461" s="42">
        <v>208164.59</v>
      </c>
      <c r="S461" s="42">
        <v>0</v>
      </c>
      <c r="T461" s="42">
        <v>100</v>
      </c>
      <c r="U461" s="42">
        <v>99.99</v>
      </c>
      <c r="V461" s="35" t="s">
        <v>831</v>
      </c>
      <c r="W461" s="35" t="s">
        <v>133</v>
      </c>
      <c r="X461" s="35" t="s">
        <v>401</v>
      </c>
      <c r="Y461" s="35" t="s">
        <v>1223</v>
      </c>
      <c r="Z461" s="35" t="s">
        <v>1223</v>
      </c>
    </row>
    <row r="462" spans="1:26" ht="15.75" customHeight="1">
      <c r="A462" s="35" t="s">
        <v>881</v>
      </c>
      <c r="B462" s="35" t="s">
        <v>883</v>
      </c>
      <c r="C462" s="35" t="s">
        <v>138</v>
      </c>
      <c r="D462" s="35" t="s">
        <v>868</v>
      </c>
      <c r="E462" s="35" t="s">
        <v>884</v>
      </c>
      <c r="F462" s="35" t="s">
        <v>2223</v>
      </c>
      <c r="G462" s="35" t="s">
        <v>2224</v>
      </c>
      <c r="H462" s="35" t="s">
        <v>2225</v>
      </c>
      <c r="I462" s="41">
        <v>43388</v>
      </c>
      <c r="J462" s="41">
        <v>43739</v>
      </c>
      <c r="K462" s="35" t="s">
        <v>80</v>
      </c>
      <c r="L462" s="42">
        <v>27000</v>
      </c>
      <c r="M462" s="43">
        <v>208164.6</v>
      </c>
      <c r="N462" s="42">
        <v>208164.6</v>
      </c>
      <c r="O462" s="42">
        <v>0</v>
      </c>
      <c r="P462" s="35">
        <v>0</v>
      </c>
      <c r="Q462" s="35">
        <v>0</v>
      </c>
      <c r="R462" s="42">
        <v>208164.59</v>
      </c>
      <c r="S462" s="42">
        <v>0</v>
      </c>
      <c r="T462" s="42">
        <v>100</v>
      </c>
      <c r="U462" s="42">
        <v>99.99</v>
      </c>
      <c r="V462" s="35" t="s">
        <v>831</v>
      </c>
      <c r="W462" s="35" t="s">
        <v>133</v>
      </c>
      <c r="X462" s="35" t="s">
        <v>401</v>
      </c>
      <c r="Y462" s="35" t="s">
        <v>1660</v>
      </c>
      <c r="Z462" s="35" t="s">
        <v>1660</v>
      </c>
    </row>
    <row r="463" spans="1:26" ht="15.75" customHeight="1">
      <c r="A463" s="35" t="s">
        <v>881</v>
      </c>
      <c r="B463" s="35" t="s">
        <v>883</v>
      </c>
      <c r="C463" s="35" t="s">
        <v>138</v>
      </c>
      <c r="D463" s="35" t="s">
        <v>868</v>
      </c>
      <c r="E463" s="35" t="s">
        <v>884</v>
      </c>
      <c r="F463" s="35" t="s">
        <v>2223</v>
      </c>
      <c r="G463" s="35" t="s">
        <v>2224</v>
      </c>
      <c r="H463" s="35" t="s">
        <v>2225</v>
      </c>
      <c r="I463" s="41">
        <v>43388</v>
      </c>
      <c r="J463" s="41">
        <v>43739</v>
      </c>
      <c r="K463" s="35" t="s">
        <v>80</v>
      </c>
      <c r="L463" s="42">
        <v>27000</v>
      </c>
      <c r="M463" s="43">
        <v>208164.6</v>
      </c>
      <c r="N463" s="42">
        <v>208164.6</v>
      </c>
      <c r="O463" s="42">
        <v>0</v>
      </c>
      <c r="P463" s="35">
        <v>0</v>
      </c>
      <c r="Q463" s="35">
        <v>0</v>
      </c>
      <c r="R463" s="42">
        <v>208164.59</v>
      </c>
      <c r="S463" s="42">
        <v>0</v>
      </c>
      <c r="T463" s="42">
        <v>100</v>
      </c>
      <c r="U463" s="42">
        <v>99.99</v>
      </c>
      <c r="V463" s="35" t="s">
        <v>831</v>
      </c>
      <c r="W463" s="35" t="s">
        <v>133</v>
      </c>
      <c r="X463" s="35" t="s">
        <v>401</v>
      </c>
      <c r="Y463" s="35" t="s">
        <v>356</v>
      </c>
      <c r="Z463" s="35" t="s">
        <v>356</v>
      </c>
    </row>
    <row r="464" spans="1:26" ht="15.75" customHeight="1">
      <c r="A464" s="35" t="s">
        <v>881</v>
      </c>
      <c r="B464" s="35" t="s">
        <v>883</v>
      </c>
      <c r="C464" s="35" t="s">
        <v>138</v>
      </c>
      <c r="D464" s="35" t="s">
        <v>868</v>
      </c>
      <c r="E464" s="35" t="s">
        <v>884</v>
      </c>
      <c r="F464" s="35" t="s">
        <v>2223</v>
      </c>
      <c r="G464" s="35" t="s">
        <v>2224</v>
      </c>
      <c r="H464" s="35" t="s">
        <v>2225</v>
      </c>
      <c r="I464" s="41">
        <v>43388</v>
      </c>
      <c r="J464" s="41">
        <v>43739</v>
      </c>
      <c r="K464" s="35" t="s">
        <v>80</v>
      </c>
      <c r="L464" s="42">
        <v>27000</v>
      </c>
      <c r="M464" s="43">
        <v>208164.6</v>
      </c>
      <c r="N464" s="42">
        <v>208164.6</v>
      </c>
      <c r="O464" s="42">
        <v>0</v>
      </c>
      <c r="P464" s="35">
        <v>0</v>
      </c>
      <c r="Q464" s="35">
        <v>0</v>
      </c>
      <c r="R464" s="42">
        <v>208164.59</v>
      </c>
      <c r="S464" s="42">
        <v>0</v>
      </c>
      <c r="T464" s="42">
        <v>100</v>
      </c>
      <c r="U464" s="42">
        <v>99.99</v>
      </c>
      <c r="V464" s="35" t="s">
        <v>831</v>
      </c>
      <c r="W464" s="35" t="s">
        <v>133</v>
      </c>
      <c r="X464" s="35" t="s">
        <v>401</v>
      </c>
      <c r="Y464" s="35" t="s">
        <v>294</v>
      </c>
      <c r="Z464" s="35" t="s">
        <v>294</v>
      </c>
    </row>
    <row r="465" spans="1:26" ht="15.75" customHeight="1">
      <c r="A465" s="35" t="s">
        <v>881</v>
      </c>
      <c r="B465" s="35" t="s">
        <v>883</v>
      </c>
      <c r="C465" s="35" t="s">
        <v>138</v>
      </c>
      <c r="D465" s="35" t="s">
        <v>868</v>
      </c>
      <c r="E465" s="35" t="s">
        <v>884</v>
      </c>
      <c r="F465" s="35" t="s">
        <v>2223</v>
      </c>
      <c r="G465" s="35" t="s">
        <v>2224</v>
      </c>
      <c r="H465" s="35" t="s">
        <v>2225</v>
      </c>
      <c r="I465" s="41">
        <v>43388</v>
      </c>
      <c r="J465" s="41">
        <v>43739</v>
      </c>
      <c r="K465" s="35" t="s">
        <v>80</v>
      </c>
      <c r="L465" s="42">
        <v>27000</v>
      </c>
      <c r="M465" s="43">
        <v>208164.6</v>
      </c>
      <c r="N465" s="42">
        <v>208164.6</v>
      </c>
      <c r="O465" s="42">
        <v>0</v>
      </c>
      <c r="P465" s="35">
        <v>0</v>
      </c>
      <c r="Q465" s="35">
        <v>0</v>
      </c>
      <c r="R465" s="42">
        <v>208164.59</v>
      </c>
      <c r="S465" s="42">
        <v>0</v>
      </c>
      <c r="T465" s="42">
        <v>100</v>
      </c>
      <c r="U465" s="42">
        <v>99.99</v>
      </c>
      <c r="V465" s="35" t="s">
        <v>831</v>
      </c>
      <c r="W465" s="35" t="s">
        <v>133</v>
      </c>
      <c r="X465" s="35" t="s">
        <v>401</v>
      </c>
      <c r="Y465" s="35" t="s">
        <v>472</v>
      </c>
      <c r="Z465" s="35" t="s">
        <v>472</v>
      </c>
    </row>
    <row r="466" spans="1:26" ht="15.75" customHeight="1">
      <c r="A466" s="35" t="s">
        <v>881</v>
      </c>
      <c r="B466" s="35" t="s">
        <v>883</v>
      </c>
      <c r="C466" s="35" t="s">
        <v>138</v>
      </c>
      <c r="D466" s="35" t="s">
        <v>868</v>
      </c>
      <c r="E466" s="35" t="s">
        <v>884</v>
      </c>
      <c r="F466" s="35" t="s">
        <v>2223</v>
      </c>
      <c r="G466" s="35" t="s">
        <v>2224</v>
      </c>
      <c r="H466" s="35" t="s">
        <v>2225</v>
      </c>
      <c r="I466" s="41">
        <v>43388</v>
      </c>
      <c r="J466" s="41">
        <v>43739</v>
      </c>
      <c r="K466" s="35" t="s">
        <v>80</v>
      </c>
      <c r="L466" s="42">
        <v>27000</v>
      </c>
      <c r="M466" s="43">
        <v>208164.6</v>
      </c>
      <c r="N466" s="42">
        <v>208164.6</v>
      </c>
      <c r="O466" s="42">
        <v>0</v>
      </c>
      <c r="P466" s="35">
        <v>0</v>
      </c>
      <c r="Q466" s="35">
        <v>0</v>
      </c>
      <c r="R466" s="42">
        <v>208164.59</v>
      </c>
      <c r="S466" s="42">
        <v>0</v>
      </c>
      <c r="T466" s="42">
        <v>100</v>
      </c>
      <c r="U466" s="42">
        <v>99.99</v>
      </c>
      <c r="V466" s="35" t="s">
        <v>831</v>
      </c>
      <c r="W466" s="35" t="s">
        <v>133</v>
      </c>
      <c r="X466" s="35" t="s">
        <v>401</v>
      </c>
      <c r="Y466" s="35" t="s">
        <v>224</v>
      </c>
      <c r="Z466" s="35" t="s">
        <v>224</v>
      </c>
    </row>
    <row r="467" spans="1:26" ht="15.75" customHeight="1">
      <c r="A467" s="35" t="s">
        <v>881</v>
      </c>
      <c r="B467" s="35" t="s">
        <v>883</v>
      </c>
      <c r="C467" s="35" t="s">
        <v>138</v>
      </c>
      <c r="D467" s="35" t="s">
        <v>868</v>
      </c>
      <c r="E467" s="35" t="s">
        <v>884</v>
      </c>
      <c r="F467" s="35" t="s">
        <v>2223</v>
      </c>
      <c r="G467" s="35" t="s">
        <v>2224</v>
      </c>
      <c r="H467" s="35" t="s">
        <v>2225</v>
      </c>
      <c r="I467" s="41">
        <v>43388</v>
      </c>
      <c r="J467" s="41">
        <v>43739</v>
      </c>
      <c r="K467" s="35" t="s">
        <v>80</v>
      </c>
      <c r="L467" s="42">
        <v>27000</v>
      </c>
      <c r="M467" s="43">
        <v>208164.6</v>
      </c>
      <c r="N467" s="42">
        <v>208164.6</v>
      </c>
      <c r="O467" s="42">
        <v>0</v>
      </c>
      <c r="P467" s="35">
        <v>0</v>
      </c>
      <c r="Q467" s="35">
        <v>0</v>
      </c>
      <c r="R467" s="42">
        <v>208164.59</v>
      </c>
      <c r="S467" s="42">
        <v>0</v>
      </c>
      <c r="T467" s="42">
        <v>100</v>
      </c>
      <c r="U467" s="42">
        <v>99.99</v>
      </c>
      <c r="V467" s="35" t="s">
        <v>831</v>
      </c>
      <c r="W467" s="35" t="s">
        <v>133</v>
      </c>
      <c r="X467" s="35" t="s">
        <v>401</v>
      </c>
      <c r="Y467" s="35" t="s">
        <v>259</v>
      </c>
      <c r="Z467" s="35" t="s">
        <v>259</v>
      </c>
    </row>
    <row r="468" spans="1:26" ht="15.75" customHeight="1">
      <c r="A468" s="35" t="s">
        <v>881</v>
      </c>
      <c r="B468" s="35" t="s">
        <v>883</v>
      </c>
      <c r="C468" s="35" t="s">
        <v>138</v>
      </c>
      <c r="D468" s="35" t="s">
        <v>868</v>
      </c>
      <c r="E468" s="35" t="s">
        <v>884</v>
      </c>
      <c r="F468" s="35" t="s">
        <v>2223</v>
      </c>
      <c r="G468" s="35" t="s">
        <v>2224</v>
      </c>
      <c r="H468" s="35" t="s">
        <v>2225</v>
      </c>
      <c r="I468" s="41">
        <v>43388</v>
      </c>
      <c r="J468" s="41">
        <v>43739</v>
      </c>
      <c r="K468" s="35" t="s">
        <v>80</v>
      </c>
      <c r="L468" s="42">
        <v>27000</v>
      </c>
      <c r="M468" s="43">
        <v>208164.6</v>
      </c>
      <c r="N468" s="42">
        <v>208164.6</v>
      </c>
      <c r="O468" s="42">
        <v>0</v>
      </c>
      <c r="P468" s="35">
        <v>0</v>
      </c>
      <c r="Q468" s="35">
        <v>0</v>
      </c>
      <c r="R468" s="42">
        <v>208164.59</v>
      </c>
      <c r="S468" s="42">
        <v>0</v>
      </c>
      <c r="T468" s="42">
        <v>100</v>
      </c>
      <c r="U468" s="42">
        <v>99.99</v>
      </c>
      <c r="V468" s="35" t="s">
        <v>831</v>
      </c>
      <c r="W468" s="35" t="s">
        <v>133</v>
      </c>
      <c r="X468" s="35" t="s">
        <v>401</v>
      </c>
      <c r="Y468" s="35" t="s">
        <v>235</v>
      </c>
      <c r="Z468" s="35" t="s">
        <v>235</v>
      </c>
    </row>
    <row r="469" spans="1:26" ht="15.75" customHeight="1">
      <c r="A469" s="35" t="s">
        <v>881</v>
      </c>
      <c r="B469" s="35" t="s">
        <v>883</v>
      </c>
      <c r="C469" s="35" t="s">
        <v>138</v>
      </c>
      <c r="D469" s="35" t="s">
        <v>868</v>
      </c>
      <c r="E469" s="35" t="s">
        <v>884</v>
      </c>
      <c r="F469" s="35" t="s">
        <v>2223</v>
      </c>
      <c r="G469" s="35" t="s">
        <v>2224</v>
      </c>
      <c r="H469" s="35" t="s">
        <v>2225</v>
      </c>
      <c r="I469" s="41">
        <v>43388</v>
      </c>
      <c r="J469" s="41">
        <v>43739</v>
      </c>
      <c r="K469" s="35" t="s">
        <v>80</v>
      </c>
      <c r="L469" s="42">
        <v>27000</v>
      </c>
      <c r="M469" s="43">
        <v>208164.6</v>
      </c>
      <c r="N469" s="42">
        <v>208164.6</v>
      </c>
      <c r="O469" s="42">
        <v>0</v>
      </c>
      <c r="P469" s="35">
        <v>0</v>
      </c>
      <c r="Q469" s="35">
        <v>0</v>
      </c>
      <c r="R469" s="42">
        <v>208164.59</v>
      </c>
      <c r="S469" s="42">
        <v>0</v>
      </c>
      <c r="T469" s="42">
        <v>100</v>
      </c>
      <c r="U469" s="42">
        <v>99.99</v>
      </c>
      <c r="V469" s="35" t="s">
        <v>831</v>
      </c>
      <c r="W469" s="35" t="s">
        <v>133</v>
      </c>
      <c r="X469" s="35" t="s">
        <v>401</v>
      </c>
      <c r="Y469" s="35" t="s">
        <v>527</v>
      </c>
      <c r="Z469" s="35" t="s">
        <v>527</v>
      </c>
    </row>
    <row r="470" spans="1:26" ht="15.75" customHeight="1">
      <c r="A470" s="35" t="s">
        <v>881</v>
      </c>
      <c r="B470" s="35" t="s">
        <v>883</v>
      </c>
      <c r="C470" s="35" t="s">
        <v>138</v>
      </c>
      <c r="D470" s="35" t="s">
        <v>868</v>
      </c>
      <c r="E470" s="35" t="s">
        <v>884</v>
      </c>
      <c r="F470" s="35" t="s">
        <v>2223</v>
      </c>
      <c r="G470" s="35" t="s">
        <v>2224</v>
      </c>
      <c r="H470" s="35" t="s">
        <v>2225</v>
      </c>
      <c r="I470" s="41">
        <v>43388</v>
      </c>
      <c r="J470" s="41">
        <v>43739</v>
      </c>
      <c r="K470" s="35" t="s">
        <v>80</v>
      </c>
      <c r="L470" s="42">
        <v>27000</v>
      </c>
      <c r="M470" s="43">
        <v>208164.6</v>
      </c>
      <c r="N470" s="42">
        <v>208164.6</v>
      </c>
      <c r="O470" s="42">
        <v>0</v>
      </c>
      <c r="P470" s="35">
        <v>0</v>
      </c>
      <c r="Q470" s="35">
        <v>0</v>
      </c>
      <c r="R470" s="42">
        <v>208164.59</v>
      </c>
      <c r="S470" s="42">
        <v>0</v>
      </c>
      <c r="T470" s="42">
        <v>100</v>
      </c>
      <c r="U470" s="42">
        <v>99.99</v>
      </c>
      <c r="V470" s="35" t="s">
        <v>831</v>
      </c>
      <c r="W470" s="35" t="s">
        <v>133</v>
      </c>
      <c r="X470" s="35" t="s">
        <v>401</v>
      </c>
      <c r="Y470" s="35" t="s">
        <v>1883</v>
      </c>
      <c r="Z470" s="35" t="s">
        <v>1883</v>
      </c>
    </row>
    <row r="471" spans="1:26" ht="15.75" customHeight="1">
      <c r="A471" s="35" t="s">
        <v>881</v>
      </c>
      <c r="B471" s="35" t="s">
        <v>883</v>
      </c>
      <c r="C471" s="35" t="s">
        <v>138</v>
      </c>
      <c r="D471" s="35" t="s">
        <v>868</v>
      </c>
      <c r="E471" s="35" t="s">
        <v>884</v>
      </c>
      <c r="F471" s="35" t="s">
        <v>2223</v>
      </c>
      <c r="G471" s="35" t="s">
        <v>2224</v>
      </c>
      <c r="H471" s="35" t="s">
        <v>2225</v>
      </c>
      <c r="I471" s="41">
        <v>43388</v>
      </c>
      <c r="J471" s="41">
        <v>43739</v>
      </c>
      <c r="K471" s="35" t="s">
        <v>80</v>
      </c>
      <c r="L471" s="42">
        <v>27000</v>
      </c>
      <c r="M471" s="43">
        <v>208164.6</v>
      </c>
      <c r="N471" s="42">
        <v>208164.6</v>
      </c>
      <c r="O471" s="42">
        <v>0</v>
      </c>
      <c r="P471" s="35">
        <v>0</v>
      </c>
      <c r="Q471" s="35">
        <v>0</v>
      </c>
      <c r="R471" s="42">
        <v>208164.59</v>
      </c>
      <c r="S471" s="42">
        <v>0</v>
      </c>
      <c r="T471" s="42">
        <v>100</v>
      </c>
      <c r="U471" s="42">
        <v>99.99</v>
      </c>
      <c r="V471" s="35" t="s">
        <v>831</v>
      </c>
      <c r="W471" s="35" t="s">
        <v>133</v>
      </c>
      <c r="X471" s="35" t="s">
        <v>401</v>
      </c>
      <c r="Y471" s="35" t="s">
        <v>283</v>
      </c>
      <c r="Z471" s="35" t="s">
        <v>283</v>
      </c>
    </row>
    <row r="472" spans="1:26" ht="15.75" customHeight="1">
      <c r="A472" s="35" t="s">
        <v>881</v>
      </c>
      <c r="B472" s="35" t="s">
        <v>883</v>
      </c>
      <c r="C472" s="35" t="s">
        <v>138</v>
      </c>
      <c r="D472" s="35" t="s">
        <v>868</v>
      </c>
      <c r="E472" s="35" t="s">
        <v>884</v>
      </c>
      <c r="F472" s="35" t="s">
        <v>2223</v>
      </c>
      <c r="G472" s="35" t="s">
        <v>2224</v>
      </c>
      <c r="H472" s="35" t="s">
        <v>2225</v>
      </c>
      <c r="I472" s="41">
        <v>43388</v>
      </c>
      <c r="J472" s="41">
        <v>43739</v>
      </c>
      <c r="K472" s="35" t="s">
        <v>80</v>
      </c>
      <c r="L472" s="42">
        <v>27000</v>
      </c>
      <c r="M472" s="43">
        <v>208164.6</v>
      </c>
      <c r="N472" s="42">
        <v>208164.6</v>
      </c>
      <c r="O472" s="42">
        <v>0</v>
      </c>
      <c r="P472" s="35">
        <v>0</v>
      </c>
      <c r="Q472" s="35">
        <v>0</v>
      </c>
      <c r="R472" s="42">
        <v>208164.59</v>
      </c>
      <c r="S472" s="42">
        <v>0</v>
      </c>
      <c r="T472" s="42">
        <v>100</v>
      </c>
      <c r="U472" s="42">
        <v>99.99</v>
      </c>
      <c r="V472" s="35" t="s">
        <v>831</v>
      </c>
      <c r="W472" s="35" t="s">
        <v>133</v>
      </c>
      <c r="X472" s="35" t="s">
        <v>401</v>
      </c>
      <c r="Y472" s="35" t="s">
        <v>143</v>
      </c>
      <c r="Z472" s="35" t="s">
        <v>143</v>
      </c>
    </row>
    <row r="473" spans="1:26" ht="15.75" customHeight="1">
      <c r="A473" s="35" t="s">
        <v>881</v>
      </c>
      <c r="B473" s="35" t="s">
        <v>883</v>
      </c>
      <c r="C473" s="35" t="s">
        <v>138</v>
      </c>
      <c r="D473" s="35" t="s">
        <v>868</v>
      </c>
      <c r="E473" s="35" t="s">
        <v>884</v>
      </c>
      <c r="F473" s="35" t="s">
        <v>2223</v>
      </c>
      <c r="G473" s="35" t="s">
        <v>2224</v>
      </c>
      <c r="H473" s="35" t="s">
        <v>2225</v>
      </c>
      <c r="I473" s="41">
        <v>43388</v>
      </c>
      <c r="J473" s="41">
        <v>43739</v>
      </c>
      <c r="K473" s="35" t="s">
        <v>80</v>
      </c>
      <c r="L473" s="42">
        <v>27000</v>
      </c>
      <c r="M473" s="43">
        <v>208164.6</v>
      </c>
      <c r="N473" s="42">
        <v>208164.6</v>
      </c>
      <c r="O473" s="42">
        <v>0</v>
      </c>
      <c r="P473" s="35">
        <v>0</v>
      </c>
      <c r="Q473" s="35">
        <v>0</v>
      </c>
      <c r="R473" s="42">
        <v>208164.59</v>
      </c>
      <c r="S473" s="42">
        <v>0</v>
      </c>
      <c r="T473" s="42">
        <v>100</v>
      </c>
      <c r="U473" s="42">
        <v>99.99</v>
      </c>
      <c r="V473" s="35" t="s">
        <v>831</v>
      </c>
      <c r="W473" s="35" t="s">
        <v>133</v>
      </c>
      <c r="X473" s="35" t="s">
        <v>401</v>
      </c>
      <c r="Y473" s="35" t="s">
        <v>212</v>
      </c>
      <c r="Z473" s="35" t="s">
        <v>212</v>
      </c>
    </row>
    <row r="474" spans="1:26" ht="15.75" customHeight="1">
      <c r="A474" s="35" t="s">
        <v>881</v>
      </c>
      <c r="B474" s="35" t="s">
        <v>883</v>
      </c>
      <c r="C474" s="35" t="s">
        <v>138</v>
      </c>
      <c r="D474" s="35" t="s">
        <v>868</v>
      </c>
      <c r="E474" s="35" t="s">
        <v>884</v>
      </c>
      <c r="F474" s="35" t="s">
        <v>2223</v>
      </c>
      <c r="G474" s="35" t="s">
        <v>2224</v>
      </c>
      <c r="H474" s="35" t="s">
        <v>2225</v>
      </c>
      <c r="I474" s="41">
        <v>43388</v>
      </c>
      <c r="J474" s="41">
        <v>43739</v>
      </c>
      <c r="K474" s="35" t="s">
        <v>80</v>
      </c>
      <c r="L474" s="42">
        <v>27000</v>
      </c>
      <c r="M474" s="43">
        <v>208164.6</v>
      </c>
      <c r="N474" s="42">
        <v>208164.6</v>
      </c>
      <c r="O474" s="42">
        <v>0</v>
      </c>
      <c r="P474" s="35">
        <v>0</v>
      </c>
      <c r="Q474" s="35">
        <v>0</v>
      </c>
      <c r="R474" s="42">
        <v>208164.59</v>
      </c>
      <c r="S474" s="42">
        <v>0</v>
      </c>
      <c r="T474" s="42">
        <v>100</v>
      </c>
      <c r="U474" s="42">
        <v>99.99</v>
      </c>
      <c r="V474" s="35" t="s">
        <v>831</v>
      </c>
      <c r="W474" s="35" t="s">
        <v>133</v>
      </c>
      <c r="X474" s="35" t="s">
        <v>401</v>
      </c>
      <c r="Y474" s="35" t="s">
        <v>655</v>
      </c>
      <c r="Z474" s="35" t="s">
        <v>655</v>
      </c>
    </row>
    <row r="475" spans="1:26" ht="15.75" customHeight="1">
      <c r="A475" s="35" t="s">
        <v>881</v>
      </c>
      <c r="B475" s="35" t="s">
        <v>883</v>
      </c>
      <c r="C475" s="35" t="s">
        <v>138</v>
      </c>
      <c r="D475" s="35" t="s">
        <v>868</v>
      </c>
      <c r="E475" s="35" t="s">
        <v>884</v>
      </c>
      <c r="F475" s="35" t="s">
        <v>2223</v>
      </c>
      <c r="G475" s="35" t="s">
        <v>2224</v>
      </c>
      <c r="H475" s="35" t="s">
        <v>2225</v>
      </c>
      <c r="I475" s="41">
        <v>43388</v>
      </c>
      <c r="J475" s="41">
        <v>43739</v>
      </c>
      <c r="K475" s="35" t="s">
        <v>80</v>
      </c>
      <c r="L475" s="42">
        <v>27000</v>
      </c>
      <c r="M475" s="43">
        <v>208164.6</v>
      </c>
      <c r="N475" s="42">
        <v>208164.6</v>
      </c>
      <c r="O475" s="42">
        <v>0</v>
      </c>
      <c r="P475" s="35">
        <v>0</v>
      </c>
      <c r="Q475" s="35">
        <v>0</v>
      </c>
      <c r="R475" s="42">
        <v>208164.59</v>
      </c>
      <c r="S475" s="42">
        <v>0</v>
      </c>
      <c r="T475" s="42">
        <v>100</v>
      </c>
      <c r="U475" s="42">
        <v>99.99</v>
      </c>
      <c r="V475" s="35" t="s">
        <v>831</v>
      </c>
      <c r="W475" s="35" t="s">
        <v>133</v>
      </c>
      <c r="X475" s="35" t="s">
        <v>401</v>
      </c>
      <c r="Y475" s="35" t="s">
        <v>1009</v>
      </c>
      <c r="Z475" s="35" t="s">
        <v>1009</v>
      </c>
    </row>
    <row r="476" spans="1:26" ht="15.75" customHeight="1">
      <c r="A476" s="35" t="s">
        <v>881</v>
      </c>
      <c r="B476" s="35" t="s">
        <v>883</v>
      </c>
      <c r="C476" s="35" t="s">
        <v>138</v>
      </c>
      <c r="D476" s="35" t="s">
        <v>868</v>
      </c>
      <c r="E476" s="35" t="s">
        <v>884</v>
      </c>
      <c r="F476" s="35" t="s">
        <v>2223</v>
      </c>
      <c r="G476" s="35" t="s">
        <v>2224</v>
      </c>
      <c r="H476" s="35" t="s">
        <v>2225</v>
      </c>
      <c r="I476" s="41">
        <v>43388</v>
      </c>
      <c r="J476" s="41">
        <v>43739</v>
      </c>
      <c r="K476" s="35" t="s">
        <v>80</v>
      </c>
      <c r="L476" s="42">
        <v>27000</v>
      </c>
      <c r="M476" s="43">
        <v>208164.6</v>
      </c>
      <c r="N476" s="42">
        <v>208164.6</v>
      </c>
      <c r="O476" s="42">
        <v>0</v>
      </c>
      <c r="P476" s="35">
        <v>0</v>
      </c>
      <c r="Q476" s="35">
        <v>0</v>
      </c>
      <c r="R476" s="42">
        <v>208164.59</v>
      </c>
      <c r="S476" s="42">
        <v>0</v>
      </c>
      <c r="T476" s="42">
        <v>100</v>
      </c>
      <c r="U476" s="42">
        <v>99.99</v>
      </c>
      <c r="V476" s="35" t="s">
        <v>831</v>
      </c>
      <c r="W476" s="35" t="s">
        <v>133</v>
      </c>
      <c r="X476" s="35" t="s">
        <v>401</v>
      </c>
      <c r="Y476" s="35" t="s">
        <v>158</v>
      </c>
      <c r="Z476" s="35" t="s">
        <v>158</v>
      </c>
    </row>
    <row r="477" spans="1:26" ht="15.75" customHeight="1">
      <c r="A477" s="35" t="s">
        <v>881</v>
      </c>
      <c r="B477" s="35" t="s">
        <v>883</v>
      </c>
      <c r="C477" s="35" t="s">
        <v>138</v>
      </c>
      <c r="D477" s="35" t="s">
        <v>868</v>
      </c>
      <c r="E477" s="35" t="s">
        <v>884</v>
      </c>
      <c r="F477" s="35" t="s">
        <v>2223</v>
      </c>
      <c r="G477" s="35" t="s">
        <v>2224</v>
      </c>
      <c r="H477" s="35" t="s">
        <v>2225</v>
      </c>
      <c r="I477" s="41">
        <v>43388</v>
      </c>
      <c r="J477" s="41">
        <v>43739</v>
      </c>
      <c r="K477" s="35" t="s">
        <v>80</v>
      </c>
      <c r="L477" s="42">
        <v>27000</v>
      </c>
      <c r="M477" s="43">
        <v>208164.6</v>
      </c>
      <c r="N477" s="42">
        <v>208164.6</v>
      </c>
      <c r="O477" s="42">
        <v>0</v>
      </c>
      <c r="P477" s="35">
        <v>0</v>
      </c>
      <c r="Q477" s="35">
        <v>0</v>
      </c>
      <c r="R477" s="42">
        <v>208164.59</v>
      </c>
      <c r="S477" s="42">
        <v>0</v>
      </c>
      <c r="T477" s="42">
        <v>100</v>
      </c>
      <c r="U477" s="42">
        <v>99.99</v>
      </c>
      <c r="V477" s="35" t="s">
        <v>831</v>
      </c>
      <c r="W477" s="35" t="s">
        <v>133</v>
      </c>
      <c r="X477" s="35" t="s">
        <v>401</v>
      </c>
      <c r="Y477" s="35" t="s">
        <v>199</v>
      </c>
      <c r="Z477" s="35" t="s">
        <v>199</v>
      </c>
    </row>
    <row r="478" spans="1:26" ht="15.75" customHeight="1">
      <c r="A478" s="35" t="s">
        <v>881</v>
      </c>
      <c r="B478" s="35" t="s">
        <v>883</v>
      </c>
      <c r="C478" s="35" t="s">
        <v>138</v>
      </c>
      <c r="D478" s="35" t="s">
        <v>868</v>
      </c>
      <c r="E478" s="35" t="s">
        <v>884</v>
      </c>
      <c r="F478" s="35" t="s">
        <v>2223</v>
      </c>
      <c r="G478" s="35" t="s">
        <v>2224</v>
      </c>
      <c r="H478" s="35" t="s">
        <v>2225</v>
      </c>
      <c r="I478" s="41">
        <v>43388</v>
      </c>
      <c r="J478" s="41">
        <v>43739</v>
      </c>
      <c r="K478" s="35" t="s">
        <v>80</v>
      </c>
      <c r="L478" s="42">
        <v>27000</v>
      </c>
      <c r="M478" s="43">
        <v>208164.6</v>
      </c>
      <c r="N478" s="42">
        <v>208164.6</v>
      </c>
      <c r="O478" s="42">
        <v>0</v>
      </c>
      <c r="P478" s="35">
        <v>0</v>
      </c>
      <c r="Q478" s="35">
        <v>0</v>
      </c>
      <c r="R478" s="42">
        <v>208164.59</v>
      </c>
      <c r="S478" s="42">
        <v>0</v>
      </c>
      <c r="T478" s="42">
        <v>100</v>
      </c>
      <c r="U478" s="42">
        <v>99.99</v>
      </c>
      <c r="V478" s="35" t="s">
        <v>831</v>
      </c>
      <c r="W478" s="35" t="s">
        <v>133</v>
      </c>
      <c r="X478" s="35" t="s">
        <v>401</v>
      </c>
      <c r="Y478" s="35" t="s">
        <v>665</v>
      </c>
      <c r="Z478" s="35" t="s">
        <v>665</v>
      </c>
    </row>
    <row r="479" spans="1:26" ht="15.75" customHeight="1">
      <c r="A479" s="35" t="s">
        <v>888</v>
      </c>
      <c r="B479" s="35" t="s">
        <v>889</v>
      </c>
      <c r="C479" s="35" t="s">
        <v>76</v>
      </c>
      <c r="D479" s="35" t="s">
        <v>174</v>
      </c>
      <c r="E479" s="35" t="s">
        <v>488</v>
      </c>
      <c r="F479" s="35" t="s">
        <v>2226</v>
      </c>
      <c r="G479" s="35" t="s">
        <v>1894</v>
      </c>
      <c r="H479" s="35" t="s">
        <v>2227</v>
      </c>
      <c r="I479" s="41">
        <v>42768</v>
      </c>
      <c r="J479" s="41">
        <v>44042</v>
      </c>
      <c r="K479" s="35" t="s">
        <v>80</v>
      </c>
      <c r="L479" s="42">
        <v>0</v>
      </c>
      <c r="M479" s="43">
        <v>0</v>
      </c>
      <c r="N479" s="42">
        <v>48495785</v>
      </c>
      <c r="O479" s="42">
        <v>0</v>
      </c>
      <c r="P479" s="35">
        <v>24733344</v>
      </c>
      <c r="Q479" s="35">
        <v>0</v>
      </c>
      <c r="R479" s="42">
        <v>72774592.170000002</v>
      </c>
      <c r="S479" s="42">
        <v>0</v>
      </c>
      <c r="T479" s="42">
        <v>98.6</v>
      </c>
      <c r="U479" s="42">
        <v>99.37</v>
      </c>
      <c r="V479" s="35" t="s">
        <v>175</v>
      </c>
      <c r="W479" s="35" t="s">
        <v>233</v>
      </c>
      <c r="X479" s="35" t="s">
        <v>300</v>
      </c>
      <c r="Y479" s="35" t="s">
        <v>95</v>
      </c>
      <c r="Z479" s="35" t="s">
        <v>95</v>
      </c>
    </row>
    <row r="480" spans="1:26" ht="15.75" customHeight="1">
      <c r="A480" s="35" t="s">
        <v>894</v>
      </c>
      <c r="B480" s="35" t="s">
        <v>896</v>
      </c>
      <c r="C480" s="35" t="s">
        <v>138</v>
      </c>
      <c r="D480" s="35" t="s">
        <v>642</v>
      </c>
      <c r="E480" s="35" t="s">
        <v>196</v>
      </c>
      <c r="F480" s="35" t="s">
        <v>2228</v>
      </c>
      <c r="G480" s="35" t="s">
        <v>2132</v>
      </c>
      <c r="H480" s="35" t="s">
        <v>2133</v>
      </c>
      <c r="I480" s="41">
        <v>43490</v>
      </c>
      <c r="J480" s="41">
        <v>44585</v>
      </c>
      <c r="K480" s="35" t="s">
        <v>104</v>
      </c>
      <c r="L480" s="42">
        <v>200000</v>
      </c>
      <c r="M480" s="43">
        <v>1759962.93</v>
      </c>
      <c r="N480" s="42">
        <v>1759962.93</v>
      </c>
      <c r="O480" s="42">
        <v>0</v>
      </c>
      <c r="P480" s="35">
        <v>0</v>
      </c>
      <c r="Q480" s="35">
        <v>0</v>
      </c>
      <c r="R480" s="42">
        <v>1759950.44</v>
      </c>
      <c r="S480" s="42">
        <v>0</v>
      </c>
      <c r="T480" s="42">
        <v>100</v>
      </c>
      <c r="U480" s="42">
        <v>99.99</v>
      </c>
      <c r="V480" s="35" t="s">
        <v>105</v>
      </c>
      <c r="W480" s="35" t="s">
        <v>133</v>
      </c>
      <c r="X480" s="35" t="s">
        <v>643</v>
      </c>
      <c r="Y480" s="35" t="s">
        <v>95</v>
      </c>
      <c r="Z480" s="35" t="s">
        <v>95</v>
      </c>
    </row>
    <row r="481" spans="1:26" ht="15.75" customHeight="1">
      <c r="A481" s="35" t="s">
        <v>894</v>
      </c>
      <c r="B481" s="35" t="s">
        <v>896</v>
      </c>
      <c r="C481" s="35" t="s">
        <v>138</v>
      </c>
      <c r="D481" s="35" t="s">
        <v>642</v>
      </c>
      <c r="E481" s="35" t="s">
        <v>196</v>
      </c>
      <c r="F481" s="35" t="s">
        <v>2228</v>
      </c>
      <c r="G481" s="35" t="s">
        <v>2132</v>
      </c>
      <c r="H481" s="35" t="s">
        <v>2133</v>
      </c>
      <c r="I481" s="41">
        <v>43490</v>
      </c>
      <c r="J481" s="41">
        <v>44585</v>
      </c>
      <c r="K481" s="35" t="s">
        <v>104</v>
      </c>
      <c r="L481" s="42">
        <v>200000</v>
      </c>
      <c r="M481" s="43">
        <v>1759962.93</v>
      </c>
      <c r="N481" s="42">
        <v>1759962.93</v>
      </c>
      <c r="O481" s="42">
        <v>0</v>
      </c>
      <c r="P481" s="35">
        <v>0</v>
      </c>
      <c r="Q481" s="35">
        <v>0</v>
      </c>
      <c r="R481" s="42">
        <v>1759950.44</v>
      </c>
      <c r="S481" s="42">
        <v>0</v>
      </c>
      <c r="T481" s="42">
        <v>100</v>
      </c>
      <c r="U481" s="42">
        <v>99.99</v>
      </c>
      <c r="V481" s="35" t="s">
        <v>105</v>
      </c>
      <c r="W481" s="35" t="s">
        <v>133</v>
      </c>
      <c r="X481" s="35" t="s">
        <v>643</v>
      </c>
      <c r="Y481" s="35" t="s">
        <v>224</v>
      </c>
      <c r="Z481" s="35" t="s">
        <v>224</v>
      </c>
    </row>
    <row r="482" spans="1:26" ht="15.75" customHeight="1">
      <c r="A482" s="35" t="s">
        <v>894</v>
      </c>
      <c r="B482" s="35" t="s">
        <v>896</v>
      </c>
      <c r="C482" s="35" t="s">
        <v>138</v>
      </c>
      <c r="D482" s="35" t="s">
        <v>642</v>
      </c>
      <c r="E482" s="35" t="s">
        <v>196</v>
      </c>
      <c r="F482" s="35" t="s">
        <v>2228</v>
      </c>
      <c r="G482" s="35" t="s">
        <v>2132</v>
      </c>
      <c r="H482" s="35" t="s">
        <v>2133</v>
      </c>
      <c r="I482" s="41">
        <v>43490</v>
      </c>
      <c r="J482" s="41">
        <v>44585</v>
      </c>
      <c r="K482" s="35" t="s">
        <v>104</v>
      </c>
      <c r="L482" s="42">
        <v>200000</v>
      </c>
      <c r="M482" s="43">
        <v>1759962.93</v>
      </c>
      <c r="N482" s="42">
        <v>1759962.93</v>
      </c>
      <c r="O482" s="42">
        <v>0</v>
      </c>
      <c r="P482" s="35">
        <v>0</v>
      </c>
      <c r="Q482" s="35">
        <v>0</v>
      </c>
      <c r="R482" s="42">
        <v>1759950.44</v>
      </c>
      <c r="S482" s="42">
        <v>0</v>
      </c>
      <c r="T482" s="42">
        <v>100</v>
      </c>
      <c r="U482" s="42">
        <v>99.99</v>
      </c>
      <c r="V482" s="35" t="s">
        <v>105</v>
      </c>
      <c r="W482" s="35" t="s">
        <v>133</v>
      </c>
      <c r="X482" s="35" t="s">
        <v>643</v>
      </c>
      <c r="Y482" s="35" t="s">
        <v>294</v>
      </c>
      <c r="Z482" s="35" t="s">
        <v>294</v>
      </c>
    </row>
    <row r="483" spans="1:26" ht="15.75" customHeight="1">
      <c r="A483" s="35" t="s">
        <v>899</v>
      </c>
      <c r="B483" s="35" t="s">
        <v>901</v>
      </c>
      <c r="C483" s="35" t="s">
        <v>76</v>
      </c>
      <c r="D483" s="35" t="s">
        <v>771</v>
      </c>
      <c r="E483" s="35" t="s">
        <v>488</v>
      </c>
      <c r="F483" s="35" t="s">
        <v>2181</v>
      </c>
      <c r="G483" s="35" t="s">
        <v>2182</v>
      </c>
      <c r="H483" s="35" t="s">
        <v>2229</v>
      </c>
      <c r="I483" s="41">
        <v>43507</v>
      </c>
      <c r="J483" s="41">
        <v>43738</v>
      </c>
      <c r="K483" s="35" t="s">
        <v>266</v>
      </c>
      <c r="L483" s="42">
        <v>0</v>
      </c>
      <c r="M483" s="43">
        <v>0</v>
      </c>
      <c r="N483" s="42">
        <v>246688.08</v>
      </c>
      <c r="O483" s="42">
        <v>0</v>
      </c>
      <c r="P483" s="35">
        <v>0</v>
      </c>
      <c r="Q483" s="35">
        <v>0</v>
      </c>
      <c r="R483" s="42">
        <v>246688.07</v>
      </c>
      <c r="S483" s="42">
        <v>0</v>
      </c>
      <c r="T483" s="42">
        <v>100</v>
      </c>
      <c r="U483" s="42">
        <v>99.99</v>
      </c>
      <c r="V483" s="35" t="s">
        <v>831</v>
      </c>
      <c r="W483" s="35" t="s">
        <v>82</v>
      </c>
      <c r="X483" s="35" t="s">
        <v>94</v>
      </c>
      <c r="Y483" s="35" t="s">
        <v>95</v>
      </c>
      <c r="Z483" s="35" t="s">
        <v>95</v>
      </c>
    </row>
    <row r="484" spans="1:26" ht="15.75" customHeight="1">
      <c r="A484" s="35" t="s">
        <v>905</v>
      </c>
      <c r="B484" s="35" t="s">
        <v>906</v>
      </c>
      <c r="C484" s="35" t="s">
        <v>100</v>
      </c>
      <c r="D484" s="35" t="s">
        <v>131</v>
      </c>
      <c r="E484" s="35" t="s">
        <v>196</v>
      </c>
      <c r="F484" s="35" t="s">
        <v>2230</v>
      </c>
      <c r="G484" s="35" t="s">
        <v>2231</v>
      </c>
      <c r="H484" s="35" t="s">
        <v>2232</v>
      </c>
      <c r="I484" s="41">
        <v>43382</v>
      </c>
      <c r="J484" s="41">
        <v>44205</v>
      </c>
      <c r="K484" s="35" t="s">
        <v>104</v>
      </c>
      <c r="L484" s="42">
        <v>100000</v>
      </c>
      <c r="M484" s="43">
        <v>885527.01</v>
      </c>
      <c r="N484" s="42">
        <v>885527.01</v>
      </c>
      <c r="O484" s="42">
        <v>0</v>
      </c>
      <c r="P484" s="35">
        <v>0</v>
      </c>
      <c r="Q484" s="35">
        <v>0</v>
      </c>
      <c r="R484" s="42">
        <v>885526.99</v>
      </c>
      <c r="S484" s="42">
        <v>0</v>
      </c>
      <c r="T484" s="42">
        <v>100</v>
      </c>
      <c r="U484" s="42">
        <v>99.99</v>
      </c>
      <c r="V484" s="35" t="s">
        <v>105</v>
      </c>
      <c r="W484" s="35" t="s">
        <v>133</v>
      </c>
      <c r="X484" s="35" t="s">
        <v>83</v>
      </c>
      <c r="Y484" s="35" t="s">
        <v>95</v>
      </c>
      <c r="Z484" s="35" t="s">
        <v>95</v>
      </c>
    </row>
    <row r="485" spans="1:26" ht="15.75" customHeight="1">
      <c r="A485" s="35" t="s">
        <v>910</v>
      </c>
      <c r="B485" s="35" t="s">
        <v>912</v>
      </c>
      <c r="C485" s="35" t="s">
        <v>76</v>
      </c>
      <c r="D485" s="35" t="s">
        <v>868</v>
      </c>
      <c r="E485" s="35" t="s">
        <v>119</v>
      </c>
      <c r="F485" s="35" t="s">
        <v>2215</v>
      </c>
      <c r="G485" s="35" t="s">
        <v>2216</v>
      </c>
      <c r="H485" s="35" t="s">
        <v>2233</v>
      </c>
      <c r="I485" s="41">
        <v>43550</v>
      </c>
      <c r="J485" s="41">
        <v>43623</v>
      </c>
      <c r="K485" s="35" t="s">
        <v>266</v>
      </c>
      <c r="L485" s="42">
        <v>900000</v>
      </c>
      <c r="M485" s="43">
        <v>900000</v>
      </c>
      <c r="N485" s="42">
        <v>900000</v>
      </c>
      <c r="O485" s="42">
        <v>0</v>
      </c>
      <c r="P485" s="35">
        <v>0</v>
      </c>
      <c r="Q485" s="35">
        <v>0</v>
      </c>
      <c r="R485" s="42">
        <v>899999.99</v>
      </c>
      <c r="S485" s="42">
        <v>0</v>
      </c>
      <c r="T485" s="42">
        <v>100</v>
      </c>
      <c r="U485" s="42">
        <v>99.99</v>
      </c>
      <c r="V485" s="35" t="s">
        <v>831</v>
      </c>
      <c r="W485" s="35" t="s">
        <v>133</v>
      </c>
      <c r="X485" s="35" t="s">
        <v>142</v>
      </c>
      <c r="Y485" s="35" t="s">
        <v>283</v>
      </c>
      <c r="Z485" s="35" t="s">
        <v>283</v>
      </c>
    </row>
    <row r="486" spans="1:26" ht="15.75" customHeight="1">
      <c r="A486" s="35" t="s">
        <v>910</v>
      </c>
      <c r="B486" s="35" t="s">
        <v>912</v>
      </c>
      <c r="C486" s="35" t="s">
        <v>76</v>
      </c>
      <c r="D486" s="35" t="s">
        <v>868</v>
      </c>
      <c r="E486" s="35" t="s">
        <v>119</v>
      </c>
      <c r="F486" s="35" t="s">
        <v>2215</v>
      </c>
      <c r="G486" s="35" t="s">
        <v>2216</v>
      </c>
      <c r="H486" s="35" t="s">
        <v>2233</v>
      </c>
      <c r="I486" s="41">
        <v>43550</v>
      </c>
      <c r="J486" s="41">
        <v>43623</v>
      </c>
      <c r="K486" s="35" t="s">
        <v>266</v>
      </c>
      <c r="L486" s="42">
        <v>900000</v>
      </c>
      <c r="M486" s="43">
        <v>900000</v>
      </c>
      <c r="N486" s="42">
        <v>900000</v>
      </c>
      <c r="O486" s="42">
        <v>0</v>
      </c>
      <c r="P486" s="35">
        <v>0</v>
      </c>
      <c r="Q486" s="35">
        <v>0</v>
      </c>
      <c r="R486" s="42">
        <v>899999.99</v>
      </c>
      <c r="S486" s="42">
        <v>0</v>
      </c>
      <c r="T486" s="42">
        <v>100</v>
      </c>
      <c r="U486" s="42">
        <v>99.99</v>
      </c>
      <c r="V486" s="35" t="s">
        <v>831</v>
      </c>
      <c r="W486" s="35" t="s">
        <v>133</v>
      </c>
      <c r="X486" s="35" t="s">
        <v>142</v>
      </c>
      <c r="Y486" s="35" t="s">
        <v>472</v>
      </c>
      <c r="Z486" s="35" t="s">
        <v>472</v>
      </c>
    </row>
    <row r="487" spans="1:26" ht="15.75" customHeight="1">
      <c r="A487" s="35" t="s">
        <v>910</v>
      </c>
      <c r="B487" s="35" t="s">
        <v>912</v>
      </c>
      <c r="C487" s="35" t="s">
        <v>76</v>
      </c>
      <c r="D487" s="35" t="s">
        <v>868</v>
      </c>
      <c r="E487" s="35" t="s">
        <v>119</v>
      </c>
      <c r="F487" s="35" t="s">
        <v>2215</v>
      </c>
      <c r="G487" s="35" t="s">
        <v>2216</v>
      </c>
      <c r="H487" s="35" t="s">
        <v>2233</v>
      </c>
      <c r="I487" s="41">
        <v>43550</v>
      </c>
      <c r="J487" s="41">
        <v>43623</v>
      </c>
      <c r="K487" s="35" t="s">
        <v>266</v>
      </c>
      <c r="L487" s="42">
        <v>900000</v>
      </c>
      <c r="M487" s="43">
        <v>900000</v>
      </c>
      <c r="N487" s="42">
        <v>900000</v>
      </c>
      <c r="O487" s="42">
        <v>0</v>
      </c>
      <c r="P487" s="35">
        <v>0</v>
      </c>
      <c r="Q487" s="35">
        <v>0</v>
      </c>
      <c r="R487" s="42">
        <v>899999.99</v>
      </c>
      <c r="S487" s="42">
        <v>0</v>
      </c>
      <c r="T487" s="42">
        <v>100</v>
      </c>
      <c r="U487" s="42">
        <v>99.99</v>
      </c>
      <c r="V487" s="35" t="s">
        <v>831</v>
      </c>
      <c r="W487" s="35" t="s">
        <v>133</v>
      </c>
      <c r="X487" s="35" t="s">
        <v>142</v>
      </c>
      <c r="Y487" s="35" t="s">
        <v>1009</v>
      </c>
      <c r="Z487" s="35" t="s">
        <v>1009</v>
      </c>
    </row>
    <row r="488" spans="1:26" ht="15.75" customHeight="1">
      <c r="A488" s="35" t="s">
        <v>910</v>
      </c>
      <c r="B488" s="35" t="s">
        <v>912</v>
      </c>
      <c r="C488" s="35" t="s">
        <v>76</v>
      </c>
      <c r="D488" s="35" t="s">
        <v>868</v>
      </c>
      <c r="E488" s="35" t="s">
        <v>119</v>
      </c>
      <c r="F488" s="35" t="s">
        <v>2215</v>
      </c>
      <c r="G488" s="35" t="s">
        <v>2216</v>
      </c>
      <c r="H488" s="35" t="s">
        <v>2233</v>
      </c>
      <c r="I488" s="41">
        <v>43550</v>
      </c>
      <c r="J488" s="41">
        <v>43623</v>
      </c>
      <c r="K488" s="35" t="s">
        <v>266</v>
      </c>
      <c r="L488" s="42">
        <v>900000</v>
      </c>
      <c r="M488" s="43">
        <v>900000</v>
      </c>
      <c r="N488" s="42">
        <v>900000</v>
      </c>
      <c r="O488" s="42">
        <v>0</v>
      </c>
      <c r="P488" s="35">
        <v>0</v>
      </c>
      <c r="Q488" s="35">
        <v>0</v>
      </c>
      <c r="R488" s="42">
        <v>899999.99</v>
      </c>
      <c r="S488" s="42">
        <v>0</v>
      </c>
      <c r="T488" s="42">
        <v>100</v>
      </c>
      <c r="U488" s="42">
        <v>99.99</v>
      </c>
      <c r="V488" s="35" t="s">
        <v>831</v>
      </c>
      <c r="W488" s="35" t="s">
        <v>133</v>
      </c>
      <c r="X488" s="35" t="s">
        <v>142</v>
      </c>
      <c r="Y488" s="35" t="s">
        <v>294</v>
      </c>
      <c r="Z488" s="35" t="s">
        <v>294</v>
      </c>
    </row>
    <row r="489" spans="1:26" ht="15.75" customHeight="1">
      <c r="A489" s="35" t="s">
        <v>910</v>
      </c>
      <c r="B489" s="35" t="s">
        <v>912</v>
      </c>
      <c r="C489" s="35" t="s">
        <v>76</v>
      </c>
      <c r="D489" s="35" t="s">
        <v>868</v>
      </c>
      <c r="E489" s="35" t="s">
        <v>119</v>
      </c>
      <c r="F489" s="35" t="s">
        <v>2215</v>
      </c>
      <c r="G489" s="35" t="s">
        <v>2216</v>
      </c>
      <c r="H489" s="35" t="s">
        <v>2233</v>
      </c>
      <c r="I489" s="41">
        <v>43550</v>
      </c>
      <c r="J489" s="41">
        <v>43623</v>
      </c>
      <c r="K489" s="35" t="s">
        <v>266</v>
      </c>
      <c r="L489" s="42">
        <v>900000</v>
      </c>
      <c r="M489" s="43">
        <v>900000</v>
      </c>
      <c r="N489" s="42">
        <v>900000</v>
      </c>
      <c r="O489" s="42">
        <v>0</v>
      </c>
      <c r="P489" s="35">
        <v>0</v>
      </c>
      <c r="Q489" s="35">
        <v>0</v>
      </c>
      <c r="R489" s="42">
        <v>899999.99</v>
      </c>
      <c r="S489" s="42">
        <v>0</v>
      </c>
      <c r="T489" s="42">
        <v>100</v>
      </c>
      <c r="U489" s="42">
        <v>99.99</v>
      </c>
      <c r="V489" s="35" t="s">
        <v>831</v>
      </c>
      <c r="W489" s="35" t="s">
        <v>133</v>
      </c>
      <c r="X489" s="35" t="s">
        <v>142</v>
      </c>
      <c r="Y489" s="35" t="s">
        <v>665</v>
      </c>
      <c r="Z489" s="35" t="s">
        <v>665</v>
      </c>
    </row>
    <row r="490" spans="1:26" ht="15.75" customHeight="1">
      <c r="A490" s="35" t="s">
        <v>910</v>
      </c>
      <c r="B490" s="35" t="s">
        <v>912</v>
      </c>
      <c r="C490" s="35" t="s">
        <v>76</v>
      </c>
      <c r="D490" s="35" t="s">
        <v>868</v>
      </c>
      <c r="E490" s="35" t="s">
        <v>119</v>
      </c>
      <c r="F490" s="35" t="s">
        <v>2215</v>
      </c>
      <c r="G490" s="35" t="s">
        <v>2216</v>
      </c>
      <c r="H490" s="35" t="s">
        <v>2233</v>
      </c>
      <c r="I490" s="41">
        <v>43550</v>
      </c>
      <c r="J490" s="41">
        <v>43623</v>
      </c>
      <c r="K490" s="35" t="s">
        <v>266</v>
      </c>
      <c r="L490" s="42">
        <v>900000</v>
      </c>
      <c r="M490" s="43">
        <v>900000</v>
      </c>
      <c r="N490" s="42">
        <v>900000</v>
      </c>
      <c r="O490" s="42">
        <v>0</v>
      </c>
      <c r="P490" s="35">
        <v>0</v>
      </c>
      <c r="Q490" s="35">
        <v>0</v>
      </c>
      <c r="R490" s="42">
        <v>899999.99</v>
      </c>
      <c r="S490" s="42">
        <v>0</v>
      </c>
      <c r="T490" s="42">
        <v>100</v>
      </c>
      <c r="U490" s="42">
        <v>99.99</v>
      </c>
      <c r="V490" s="35" t="s">
        <v>831</v>
      </c>
      <c r="W490" s="35" t="s">
        <v>133</v>
      </c>
      <c r="X490" s="35" t="s">
        <v>142</v>
      </c>
      <c r="Y490" s="35" t="s">
        <v>578</v>
      </c>
      <c r="Z490" s="35" t="s">
        <v>578</v>
      </c>
    </row>
    <row r="491" spans="1:26" ht="15.75" customHeight="1">
      <c r="A491" s="35" t="s">
        <v>910</v>
      </c>
      <c r="B491" s="35" t="s">
        <v>912</v>
      </c>
      <c r="C491" s="35" t="s">
        <v>76</v>
      </c>
      <c r="D491" s="35" t="s">
        <v>868</v>
      </c>
      <c r="E491" s="35" t="s">
        <v>119</v>
      </c>
      <c r="F491" s="35" t="s">
        <v>2215</v>
      </c>
      <c r="G491" s="35" t="s">
        <v>2216</v>
      </c>
      <c r="H491" s="35" t="s">
        <v>2233</v>
      </c>
      <c r="I491" s="41">
        <v>43550</v>
      </c>
      <c r="J491" s="41">
        <v>43623</v>
      </c>
      <c r="K491" s="35" t="s">
        <v>266</v>
      </c>
      <c r="L491" s="42">
        <v>900000</v>
      </c>
      <c r="M491" s="43">
        <v>900000</v>
      </c>
      <c r="N491" s="42">
        <v>900000</v>
      </c>
      <c r="O491" s="42">
        <v>0</v>
      </c>
      <c r="P491" s="35">
        <v>0</v>
      </c>
      <c r="Q491" s="35">
        <v>0</v>
      </c>
      <c r="R491" s="42">
        <v>899999.99</v>
      </c>
      <c r="S491" s="42">
        <v>0</v>
      </c>
      <c r="T491" s="42">
        <v>100</v>
      </c>
      <c r="U491" s="42">
        <v>99.99</v>
      </c>
      <c r="V491" s="35" t="s">
        <v>831</v>
      </c>
      <c r="W491" s="35" t="s">
        <v>133</v>
      </c>
      <c r="X491" s="35" t="s">
        <v>142</v>
      </c>
      <c r="Y491" s="35" t="s">
        <v>199</v>
      </c>
      <c r="Z491" s="35" t="s">
        <v>199</v>
      </c>
    </row>
    <row r="492" spans="1:26" ht="15.75" customHeight="1">
      <c r="A492" s="35" t="s">
        <v>910</v>
      </c>
      <c r="B492" s="35" t="s">
        <v>912</v>
      </c>
      <c r="C492" s="35" t="s">
        <v>76</v>
      </c>
      <c r="D492" s="35" t="s">
        <v>868</v>
      </c>
      <c r="E492" s="35" t="s">
        <v>119</v>
      </c>
      <c r="F492" s="35" t="s">
        <v>2215</v>
      </c>
      <c r="G492" s="35" t="s">
        <v>2216</v>
      </c>
      <c r="H492" s="35" t="s">
        <v>2233</v>
      </c>
      <c r="I492" s="41">
        <v>43550</v>
      </c>
      <c r="J492" s="41">
        <v>43623</v>
      </c>
      <c r="K492" s="35" t="s">
        <v>266</v>
      </c>
      <c r="L492" s="42">
        <v>900000</v>
      </c>
      <c r="M492" s="43">
        <v>900000</v>
      </c>
      <c r="N492" s="42">
        <v>900000</v>
      </c>
      <c r="O492" s="42">
        <v>0</v>
      </c>
      <c r="P492" s="35">
        <v>0</v>
      </c>
      <c r="Q492" s="35">
        <v>0</v>
      </c>
      <c r="R492" s="42">
        <v>899999.99</v>
      </c>
      <c r="S492" s="42">
        <v>0</v>
      </c>
      <c r="T492" s="42">
        <v>100</v>
      </c>
      <c r="U492" s="42">
        <v>99.99</v>
      </c>
      <c r="V492" s="35" t="s">
        <v>831</v>
      </c>
      <c r="W492" s="35" t="s">
        <v>133</v>
      </c>
      <c r="X492" s="35" t="s">
        <v>142</v>
      </c>
      <c r="Y492" s="35" t="s">
        <v>655</v>
      </c>
      <c r="Z492" s="35" t="s">
        <v>655</v>
      </c>
    </row>
    <row r="493" spans="1:26" ht="15.75" customHeight="1">
      <c r="A493" s="35" t="s">
        <v>910</v>
      </c>
      <c r="B493" s="35" t="s">
        <v>912</v>
      </c>
      <c r="C493" s="35" t="s">
        <v>76</v>
      </c>
      <c r="D493" s="35" t="s">
        <v>868</v>
      </c>
      <c r="E493" s="35" t="s">
        <v>119</v>
      </c>
      <c r="F493" s="35" t="s">
        <v>2215</v>
      </c>
      <c r="G493" s="35" t="s">
        <v>2216</v>
      </c>
      <c r="H493" s="35" t="s">
        <v>2233</v>
      </c>
      <c r="I493" s="41">
        <v>43550</v>
      </c>
      <c r="J493" s="41">
        <v>43623</v>
      </c>
      <c r="K493" s="35" t="s">
        <v>266</v>
      </c>
      <c r="L493" s="42">
        <v>900000</v>
      </c>
      <c r="M493" s="43">
        <v>900000</v>
      </c>
      <c r="N493" s="42">
        <v>900000</v>
      </c>
      <c r="O493" s="42">
        <v>0</v>
      </c>
      <c r="P493" s="35">
        <v>0</v>
      </c>
      <c r="Q493" s="35">
        <v>0</v>
      </c>
      <c r="R493" s="42">
        <v>899999.99</v>
      </c>
      <c r="S493" s="42">
        <v>0</v>
      </c>
      <c r="T493" s="42">
        <v>100</v>
      </c>
      <c r="U493" s="42">
        <v>99.99</v>
      </c>
      <c r="V493" s="35" t="s">
        <v>831</v>
      </c>
      <c r="W493" s="35" t="s">
        <v>133</v>
      </c>
      <c r="X493" s="35" t="s">
        <v>142</v>
      </c>
      <c r="Y493" s="35" t="s">
        <v>224</v>
      </c>
      <c r="Z493" s="35" t="s">
        <v>224</v>
      </c>
    </row>
    <row r="494" spans="1:26" ht="15.75" customHeight="1">
      <c r="A494" s="35" t="s">
        <v>910</v>
      </c>
      <c r="B494" s="35" t="s">
        <v>912</v>
      </c>
      <c r="C494" s="35" t="s">
        <v>76</v>
      </c>
      <c r="D494" s="35" t="s">
        <v>868</v>
      </c>
      <c r="E494" s="35" t="s">
        <v>119</v>
      </c>
      <c r="F494" s="35" t="s">
        <v>2215</v>
      </c>
      <c r="G494" s="35" t="s">
        <v>2216</v>
      </c>
      <c r="H494" s="35" t="s">
        <v>2233</v>
      </c>
      <c r="I494" s="41">
        <v>43550</v>
      </c>
      <c r="J494" s="41">
        <v>43623</v>
      </c>
      <c r="K494" s="35" t="s">
        <v>266</v>
      </c>
      <c r="L494" s="42">
        <v>900000</v>
      </c>
      <c r="M494" s="43">
        <v>900000</v>
      </c>
      <c r="N494" s="42">
        <v>900000</v>
      </c>
      <c r="O494" s="42">
        <v>0</v>
      </c>
      <c r="P494" s="35">
        <v>0</v>
      </c>
      <c r="Q494" s="35">
        <v>0</v>
      </c>
      <c r="R494" s="42">
        <v>899999.99</v>
      </c>
      <c r="S494" s="42">
        <v>0</v>
      </c>
      <c r="T494" s="42">
        <v>100</v>
      </c>
      <c r="U494" s="42">
        <v>99.99</v>
      </c>
      <c r="V494" s="35" t="s">
        <v>831</v>
      </c>
      <c r="W494" s="35" t="s">
        <v>133</v>
      </c>
      <c r="X494" s="35" t="s">
        <v>142</v>
      </c>
      <c r="Y494" s="35" t="s">
        <v>527</v>
      </c>
      <c r="Z494" s="35" t="s">
        <v>527</v>
      </c>
    </row>
    <row r="495" spans="1:26" ht="15.75" customHeight="1">
      <c r="A495" s="35" t="s">
        <v>910</v>
      </c>
      <c r="B495" s="35" t="s">
        <v>912</v>
      </c>
      <c r="C495" s="35" t="s">
        <v>76</v>
      </c>
      <c r="D495" s="35" t="s">
        <v>868</v>
      </c>
      <c r="E495" s="35" t="s">
        <v>119</v>
      </c>
      <c r="F495" s="35" t="s">
        <v>2215</v>
      </c>
      <c r="G495" s="35" t="s">
        <v>2216</v>
      </c>
      <c r="H495" s="35" t="s">
        <v>2233</v>
      </c>
      <c r="I495" s="41">
        <v>43550</v>
      </c>
      <c r="J495" s="41">
        <v>43623</v>
      </c>
      <c r="K495" s="35" t="s">
        <v>266</v>
      </c>
      <c r="L495" s="42">
        <v>900000</v>
      </c>
      <c r="M495" s="43">
        <v>900000</v>
      </c>
      <c r="N495" s="42">
        <v>900000</v>
      </c>
      <c r="O495" s="42">
        <v>0</v>
      </c>
      <c r="P495" s="35">
        <v>0</v>
      </c>
      <c r="Q495" s="35">
        <v>0</v>
      </c>
      <c r="R495" s="42">
        <v>899999.99</v>
      </c>
      <c r="S495" s="42">
        <v>0</v>
      </c>
      <c r="T495" s="42">
        <v>100</v>
      </c>
      <c r="U495" s="42">
        <v>99.99</v>
      </c>
      <c r="V495" s="35" t="s">
        <v>831</v>
      </c>
      <c r="W495" s="35" t="s">
        <v>133</v>
      </c>
      <c r="X495" s="35" t="s">
        <v>142</v>
      </c>
      <c r="Y495" s="35" t="s">
        <v>602</v>
      </c>
      <c r="Z495" s="35" t="s">
        <v>602</v>
      </c>
    </row>
    <row r="496" spans="1:26" ht="15.75" customHeight="1">
      <c r="A496" s="35" t="s">
        <v>910</v>
      </c>
      <c r="B496" s="35" t="s">
        <v>912</v>
      </c>
      <c r="C496" s="35" t="s">
        <v>76</v>
      </c>
      <c r="D496" s="35" t="s">
        <v>868</v>
      </c>
      <c r="E496" s="35" t="s">
        <v>119</v>
      </c>
      <c r="F496" s="35" t="s">
        <v>2215</v>
      </c>
      <c r="G496" s="35" t="s">
        <v>2216</v>
      </c>
      <c r="H496" s="35" t="s">
        <v>2233</v>
      </c>
      <c r="I496" s="41">
        <v>43550</v>
      </c>
      <c r="J496" s="41">
        <v>43623</v>
      </c>
      <c r="K496" s="35" t="s">
        <v>266</v>
      </c>
      <c r="L496" s="42">
        <v>900000</v>
      </c>
      <c r="M496" s="43">
        <v>900000</v>
      </c>
      <c r="N496" s="42">
        <v>900000</v>
      </c>
      <c r="O496" s="42">
        <v>0</v>
      </c>
      <c r="P496" s="35">
        <v>0</v>
      </c>
      <c r="Q496" s="35">
        <v>0</v>
      </c>
      <c r="R496" s="42">
        <v>899999.99</v>
      </c>
      <c r="S496" s="42">
        <v>0</v>
      </c>
      <c r="T496" s="42">
        <v>100</v>
      </c>
      <c r="U496" s="42">
        <v>99.99</v>
      </c>
      <c r="V496" s="35" t="s">
        <v>831</v>
      </c>
      <c r="W496" s="35" t="s">
        <v>133</v>
      </c>
      <c r="X496" s="35" t="s">
        <v>142</v>
      </c>
      <c r="Y496" s="35" t="s">
        <v>259</v>
      </c>
      <c r="Z496" s="35" t="s">
        <v>259</v>
      </c>
    </row>
    <row r="497" spans="1:26" ht="15.75" customHeight="1">
      <c r="A497" s="35" t="s">
        <v>910</v>
      </c>
      <c r="B497" s="35" t="s">
        <v>912</v>
      </c>
      <c r="C497" s="35" t="s">
        <v>76</v>
      </c>
      <c r="D497" s="35" t="s">
        <v>868</v>
      </c>
      <c r="E497" s="35" t="s">
        <v>119</v>
      </c>
      <c r="F497" s="35" t="s">
        <v>2215</v>
      </c>
      <c r="G497" s="35" t="s">
        <v>2216</v>
      </c>
      <c r="H497" s="35" t="s">
        <v>2233</v>
      </c>
      <c r="I497" s="41">
        <v>43550</v>
      </c>
      <c r="J497" s="41">
        <v>43623</v>
      </c>
      <c r="K497" s="35" t="s">
        <v>266</v>
      </c>
      <c r="L497" s="42">
        <v>900000</v>
      </c>
      <c r="M497" s="43">
        <v>900000</v>
      </c>
      <c r="N497" s="42">
        <v>900000</v>
      </c>
      <c r="O497" s="42">
        <v>0</v>
      </c>
      <c r="P497" s="35">
        <v>0</v>
      </c>
      <c r="Q497" s="35">
        <v>0</v>
      </c>
      <c r="R497" s="42">
        <v>899999.99</v>
      </c>
      <c r="S497" s="42">
        <v>0</v>
      </c>
      <c r="T497" s="42">
        <v>100</v>
      </c>
      <c r="U497" s="42">
        <v>99.99</v>
      </c>
      <c r="V497" s="35" t="s">
        <v>831</v>
      </c>
      <c r="W497" s="35" t="s">
        <v>133</v>
      </c>
      <c r="X497" s="35" t="s">
        <v>142</v>
      </c>
      <c r="Y497" s="35" t="s">
        <v>158</v>
      </c>
      <c r="Z497" s="35" t="s">
        <v>158</v>
      </c>
    </row>
    <row r="498" spans="1:26" ht="15.75" customHeight="1">
      <c r="A498" s="35" t="s">
        <v>910</v>
      </c>
      <c r="B498" s="35" t="s">
        <v>912</v>
      </c>
      <c r="C498" s="35" t="s">
        <v>76</v>
      </c>
      <c r="D498" s="35" t="s">
        <v>868</v>
      </c>
      <c r="E498" s="35" t="s">
        <v>119</v>
      </c>
      <c r="F498" s="35" t="s">
        <v>2215</v>
      </c>
      <c r="G498" s="35" t="s">
        <v>2216</v>
      </c>
      <c r="H498" s="35" t="s">
        <v>2233</v>
      </c>
      <c r="I498" s="41">
        <v>43550</v>
      </c>
      <c r="J498" s="41">
        <v>43623</v>
      </c>
      <c r="K498" s="35" t="s">
        <v>266</v>
      </c>
      <c r="L498" s="42">
        <v>900000</v>
      </c>
      <c r="M498" s="43">
        <v>900000</v>
      </c>
      <c r="N498" s="42">
        <v>900000</v>
      </c>
      <c r="O498" s="42">
        <v>0</v>
      </c>
      <c r="P498" s="35">
        <v>0</v>
      </c>
      <c r="Q498" s="35">
        <v>0</v>
      </c>
      <c r="R498" s="42">
        <v>899999.99</v>
      </c>
      <c r="S498" s="42">
        <v>0</v>
      </c>
      <c r="T498" s="42">
        <v>100</v>
      </c>
      <c r="U498" s="42">
        <v>99.99</v>
      </c>
      <c r="V498" s="35" t="s">
        <v>831</v>
      </c>
      <c r="W498" s="35" t="s">
        <v>133</v>
      </c>
      <c r="X498" s="35" t="s">
        <v>142</v>
      </c>
      <c r="Y498" s="35" t="s">
        <v>235</v>
      </c>
      <c r="Z498" s="35" t="s">
        <v>235</v>
      </c>
    </row>
    <row r="499" spans="1:26" ht="15.75" customHeight="1">
      <c r="A499" s="35" t="s">
        <v>910</v>
      </c>
      <c r="B499" s="35" t="s">
        <v>912</v>
      </c>
      <c r="C499" s="35" t="s">
        <v>76</v>
      </c>
      <c r="D499" s="35" t="s">
        <v>868</v>
      </c>
      <c r="E499" s="35" t="s">
        <v>119</v>
      </c>
      <c r="F499" s="35" t="s">
        <v>2215</v>
      </c>
      <c r="G499" s="35" t="s">
        <v>2216</v>
      </c>
      <c r="H499" s="35" t="s">
        <v>2233</v>
      </c>
      <c r="I499" s="41">
        <v>43550</v>
      </c>
      <c r="J499" s="41">
        <v>43623</v>
      </c>
      <c r="K499" s="35" t="s">
        <v>266</v>
      </c>
      <c r="L499" s="42">
        <v>900000</v>
      </c>
      <c r="M499" s="43">
        <v>900000</v>
      </c>
      <c r="N499" s="42">
        <v>900000</v>
      </c>
      <c r="O499" s="42">
        <v>0</v>
      </c>
      <c r="P499" s="35">
        <v>0</v>
      </c>
      <c r="Q499" s="35">
        <v>0</v>
      </c>
      <c r="R499" s="42">
        <v>899999.99</v>
      </c>
      <c r="S499" s="42">
        <v>0</v>
      </c>
      <c r="T499" s="42">
        <v>100</v>
      </c>
      <c r="U499" s="42">
        <v>99.99</v>
      </c>
      <c r="V499" s="35" t="s">
        <v>831</v>
      </c>
      <c r="W499" s="35" t="s">
        <v>133</v>
      </c>
      <c r="X499" s="35" t="s">
        <v>142</v>
      </c>
      <c r="Y499" s="35" t="s">
        <v>143</v>
      </c>
      <c r="Z499" s="35" t="s">
        <v>143</v>
      </c>
    </row>
    <row r="500" spans="1:26" ht="15.75" customHeight="1">
      <c r="A500" s="35" t="s">
        <v>910</v>
      </c>
      <c r="B500" s="35" t="s">
        <v>912</v>
      </c>
      <c r="C500" s="35" t="s">
        <v>76</v>
      </c>
      <c r="D500" s="35" t="s">
        <v>868</v>
      </c>
      <c r="E500" s="35" t="s">
        <v>119</v>
      </c>
      <c r="F500" s="35" t="s">
        <v>2215</v>
      </c>
      <c r="G500" s="35" t="s">
        <v>2216</v>
      </c>
      <c r="H500" s="35" t="s">
        <v>2233</v>
      </c>
      <c r="I500" s="41">
        <v>43550</v>
      </c>
      <c r="J500" s="41">
        <v>43623</v>
      </c>
      <c r="K500" s="35" t="s">
        <v>266</v>
      </c>
      <c r="L500" s="42">
        <v>900000</v>
      </c>
      <c r="M500" s="43">
        <v>900000</v>
      </c>
      <c r="N500" s="42">
        <v>900000</v>
      </c>
      <c r="O500" s="42">
        <v>0</v>
      </c>
      <c r="P500" s="35">
        <v>0</v>
      </c>
      <c r="Q500" s="35">
        <v>0</v>
      </c>
      <c r="R500" s="42">
        <v>899999.99</v>
      </c>
      <c r="S500" s="42">
        <v>0</v>
      </c>
      <c r="T500" s="42">
        <v>100</v>
      </c>
      <c r="U500" s="42">
        <v>99.99</v>
      </c>
      <c r="V500" s="35" t="s">
        <v>831</v>
      </c>
      <c r="W500" s="35" t="s">
        <v>133</v>
      </c>
      <c r="X500" s="35" t="s">
        <v>142</v>
      </c>
      <c r="Y500" s="35" t="s">
        <v>364</v>
      </c>
      <c r="Z500" s="35" t="s">
        <v>364</v>
      </c>
    </row>
    <row r="501" spans="1:26" ht="15.75" customHeight="1">
      <c r="A501" s="35" t="s">
        <v>910</v>
      </c>
      <c r="B501" s="35" t="s">
        <v>912</v>
      </c>
      <c r="C501" s="35" t="s">
        <v>76</v>
      </c>
      <c r="D501" s="35" t="s">
        <v>868</v>
      </c>
      <c r="E501" s="35" t="s">
        <v>119</v>
      </c>
      <c r="F501" s="35" t="s">
        <v>2215</v>
      </c>
      <c r="G501" s="35" t="s">
        <v>2216</v>
      </c>
      <c r="H501" s="35" t="s">
        <v>2233</v>
      </c>
      <c r="I501" s="41">
        <v>43550</v>
      </c>
      <c r="J501" s="41">
        <v>43623</v>
      </c>
      <c r="K501" s="35" t="s">
        <v>266</v>
      </c>
      <c r="L501" s="42">
        <v>900000</v>
      </c>
      <c r="M501" s="43">
        <v>900000</v>
      </c>
      <c r="N501" s="42">
        <v>900000</v>
      </c>
      <c r="O501" s="42">
        <v>0</v>
      </c>
      <c r="P501" s="35">
        <v>0</v>
      </c>
      <c r="Q501" s="35">
        <v>0</v>
      </c>
      <c r="R501" s="42">
        <v>899999.99</v>
      </c>
      <c r="S501" s="42">
        <v>0</v>
      </c>
      <c r="T501" s="42">
        <v>100</v>
      </c>
      <c r="U501" s="42">
        <v>99.99</v>
      </c>
      <c r="V501" s="35" t="s">
        <v>831</v>
      </c>
      <c r="W501" s="35" t="s">
        <v>133</v>
      </c>
      <c r="X501" s="35" t="s">
        <v>142</v>
      </c>
      <c r="Y501" s="35" t="s">
        <v>212</v>
      </c>
      <c r="Z501" s="35" t="s">
        <v>212</v>
      </c>
    </row>
    <row r="502" spans="1:26" ht="15.75" customHeight="1">
      <c r="A502" s="35" t="s">
        <v>910</v>
      </c>
      <c r="B502" s="35" t="s">
        <v>912</v>
      </c>
      <c r="C502" s="35" t="s">
        <v>76</v>
      </c>
      <c r="D502" s="35" t="s">
        <v>868</v>
      </c>
      <c r="E502" s="35" t="s">
        <v>119</v>
      </c>
      <c r="F502" s="35" t="s">
        <v>2215</v>
      </c>
      <c r="G502" s="35" t="s">
        <v>2216</v>
      </c>
      <c r="H502" s="35" t="s">
        <v>2233</v>
      </c>
      <c r="I502" s="41">
        <v>43550</v>
      </c>
      <c r="J502" s="41">
        <v>43623</v>
      </c>
      <c r="K502" s="35" t="s">
        <v>266</v>
      </c>
      <c r="L502" s="42">
        <v>900000</v>
      </c>
      <c r="M502" s="43">
        <v>900000</v>
      </c>
      <c r="N502" s="42">
        <v>900000</v>
      </c>
      <c r="O502" s="42">
        <v>0</v>
      </c>
      <c r="P502" s="35">
        <v>0</v>
      </c>
      <c r="Q502" s="35">
        <v>0</v>
      </c>
      <c r="R502" s="42">
        <v>899999.99</v>
      </c>
      <c r="S502" s="42">
        <v>0</v>
      </c>
      <c r="T502" s="42">
        <v>100</v>
      </c>
      <c r="U502" s="42">
        <v>99.99</v>
      </c>
      <c r="V502" s="35" t="s">
        <v>831</v>
      </c>
      <c r="W502" s="35" t="s">
        <v>133</v>
      </c>
      <c r="X502" s="35" t="s">
        <v>142</v>
      </c>
      <c r="Y502" s="35" t="s">
        <v>1223</v>
      </c>
      <c r="Z502" s="35" t="s">
        <v>1223</v>
      </c>
    </row>
    <row r="503" spans="1:26" ht="15.75" customHeight="1">
      <c r="A503" s="35" t="s">
        <v>910</v>
      </c>
      <c r="B503" s="35" t="s">
        <v>912</v>
      </c>
      <c r="C503" s="35" t="s">
        <v>76</v>
      </c>
      <c r="D503" s="35" t="s">
        <v>868</v>
      </c>
      <c r="E503" s="35" t="s">
        <v>119</v>
      </c>
      <c r="F503" s="35" t="s">
        <v>2215</v>
      </c>
      <c r="G503" s="35" t="s">
        <v>2216</v>
      </c>
      <c r="H503" s="35" t="s">
        <v>2233</v>
      </c>
      <c r="I503" s="41">
        <v>43550</v>
      </c>
      <c r="J503" s="41">
        <v>43623</v>
      </c>
      <c r="K503" s="35" t="s">
        <v>266</v>
      </c>
      <c r="L503" s="42">
        <v>900000</v>
      </c>
      <c r="M503" s="43">
        <v>900000</v>
      </c>
      <c r="N503" s="42">
        <v>900000</v>
      </c>
      <c r="O503" s="42">
        <v>0</v>
      </c>
      <c r="P503" s="35">
        <v>0</v>
      </c>
      <c r="Q503" s="35">
        <v>0</v>
      </c>
      <c r="R503" s="42">
        <v>899999.99</v>
      </c>
      <c r="S503" s="42">
        <v>0</v>
      </c>
      <c r="T503" s="42">
        <v>100</v>
      </c>
      <c r="U503" s="42">
        <v>99.99</v>
      </c>
      <c r="V503" s="35" t="s">
        <v>831</v>
      </c>
      <c r="W503" s="35" t="s">
        <v>133</v>
      </c>
      <c r="X503" s="35" t="s">
        <v>142</v>
      </c>
      <c r="Y503" s="35" t="s">
        <v>1660</v>
      </c>
      <c r="Z503" s="35" t="s">
        <v>1660</v>
      </c>
    </row>
    <row r="504" spans="1:26" ht="15.75" customHeight="1">
      <c r="A504" s="35" t="s">
        <v>910</v>
      </c>
      <c r="B504" s="35" t="s">
        <v>912</v>
      </c>
      <c r="C504" s="35" t="s">
        <v>76</v>
      </c>
      <c r="D504" s="35" t="s">
        <v>868</v>
      </c>
      <c r="E504" s="35" t="s">
        <v>119</v>
      </c>
      <c r="F504" s="35" t="s">
        <v>2215</v>
      </c>
      <c r="G504" s="35" t="s">
        <v>2216</v>
      </c>
      <c r="H504" s="35" t="s">
        <v>2233</v>
      </c>
      <c r="I504" s="41">
        <v>43550</v>
      </c>
      <c r="J504" s="41">
        <v>43623</v>
      </c>
      <c r="K504" s="35" t="s">
        <v>266</v>
      </c>
      <c r="L504" s="42">
        <v>900000</v>
      </c>
      <c r="M504" s="43">
        <v>900000</v>
      </c>
      <c r="N504" s="42">
        <v>900000</v>
      </c>
      <c r="O504" s="42">
        <v>0</v>
      </c>
      <c r="P504" s="35">
        <v>0</v>
      </c>
      <c r="Q504" s="35">
        <v>0</v>
      </c>
      <c r="R504" s="42">
        <v>899999.99</v>
      </c>
      <c r="S504" s="42">
        <v>0</v>
      </c>
      <c r="T504" s="42">
        <v>100</v>
      </c>
      <c r="U504" s="42">
        <v>99.99</v>
      </c>
      <c r="V504" s="35" t="s">
        <v>831</v>
      </c>
      <c r="W504" s="35" t="s">
        <v>133</v>
      </c>
      <c r="X504" s="35" t="s">
        <v>142</v>
      </c>
      <c r="Y504" s="35" t="s">
        <v>356</v>
      </c>
      <c r="Z504" s="35" t="s">
        <v>356</v>
      </c>
    </row>
    <row r="505" spans="1:26" ht="15.75" customHeight="1">
      <c r="A505" s="35" t="s">
        <v>910</v>
      </c>
      <c r="B505" s="35" t="s">
        <v>912</v>
      </c>
      <c r="C505" s="35" t="s">
        <v>76</v>
      </c>
      <c r="D505" s="35" t="s">
        <v>868</v>
      </c>
      <c r="E505" s="35" t="s">
        <v>119</v>
      </c>
      <c r="F505" s="35" t="s">
        <v>2215</v>
      </c>
      <c r="G505" s="35" t="s">
        <v>2216</v>
      </c>
      <c r="H505" s="35" t="s">
        <v>2233</v>
      </c>
      <c r="I505" s="41">
        <v>43550</v>
      </c>
      <c r="J505" s="41">
        <v>43623</v>
      </c>
      <c r="K505" s="35" t="s">
        <v>266</v>
      </c>
      <c r="L505" s="42">
        <v>900000</v>
      </c>
      <c r="M505" s="43">
        <v>900000</v>
      </c>
      <c r="N505" s="42">
        <v>900000</v>
      </c>
      <c r="O505" s="42">
        <v>0</v>
      </c>
      <c r="P505" s="35">
        <v>0</v>
      </c>
      <c r="Q505" s="35">
        <v>0</v>
      </c>
      <c r="R505" s="42">
        <v>899999.99</v>
      </c>
      <c r="S505" s="42">
        <v>0</v>
      </c>
      <c r="T505" s="42">
        <v>100</v>
      </c>
      <c r="U505" s="42">
        <v>99.99</v>
      </c>
      <c r="V505" s="35" t="s">
        <v>831</v>
      </c>
      <c r="W505" s="35" t="s">
        <v>133</v>
      </c>
      <c r="X505" s="35" t="s">
        <v>142</v>
      </c>
      <c r="Y505" s="35" t="s">
        <v>1883</v>
      </c>
      <c r="Z505" s="35" t="s">
        <v>1883</v>
      </c>
    </row>
    <row r="506" spans="1:26" ht="15.75" customHeight="1">
      <c r="A506" s="35" t="s">
        <v>910</v>
      </c>
      <c r="B506" s="35" t="s">
        <v>912</v>
      </c>
      <c r="C506" s="35" t="s">
        <v>76</v>
      </c>
      <c r="D506" s="35" t="s">
        <v>868</v>
      </c>
      <c r="E506" s="35" t="s">
        <v>119</v>
      </c>
      <c r="F506" s="35" t="s">
        <v>2215</v>
      </c>
      <c r="G506" s="35" t="s">
        <v>2216</v>
      </c>
      <c r="H506" s="35" t="s">
        <v>2233</v>
      </c>
      <c r="I506" s="41">
        <v>43550</v>
      </c>
      <c r="J506" s="41">
        <v>43623</v>
      </c>
      <c r="K506" s="35" t="s">
        <v>266</v>
      </c>
      <c r="L506" s="42">
        <v>900000</v>
      </c>
      <c r="M506" s="43">
        <v>900000</v>
      </c>
      <c r="N506" s="42">
        <v>900000</v>
      </c>
      <c r="O506" s="42">
        <v>0</v>
      </c>
      <c r="P506" s="35">
        <v>0</v>
      </c>
      <c r="Q506" s="35">
        <v>0</v>
      </c>
      <c r="R506" s="42">
        <v>899999.99</v>
      </c>
      <c r="S506" s="42">
        <v>0</v>
      </c>
      <c r="T506" s="42">
        <v>100</v>
      </c>
      <c r="U506" s="42">
        <v>99.99</v>
      </c>
      <c r="V506" s="35" t="s">
        <v>831</v>
      </c>
      <c r="W506" s="35" t="s">
        <v>133</v>
      </c>
      <c r="X506" s="35" t="s">
        <v>142</v>
      </c>
      <c r="Y506" s="35" t="s">
        <v>95</v>
      </c>
      <c r="Z506" s="35" t="s">
        <v>95</v>
      </c>
    </row>
    <row r="507" spans="1:26" ht="15.75" customHeight="1">
      <c r="A507" s="35" t="s">
        <v>917</v>
      </c>
      <c r="B507" s="35" t="s">
        <v>919</v>
      </c>
      <c r="C507" s="35" t="s">
        <v>920</v>
      </c>
      <c r="D507" s="35" t="s">
        <v>263</v>
      </c>
      <c r="E507" s="35" t="s">
        <v>119</v>
      </c>
      <c r="F507" s="35" t="s">
        <v>2234</v>
      </c>
      <c r="G507" s="35" t="s">
        <v>2235</v>
      </c>
      <c r="H507" s="35" t="s">
        <v>2236</v>
      </c>
      <c r="I507" s="41">
        <v>43567</v>
      </c>
      <c r="J507" s="41">
        <v>45107</v>
      </c>
      <c r="K507" s="35" t="s">
        <v>663</v>
      </c>
      <c r="L507" s="42">
        <v>0</v>
      </c>
      <c r="M507" s="43">
        <v>0</v>
      </c>
      <c r="N507" s="42">
        <v>15118064</v>
      </c>
      <c r="O507" s="42">
        <v>0</v>
      </c>
      <c r="P507" s="35">
        <v>0</v>
      </c>
      <c r="Q507" s="35">
        <v>0</v>
      </c>
      <c r="R507" s="42">
        <v>0</v>
      </c>
      <c r="S507" s="42">
        <v>0</v>
      </c>
      <c r="T507" s="42">
        <v>0</v>
      </c>
      <c r="U507" s="42">
        <v>0</v>
      </c>
      <c r="V507" s="35" t="s">
        <v>787</v>
      </c>
      <c r="W507" s="35" t="s">
        <v>233</v>
      </c>
      <c r="X507" s="35" t="s">
        <v>267</v>
      </c>
      <c r="Y507" s="35" t="s">
        <v>95</v>
      </c>
      <c r="Z507" s="35" t="s">
        <v>95</v>
      </c>
    </row>
    <row r="508" spans="1:26" ht="15.75" customHeight="1">
      <c r="A508" s="35" t="s">
        <v>922</v>
      </c>
      <c r="B508" s="35" t="s">
        <v>923</v>
      </c>
      <c r="C508" s="35" t="s">
        <v>76</v>
      </c>
      <c r="D508" s="35" t="s">
        <v>131</v>
      </c>
      <c r="E508" s="35" t="s">
        <v>140</v>
      </c>
      <c r="F508" s="35" t="s">
        <v>2237</v>
      </c>
      <c r="G508" s="35" t="s">
        <v>2238</v>
      </c>
      <c r="H508" s="35" t="s">
        <v>2239</v>
      </c>
      <c r="I508" s="41">
        <v>42754</v>
      </c>
      <c r="J508" s="41">
        <v>43646</v>
      </c>
      <c r="K508" s="35" t="s">
        <v>104</v>
      </c>
      <c r="L508" s="42">
        <v>0</v>
      </c>
      <c r="M508" s="43">
        <v>0</v>
      </c>
      <c r="N508" s="42">
        <v>1070500</v>
      </c>
      <c r="O508" s="42">
        <v>0</v>
      </c>
      <c r="P508" s="35">
        <v>0</v>
      </c>
      <c r="Q508" s="35">
        <v>0</v>
      </c>
      <c r="R508" s="42">
        <v>1031789.91</v>
      </c>
      <c r="S508" s="42">
        <v>0</v>
      </c>
      <c r="T508" s="42">
        <v>100</v>
      </c>
      <c r="U508" s="42">
        <v>96.38</v>
      </c>
      <c r="V508" s="35" t="s">
        <v>754</v>
      </c>
      <c r="W508" s="35" t="s">
        <v>82</v>
      </c>
      <c r="X508" s="35" t="s">
        <v>83</v>
      </c>
      <c r="Y508" s="35" t="s">
        <v>95</v>
      </c>
      <c r="Z508" s="35" t="s">
        <v>95</v>
      </c>
    </row>
    <row r="509" spans="1:26" ht="15.75" customHeight="1">
      <c r="A509" s="35" t="s">
        <v>928</v>
      </c>
      <c r="B509" s="35" t="s">
        <v>930</v>
      </c>
      <c r="C509" s="35" t="s">
        <v>76</v>
      </c>
      <c r="D509" s="35" t="s">
        <v>771</v>
      </c>
      <c r="E509" s="35" t="s">
        <v>119</v>
      </c>
      <c r="F509" s="35" t="s">
        <v>2181</v>
      </c>
      <c r="G509" s="35" t="s">
        <v>2182</v>
      </c>
      <c r="H509" s="35" t="s">
        <v>2240</v>
      </c>
      <c r="I509" s="41">
        <v>43535</v>
      </c>
      <c r="J509" s="41">
        <v>43901</v>
      </c>
      <c r="K509" s="35" t="s">
        <v>266</v>
      </c>
      <c r="L509" s="42">
        <v>158800</v>
      </c>
      <c r="M509" s="43">
        <v>158800</v>
      </c>
      <c r="N509" s="42">
        <v>158800</v>
      </c>
      <c r="O509" s="42">
        <v>0</v>
      </c>
      <c r="P509" s="35">
        <v>0</v>
      </c>
      <c r="Q509" s="35">
        <v>0</v>
      </c>
      <c r="R509" s="42">
        <v>158799.99</v>
      </c>
      <c r="S509" s="42">
        <v>0</v>
      </c>
      <c r="T509" s="42">
        <v>100</v>
      </c>
      <c r="U509" s="42">
        <v>99.99</v>
      </c>
      <c r="V509" s="35" t="s">
        <v>831</v>
      </c>
      <c r="W509" s="35" t="s">
        <v>82</v>
      </c>
      <c r="X509" s="35" t="s">
        <v>94</v>
      </c>
      <c r="Y509" s="35" t="s">
        <v>95</v>
      </c>
      <c r="Z509" s="35" t="s">
        <v>95</v>
      </c>
    </row>
    <row r="510" spans="1:26" ht="15.75" customHeight="1">
      <c r="A510" s="35" t="s">
        <v>933</v>
      </c>
      <c r="B510" s="35" t="s">
        <v>934</v>
      </c>
      <c r="C510" s="35" t="s">
        <v>138</v>
      </c>
      <c r="D510" s="35" t="s">
        <v>771</v>
      </c>
      <c r="E510" s="35" t="s">
        <v>140</v>
      </c>
      <c r="F510" s="35" t="s">
        <v>2241</v>
      </c>
      <c r="G510" s="35" t="s">
        <v>2242</v>
      </c>
      <c r="H510" s="35" t="s">
        <v>2243</v>
      </c>
      <c r="I510" s="41">
        <v>43357</v>
      </c>
      <c r="J510" s="41">
        <v>44651</v>
      </c>
      <c r="K510" s="35" t="s">
        <v>104</v>
      </c>
      <c r="L510" s="42">
        <v>56284.12</v>
      </c>
      <c r="M510" s="43">
        <v>496314.49</v>
      </c>
      <c r="N510" s="42">
        <v>1161271.51</v>
      </c>
      <c r="O510" s="42">
        <v>0</v>
      </c>
      <c r="P510" s="35">
        <v>0</v>
      </c>
      <c r="Q510" s="35">
        <v>0</v>
      </c>
      <c r="R510" s="42">
        <v>496314.48</v>
      </c>
      <c r="S510" s="42">
        <v>0</v>
      </c>
      <c r="T510" s="42">
        <v>76.23</v>
      </c>
      <c r="U510" s="42">
        <v>42.73</v>
      </c>
      <c r="V510" s="35" t="s">
        <v>105</v>
      </c>
      <c r="W510" s="35" t="s">
        <v>82</v>
      </c>
      <c r="X510" s="35" t="s">
        <v>94</v>
      </c>
      <c r="Y510" s="35" t="s">
        <v>95</v>
      </c>
      <c r="Z510" s="35" t="s">
        <v>95</v>
      </c>
    </row>
    <row r="511" spans="1:26" ht="15.75" customHeight="1">
      <c r="A511" s="35" t="s">
        <v>936</v>
      </c>
      <c r="B511" s="35" t="s">
        <v>937</v>
      </c>
      <c r="C511" s="35" t="s">
        <v>138</v>
      </c>
      <c r="D511" s="35" t="s">
        <v>771</v>
      </c>
      <c r="E511" s="35" t="s">
        <v>140</v>
      </c>
      <c r="F511" s="35" t="s">
        <v>2241</v>
      </c>
      <c r="G511" s="35" t="s">
        <v>2242</v>
      </c>
      <c r="H511" s="35" t="s">
        <v>2243</v>
      </c>
      <c r="I511" s="41">
        <v>43357</v>
      </c>
      <c r="J511" s="41">
        <v>44681</v>
      </c>
      <c r="K511" s="35" t="s">
        <v>104</v>
      </c>
      <c r="L511" s="42">
        <v>83833.66</v>
      </c>
      <c r="M511" s="43">
        <v>739246.89</v>
      </c>
      <c r="N511" s="42">
        <v>842817.53</v>
      </c>
      <c r="O511" s="42">
        <v>0</v>
      </c>
      <c r="P511" s="35">
        <v>0</v>
      </c>
      <c r="Q511" s="35">
        <v>0</v>
      </c>
      <c r="R511" s="42">
        <v>739246.7</v>
      </c>
      <c r="S511" s="42">
        <v>0</v>
      </c>
      <c r="T511" s="42">
        <v>100</v>
      </c>
      <c r="U511" s="42">
        <v>87.71</v>
      </c>
      <c r="V511" s="35" t="s">
        <v>105</v>
      </c>
      <c r="W511" s="35" t="s">
        <v>82</v>
      </c>
      <c r="X511" s="35" t="s">
        <v>94</v>
      </c>
      <c r="Y511" s="35" t="s">
        <v>95</v>
      </c>
      <c r="Z511" s="35" t="s">
        <v>95</v>
      </c>
    </row>
    <row r="512" spans="1:26" ht="15.75" customHeight="1">
      <c r="A512" s="35" t="s">
        <v>939</v>
      </c>
      <c r="B512" s="35" t="s">
        <v>940</v>
      </c>
      <c r="C512" s="35" t="s">
        <v>216</v>
      </c>
      <c r="D512" s="35" t="s">
        <v>642</v>
      </c>
      <c r="E512" s="35" t="s">
        <v>196</v>
      </c>
      <c r="F512" s="35" t="s">
        <v>2228</v>
      </c>
      <c r="G512" s="35" t="s">
        <v>2132</v>
      </c>
      <c r="H512" s="35" t="s">
        <v>2244</v>
      </c>
      <c r="I512" s="41">
        <v>42740</v>
      </c>
      <c r="J512" s="41">
        <v>43861</v>
      </c>
      <c r="K512" s="35" t="s">
        <v>104</v>
      </c>
      <c r="L512" s="42">
        <v>75000</v>
      </c>
      <c r="M512" s="43">
        <v>597775.98</v>
      </c>
      <c r="N512" s="42">
        <v>597775</v>
      </c>
      <c r="O512" s="42">
        <v>0</v>
      </c>
      <c r="P512" s="35">
        <v>0</v>
      </c>
      <c r="Q512" s="35">
        <v>0</v>
      </c>
      <c r="R512" s="42">
        <v>528155.73</v>
      </c>
      <c r="S512" s="42">
        <v>0</v>
      </c>
      <c r="T512" s="42">
        <v>83.33</v>
      </c>
      <c r="U512" s="42">
        <v>88.35</v>
      </c>
      <c r="V512" s="35" t="s">
        <v>105</v>
      </c>
      <c r="W512" s="35" t="s">
        <v>133</v>
      </c>
      <c r="X512" s="35" t="s">
        <v>643</v>
      </c>
      <c r="Y512" s="35" t="s">
        <v>95</v>
      </c>
      <c r="Z512" s="35" t="s">
        <v>95</v>
      </c>
    </row>
    <row r="513" spans="1:26" ht="15.75" customHeight="1">
      <c r="A513" s="35" t="s">
        <v>939</v>
      </c>
      <c r="B513" s="35" t="s">
        <v>940</v>
      </c>
      <c r="C513" s="35" t="s">
        <v>216</v>
      </c>
      <c r="D513" s="35" t="s">
        <v>642</v>
      </c>
      <c r="E513" s="35" t="s">
        <v>196</v>
      </c>
      <c r="F513" s="35" t="s">
        <v>2228</v>
      </c>
      <c r="G513" s="35" t="s">
        <v>2132</v>
      </c>
      <c r="H513" s="35" t="s">
        <v>2244</v>
      </c>
      <c r="I513" s="41">
        <v>42740</v>
      </c>
      <c r="J513" s="41">
        <v>43861</v>
      </c>
      <c r="K513" s="35" t="s">
        <v>104</v>
      </c>
      <c r="L513" s="42">
        <v>75000</v>
      </c>
      <c r="M513" s="43">
        <v>597775.98</v>
      </c>
      <c r="N513" s="42">
        <v>597775</v>
      </c>
      <c r="O513" s="42">
        <v>0</v>
      </c>
      <c r="P513" s="35">
        <v>0</v>
      </c>
      <c r="Q513" s="35">
        <v>0</v>
      </c>
      <c r="R513" s="42">
        <v>528155.73</v>
      </c>
      <c r="S513" s="42">
        <v>0</v>
      </c>
      <c r="T513" s="42">
        <v>83.33</v>
      </c>
      <c r="U513" s="42">
        <v>88.35</v>
      </c>
      <c r="V513" s="35" t="s">
        <v>105</v>
      </c>
      <c r="W513" s="35" t="s">
        <v>133</v>
      </c>
      <c r="X513" s="35" t="s">
        <v>643</v>
      </c>
      <c r="Y513" s="35" t="s">
        <v>224</v>
      </c>
      <c r="Z513" s="35" t="s">
        <v>224</v>
      </c>
    </row>
    <row r="514" spans="1:26" ht="15.75" customHeight="1">
      <c r="A514" s="35" t="s">
        <v>945</v>
      </c>
      <c r="B514" s="35" t="s">
        <v>947</v>
      </c>
      <c r="C514" s="35" t="s">
        <v>138</v>
      </c>
      <c r="D514" s="35" t="s">
        <v>771</v>
      </c>
      <c r="E514" s="35" t="s">
        <v>488</v>
      </c>
      <c r="F514" s="35" t="s">
        <v>2241</v>
      </c>
      <c r="G514" s="35" t="s">
        <v>2242</v>
      </c>
      <c r="H514" s="35" t="s">
        <v>2229</v>
      </c>
      <c r="I514" s="41">
        <v>43678</v>
      </c>
      <c r="J514" s="41">
        <v>45291</v>
      </c>
      <c r="K514" s="35" t="s">
        <v>80</v>
      </c>
      <c r="L514" s="42">
        <v>913864.47</v>
      </c>
      <c r="M514" s="43">
        <v>7036756.4199999999</v>
      </c>
      <c r="N514" s="42">
        <v>16170000</v>
      </c>
      <c r="O514" s="42">
        <v>0</v>
      </c>
      <c r="P514" s="35">
        <v>0</v>
      </c>
      <c r="Q514" s="35">
        <v>0</v>
      </c>
      <c r="R514" s="42">
        <v>7036756.4299999997</v>
      </c>
      <c r="S514" s="42">
        <v>0</v>
      </c>
      <c r="T514" s="42">
        <v>48.65</v>
      </c>
      <c r="U514" s="42">
        <v>43.51</v>
      </c>
      <c r="V514" s="35" t="s">
        <v>831</v>
      </c>
      <c r="W514" s="35" t="s">
        <v>82</v>
      </c>
      <c r="X514" s="35" t="s">
        <v>94</v>
      </c>
      <c r="Y514" s="35" t="s">
        <v>95</v>
      </c>
      <c r="Z514" s="35" t="s">
        <v>95</v>
      </c>
    </row>
    <row r="515" spans="1:26" ht="15.75" customHeight="1">
      <c r="A515" s="35" t="s">
        <v>950</v>
      </c>
      <c r="B515" s="35" t="s">
        <v>952</v>
      </c>
      <c r="C515" s="35" t="s">
        <v>281</v>
      </c>
      <c r="D515" s="35" t="s">
        <v>953</v>
      </c>
      <c r="E515" s="35" t="s">
        <v>119</v>
      </c>
      <c r="F515" s="35" t="s">
        <v>68</v>
      </c>
      <c r="G515" s="35" t="s">
        <v>68</v>
      </c>
      <c r="H515" s="35" t="s">
        <v>68</v>
      </c>
      <c r="I515" s="41">
        <v>43556</v>
      </c>
      <c r="J515" s="41" t="s">
        <v>68</v>
      </c>
      <c r="K515" s="35" t="s">
        <v>663</v>
      </c>
      <c r="L515" s="42">
        <v>0</v>
      </c>
      <c r="M515" s="43">
        <v>0</v>
      </c>
      <c r="N515" s="42">
        <v>1000000</v>
      </c>
      <c r="O515" s="42">
        <v>0</v>
      </c>
      <c r="P515" s="35">
        <v>0</v>
      </c>
      <c r="Q515" s="35">
        <v>0</v>
      </c>
      <c r="R515" s="42">
        <v>0</v>
      </c>
      <c r="S515" s="42">
        <v>0</v>
      </c>
      <c r="T515" s="42">
        <v>0</v>
      </c>
      <c r="U515" s="42">
        <v>0</v>
      </c>
      <c r="V515" s="35" t="s">
        <v>796</v>
      </c>
      <c r="W515" s="35" t="s">
        <v>82</v>
      </c>
      <c r="X515" s="35" t="s">
        <v>954</v>
      </c>
      <c r="Y515" s="35" t="s">
        <v>95</v>
      </c>
      <c r="Z515" s="35" t="s">
        <v>95</v>
      </c>
    </row>
    <row r="516" spans="1:26" ht="15.75" customHeight="1">
      <c r="A516" s="35" t="s">
        <v>956</v>
      </c>
      <c r="B516" s="35" t="s">
        <v>957</v>
      </c>
      <c r="C516" s="35" t="s">
        <v>138</v>
      </c>
      <c r="D516" s="35" t="s">
        <v>243</v>
      </c>
      <c r="E516" s="35" t="s">
        <v>140</v>
      </c>
      <c r="F516" s="35" t="s">
        <v>2245</v>
      </c>
      <c r="G516" s="35" t="s">
        <v>2246</v>
      </c>
      <c r="H516" s="35" t="s">
        <v>2040</v>
      </c>
      <c r="I516" s="41">
        <v>43588</v>
      </c>
      <c r="J516" s="41">
        <v>44926</v>
      </c>
      <c r="K516" s="35" t="s">
        <v>104</v>
      </c>
      <c r="L516" s="42">
        <v>82016.960000000006</v>
      </c>
      <c r="M516" s="43">
        <v>724774.84</v>
      </c>
      <c r="N516" s="42">
        <v>1222603.79</v>
      </c>
      <c r="O516" s="42">
        <v>0</v>
      </c>
      <c r="P516" s="35">
        <v>0</v>
      </c>
      <c r="Q516" s="35">
        <v>0</v>
      </c>
      <c r="R516" s="42">
        <v>724774.84</v>
      </c>
      <c r="S516" s="42">
        <v>0</v>
      </c>
      <c r="T516" s="42">
        <v>70</v>
      </c>
      <c r="U516" s="42">
        <v>59.28</v>
      </c>
      <c r="V516" s="35" t="s">
        <v>175</v>
      </c>
      <c r="W516" s="35" t="s">
        <v>233</v>
      </c>
      <c r="X516" s="35" t="s">
        <v>355</v>
      </c>
      <c r="Y516" s="35" t="s">
        <v>95</v>
      </c>
      <c r="Z516" s="35" t="s">
        <v>95</v>
      </c>
    </row>
    <row r="517" spans="1:26" ht="15.75" customHeight="1">
      <c r="A517" s="35" t="s">
        <v>959</v>
      </c>
      <c r="B517" s="35" t="s">
        <v>960</v>
      </c>
      <c r="C517" s="35" t="s">
        <v>138</v>
      </c>
      <c r="D517" s="35" t="s">
        <v>205</v>
      </c>
      <c r="E517" s="35" t="s">
        <v>409</v>
      </c>
      <c r="F517" s="35" t="s">
        <v>2160</v>
      </c>
      <c r="G517" s="35" t="s">
        <v>2161</v>
      </c>
      <c r="H517" s="35" t="s">
        <v>2247</v>
      </c>
      <c r="I517" s="41">
        <v>43282</v>
      </c>
      <c r="J517" s="41">
        <v>44377</v>
      </c>
      <c r="K517" s="35" t="s">
        <v>80</v>
      </c>
      <c r="L517" s="42">
        <v>0</v>
      </c>
      <c r="M517" s="43">
        <v>0</v>
      </c>
      <c r="N517" s="42">
        <v>6475200</v>
      </c>
      <c r="O517" s="42">
        <v>0</v>
      </c>
      <c r="P517" s="35">
        <v>0</v>
      </c>
      <c r="Q517" s="35">
        <v>0</v>
      </c>
      <c r="R517" s="42">
        <v>5259613.04</v>
      </c>
      <c r="S517" s="42">
        <v>0</v>
      </c>
      <c r="T517" s="42">
        <v>96</v>
      </c>
      <c r="U517" s="42">
        <v>81.22</v>
      </c>
      <c r="V517" s="35" t="s">
        <v>105</v>
      </c>
      <c r="W517" s="35" t="s">
        <v>233</v>
      </c>
      <c r="X517" s="35" t="s">
        <v>134</v>
      </c>
      <c r="Y517" s="35" t="s">
        <v>95</v>
      </c>
      <c r="Z517" s="35" t="s">
        <v>95</v>
      </c>
    </row>
    <row r="518" spans="1:26" ht="15.75" customHeight="1">
      <c r="A518" s="35" t="s">
        <v>962</v>
      </c>
      <c r="B518" s="35" t="s">
        <v>963</v>
      </c>
      <c r="C518" s="35" t="s">
        <v>138</v>
      </c>
      <c r="D518" s="35" t="s">
        <v>118</v>
      </c>
      <c r="E518" s="35" t="s">
        <v>964</v>
      </c>
      <c r="F518" s="35" t="s">
        <v>2248</v>
      </c>
      <c r="G518" s="35" t="s">
        <v>2249</v>
      </c>
      <c r="H518" s="35" t="s">
        <v>2250</v>
      </c>
      <c r="I518" s="41">
        <v>43950</v>
      </c>
      <c r="J518" s="41">
        <v>44480</v>
      </c>
      <c r="K518" s="35" t="s">
        <v>80</v>
      </c>
      <c r="L518" s="42">
        <v>1624693.55</v>
      </c>
      <c r="M518" s="43">
        <v>1949693.55</v>
      </c>
      <c r="N518" s="42">
        <v>1574693.55</v>
      </c>
      <c r="O518" s="42">
        <v>8912485.4299999997</v>
      </c>
      <c r="P518" s="35">
        <v>0</v>
      </c>
      <c r="Q518" s="35">
        <v>0</v>
      </c>
      <c r="R518" s="42">
        <v>1574693.04</v>
      </c>
      <c r="S518" s="42">
        <v>8912485.3699999992</v>
      </c>
      <c r="T518" s="42">
        <v>100</v>
      </c>
      <c r="U518" s="42">
        <v>99.99</v>
      </c>
      <c r="V518" s="35" t="s">
        <v>787</v>
      </c>
      <c r="W518" s="35" t="s">
        <v>233</v>
      </c>
      <c r="X518" s="35" t="s">
        <v>142</v>
      </c>
      <c r="Y518" s="35" t="s">
        <v>259</v>
      </c>
      <c r="Z518" s="35" t="s">
        <v>259</v>
      </c>
    </row>
    <row r="519" spans="1:26" ht="15.75" customHeight="1">
      <c r="A519" s="35" t="s">
        <v>970</v>
      </c>
      <c r="B519" s="35" t="s">
        <v>972</v>
      </c>
      <c r="C519" s="35" t="s">
        <v>76</v>
      </c>
      <c r="D519" s="35" t="s">
        <v>205</v>
      </c>
      <c r="E519" s="35" t="s">
        <v>78</v>
      </c>
      <c r="F519" s="35" t="s">
        <v>2194</v>
      </c>
      <c r="G519" s="35" t="s">
        <v>2195</v>
      </c>
      <c r="H519" s="35" t="s">
        <v>2247</v>
      </c>
      <c r="I519" s="41">
        <v>43220</v>
      </c>
      <c r="J519" s="41">
        <v>44074</v>
      </c>
      <c r="K519" s="35" t="s">
        <v>80</v>
      </c>
      <c r="L519" s="42">
        <v>0</v>
      </c>
      <c r="M519" s="43">
        <v>0</v>
      </c>
      <c r="N519" s="42">
        <v>38500000</v>
      </c>
      <c r="O519" s="42">
        <v>0</v>
      </c>
      <c r="P519" s="35">
        <v>0</v>
      </c>
      <c r="Q519" s="35">
        <v>0</v>
      </c>
      <c r="R519" s="42">
        <v>38499985.229999997</v>
      </c>
      <c r="S519" s="42">
        <v>0</v>
      </c>
      <c r="T519" s="42">
        <v>100</v>
      </c>
      <c r="U519" s="42">
        <v>99.99</v>
      </c>
      <c r="V519" s="35" t="s">
        <v>796</v>
      </c>
      <c r="W519" s="35" t="s">
        <v>233</v>
      </c>
      <c r="X519" s="35" t="s">
        <v>134</v>
      </c>
      <c r="Y519" s="35" t="s">
        <v>95</v>
      </c>
      <c r="Z519" s="35" t="s">
        <v>95</v>
      </c>
    </row>
    <row r="520" spans="1:26" ht="15.75" customHeight="1">
      <c r="A520" s="35" t="s">
        <v>975</v>
      </c>
      <c r="B520" s="35" t="s">
        <v>976</v>
      </c>
      <c r="C520" s="35" t="s">
        <v>76</v>
      </c>
      <c r="D520" s="35" t="s">
        <v>205</v>
      </c>
      <c r="E520" s="35" t="s">
        <v>337</v>
      </c>
      <c r="F520" s="35" t="s">
        <v>2194</v>
      </c>
      <c r="G520" s="35" t="s">
        <v>2195</v>
      </c>
      <c r="H520" s="35" t="s">
        <v>1907</v>
      </c>
      <c r="I520" s="41">
        <v>43840</v>
      </c>
      <c r="J520" s="41">
        <v>44377</v>
      </c>
      <c r="K520" s="35" t="s">
        <v>80</v>
      </c>
      <c r="L520" s="42">
        <v>0</v>
      </c>
      <c r="M520" s="43">
        <v>0</v>
      </c>
      <c r="N520" s="42">
        <v>733232.5</v>
      </c>
      <c r="O520" s="42">
        <v>0</v>
      </c>
      <c r="P520" s="35">
        <v>0</v>
      </c>
      <c r="Q520" s="35">
        <v>0</v>
      </c>
      <c r="R520" s="42">
        <v>733232.49</v>
      </c>
      <c r="S520" s="42">
        <v>0</v>
      </c>
      <c r="T520" s="42">
        <v>100</v>
      </c>
      <c r="U520" s="42">
        <v>99.99</v>
      </c>
      <c r="V520" s="35" t="s">
        <v>796</v>
      </c>
      <c r="W520" s="35" t="s">
        <v>82</v>
      </c>
      <c r="X520" s="35" t="s">
        <v>382</v>
      </c>
      <c r="Y520" s="35" t="s">
        <v>199</v>
      </c>
      <c r="Z520" s="35" t="s">
        <v>977</v>
      </c>
    </row>
    <row r="521" spans="1:26" ht="15.75" customHeight="1">
      <c r="A521" s="35" t="s">
        <v>975</v>
      </c>
      <c r="B521" s="35" t="s">
        <v>976</v>
      </c>
      <c r="C521" s="35" t="s">
        <v>76</v>
      </c>
      <c r="D521" s="35" t="s">
        <v>205</v>
      </c>
      <c r="E521" s="35" t="s">
        <v>337</v>
      </c>
      <c r="F521" s="35" t="s">
        <v>2194</v>
      </c>
      <c r="G521" s="35" t="s">
        <v>2195</v>
      </c>
      <c r="H521" s="35" t="s">
        <v>1907</v>
      </c>
      <c r="I521" s="41">
        <v>43840</v>
      </c>
      <c r="J521" s="41">
        <v>44377</v>
      </c>
      <c r="K521" s="35" t="s">
        <v>80</v>
      </c>
      <c r="L521" s="42">
        <v>0</v>
      </c>
      <c r="M521" s="43">
        <v>0</v>
      </c>
      <c r="N521" s="42">
        <v>733232.5</v>
      </c>
      <c r="O521" s="42">
        <v>0</v>
      </c>
      <c r="P521" s="35">
        <v>0</v>
      </c>
      <c r="Q521" s="35">
        <v>0</v>
      </c>
      <c r="R521" s="42">
        <v>733232.49</v>
      </c>
      <c r="S521" s="42">
        <v>0</v>
      </c>
      <c r="T521" s="42">
        <v>100</v>
      </c>
      <c r="U521" s="42">
        <v>99.99</v>
      </c>
      <c r="V521" s="35" t="s">
        <v>796</v>
      </c>
      <c r="W521" s="35" t="s">
        <v>82</v>
      </c>
      <c r="X521" s="35" t="s">
        <v>382</v>
      </c>
      <c r="Y521" s="35" t="s">
        <v>199</v>
      </c>
      <c r="Z521" s="35" t="s">
        <v>2251</v>
      </c>
    </row>
    <row r="522" spans="1:26" ht="15.75" customHeight="1">
      <c r="A522" s="35" t="s">
        <v>975</v>
      </c>
      <c r="B522" s="35" t="s">
        <v>976</v>
      </c>
      <c r="C522" s="35" t="s">
        <v>76</v>
      </c>
      <c r="D522" s="35" t="s">
        <v>205</v>
      </c>
      <c r="E522" s="35" t="s">
        <v>337</v>
      </c>
      <c r="F522" s="35" t="s">
        <v>2194</v>
      </c>
      <c r="G522" s="35" t="s">
        <v>2195</v>
      </c>
      <c r="H522" s="35" t="s">
        <v>1907</v>
      </c>
      <c r="I522" s="41">
        <v>43840</v>
      </c>
      <c r="J522" s="41">
        <v>44377</v>
      </c>
      <c r="K522" s="35" t="s">
        <v>80</v>
      </c>
      <c r="L522" s="42">
        <v>0</v>
      </c>
      <c r="M522" s="43">
        <v>0</v>
      </c>
      <c r="N522" s="42">
        <v>733232.5</v>
      </c>
      <c r="O522" s="42">
        <v>0</v>
      </c>
      <c r="P522" s="35">
        <v>0</v>
      </c>
      <c r="Q522" s="35">
        <v>0</v>
      </c>
      <c r="R522" s="42">
        <v>733232.49</v>
      </c>
      <c r="S522" s="42">
        <v>0</v>
      </c>
      <c r="T522" s="42">
        <v>100</v>
      </c>
      <c r="U522" s="42">
        <v>99.99</v>
      </c>
      <c r="V522" s="35" t="s">
        <v>796</v>
      </c>
      <c r="W522" s="35" t="s">
        <v>82</v>
      </c>
      <c r="X522" s="35" t="s">
        <v>382</v>
      </c>
      <c r="Y522" s="35" t="s">
        <v>199</v>
      </c>
      <c r="Z522" s="35" t="s">
        <v>2055</v>
      </c>
    </row>
    <row r="523" spans="1:26" ht="15.75" customHeight="1">
      <c r="A523" s="35" t="s">
        <v>975</v>
      </c>
      <c r="B523" s="35" t="s">
        <v>976</v>
      </c>
      <c r="C523" s="35" t="s">
        <v>76</v>
      </c>
      <c r="D523" s="35" t="s">
        <v>205</v>
      </c>
      <c r="E523" s="35" t="s">
        <v>337</v>
      </c>
      <c r="F523" s="35" t="s">
        <v>2194</v>
      </c>
      <c r="G523" s="35" t="s">
        <v>2195</v>
      </c>
      <c r="H523" s="35" t="s">
        <v>1907</v>
      </c>
      <c r="I523" s="41">
        <v>43840</v>
      </c>
      <c r="J523" s="41">
        <v>44377</v>
      </c>
      <c r="K523" s="35" t="s">
        <v>80</v>
      </c>
      <c r="L523" s="42">
        <v>0</v>
      </c>
      <c r="M523" s="43">
        <v>0</v>
      </c>
      <c r="N523" s="42">
        <v>733232.5</v>
      </c>
      <c r="O523" s="42">
        <v>0</v>
      </c>
      <c r="P523" s="35">
        <v>0</v>
      </c>
      <c r="Q523" s="35">
        <v>0</v>
      </c>
      <c r="R523" s="42">
        <v>733232.49</v>
      </c>
      <c r="S523" s="42">
        <v>0</v>
      </c>
      <c r="T523" s="42">
        <v>100</v>
      </c>
      <c r="U523" s="42">
        <v>99.99</v>
      </c>
      <c r="V523" s="35" t="s">
        <v>796</v>
      </c>
      <c r="W523" s="35" t="s">
        <v>82</v>
      </c>
      <c r="X523" s="35" t="s">
        <v>382</v>
      </c>
      <c r="Y523" s="35" t="s">
        <v>199</v>
      </c>
      <c r="Z523" s="35" t="s">
        <v>2252</v>
      </c>
    </row>
    <row r="524" spans="1:26" ht="15.75" customHeight="1">
      <c r="A524" s="35" t="s">
        <v>975</v>
      </c>
      <c r="B524" s="35" t="s">
        <v>976</v>
      </c>
      <c r="C524" s="35" t="s">
        <v>76</v>
      </c>
      <c r="D524" s="35" t="s">
        <v>205</v>
      </c>
      <c r="E524" s="35" t="s">
        <v>337</v>
      </c>
      <c r="F524" s="35" t="s">
        <v>2194</v>
      </c>
      <c r="G524" s="35" t="s">
        <v>2195</v>
      </c>
      <c r="H524" s="35" t="s">
        <v>1907</v>
      </c>
      <c r="I524" s="41">
        <v>43840</v>
      </c>
      <c r="J524" s="41">
        <v>44377</v>
      </c>
      <c r="K524" s="35" t="s">
        <v>80</v>
      </c>
      <c r="L524" s="42">
        <v>0</v>
      </c>
      <c r="M524" s="43">
        <v>0</v>
      </c>
      <c r="N524" s="42">
        <v>733232.5</v>
      </c>
      <c r="O524" s="42">
        <v>0</v>
      </c>
      <c r="P524" s="35">
        <v>0</v>
      </c>
      <c r="Q524" s="35">
        <v>0</v>
      </c>
      <c r="R524" s="42">
        <v>733232.49</v>
      </c>
      <c r="S524" s="42">
        <v>0</v>
      </c>
      <c r="T524" s="42">
        <v>100</v>
      </c>
      <c r="U524" s="42">
        <v>99.99</v>
      </c>
      <c r="V524" s="35" t="s">
        <v>796</v>
      </c>
      <c r="W524" s="35" t="s">
        <v>82</v>
      </c>
      <c r="X524" s="35" t="s">
        <v>382</v>
      </c>
      <c r="Y524" s="35" t="s">
        <v>199</v>
      </c>
      <c r="Z524" s="35" t="s">
        <v>2253</v>
      </c>
    </row>
    <row r="525" spans="1:26" ht="15.75" customHeight="1">
      <c r="A525" s="35" t="s">
        <v>975</v>
      </c>
      <c r="B525" s="35" t="s">
        <v>976</v>
      </c>
      <c r="C525" s="35" t="s">
        <v>76</v>
      </c>
      <c r="D525" s="35" t="s">
        <v>205</v>
      </c>
      <c r="E525" s="35" t="s">
        <v>337</v>
      </c>
      <c r="F525" s="35" t="s">
        <v>2194</v>
      </c>
      <c r="G525" s="35" t="s">
        <v>2195</v>
      </c>
      <c r="H525" s="35" t="s">
        <v>1907</v>
      </c>
      <c r="I525" s="41">
        <v>43840</v>
      </c>
      <c r="J525" s="41">
        <v>44377</v>
      </c>
      <c r="K525" s="35" t="s">
        <v>80</v>
      </c>
      <c r="L525" s="42">
        <v>0</v>
      </c>
      <c r="M525" s="43">
        <v>0</v>
      </c>
      <c r="N525" s="42">
        <v>733232.5</v>
      </c>
      <c r="O525" s="42">
        <v>0</v>
      </c>
      <c r="P525" s="35">
        <v>0</v>
      </c>
      <c r="Q525" s="35">
        <v>0</v>
      </c>
      <c r="R525" s="42">
        <v>733232.49</v>
      </c>
      <c r="S525" s="42">
        <v>0</v>
      </c>
      <c r="T525" s="42">
        <v>100</v>
      </c>
      <c r="U525" s="42">
        <v>99.99</v>
      </c>
      <c r="V525" s="35" t="s">
        <v>796</v>
      </c>
      <c r="W525" s="35" t="s">
        <v>82</v>
      </c>
      <c r="X525" s="35" t="s">
        <v>382</v>
      </c>
      <c r="Y525" s="35" t="s">
        <v>199</v>
      </c>
      <c r="Z525" s="35" t="s">
        <v>2254</v>
      </c>
    </row>
    <row r="526" spans="1:26" ht="15.75" customHeight="1">
      <c r="A526" s="35" t="s">
        <v>975</v>
      </c>
      <c r="B526" s="35" t="s">
        <v>976</v>
      </c>
      <c r="C526" s="35" t="s">
        <v>76</v>
      </c>
      <c r="D526" s="35" t="s">
        <v>205</v>
      </c>
      <c r="E526" s="35" t="s">
        <v>337</v>
      </c>
      <c r="F526" s="35" t="s">
        <v>2194</v>
      </c>
      <c r="G526" s="35" t="s">
        <v>2195</v>
      </c>
      <c r="H526" s="35" t="s">
        <v>1907</v>
      </c>
      <c r="I526" s="41">
        <v>43840</v>
      </c>
      <c r="J526" s="41">
        <v>44377</v>
      </c>
      <c r="K526" s="35" t="s">
        <v>80</v>
      </c>
      <c r="L526" s="42">
        <v>0</v>
      </c>
      <c r="M526" s="43">
        <v>0</v>
      </c>
      <c r="N526" s="42">
        <v>733232.5</v>
      </c>
      <c r="O526" s="42">
        <v>0</v>
      </c>
      <c r="P526" s="35">
        <v>0</v>
      </c>
      <c r="Q526" s="35">
        <v>0</v>
      </c>
      <c r="R526" s="42">
        <v>733232.49</v>
      </c>
      <c r="S526" s="42">
        <v>0</v>
      </c>
      <c r="T526" s="42">
        <v>100</v>
      </c>
      <c r="U526" s="42">
        <v>99.99</v>
      </c>
      <c r="V526" s="35" t="s">
        <v>796</v>
      </c>
      <c r="W526" s="35" t="s">
        <v>82</v>
      </c>
      <c r="X526" s="35" t="s">
        <v>382</v>
      </c>
      <c r="Y526" s="35" t="s">
        <v>199</v>
      </c>
      <c r="Z526" s="35" t="s">
        <v>2255</v>
      </c>
    </row>
    <row r="527" spans="1:26" ht="15.75" customHeight="1">
      <c r="A527" s="35" t="s">
        <v>975</v>
      </c>
      <c r="B527" s="35" t="s">
        <v>976</v>
      </c>
      <c r="C527" s="35" t="s">
        <v>76</v>
      </c>
      <c r="D527" s="35" t="s">
        <v>205</v>
      </c>
      <c r="E527" s="35" t="s">
        <v>337</v>
      </c>
      <c r="F527" s="35" t="s">
        <v>2194</v>
      </c>
      <c r="G527" s="35" t="s">
        <v>2195</v>
      </c>
      <c r="H527" s="35" t="s">
        <v>1907</v>
      </c>
      <c r="I527" s="41">
        <v>43840</v>
      </c>
      <c r="J527" s="41">
        <v>44377</v>
      </c>
      <c r="K527" s="35" t="s">
        <v>80</v>
      </c>
      <c r="L527" s="42">
        <v>0</v>
      </c>
      <c r="M527" s="43">
        <v>0</v>
      </c>
      <c r="N527" s="42">
        <v>733232.5</v>
      </c>
      <c r="O527" s="42">
        <v>0</v>
      </c>
      <c r="P527" s="35">
        <v>0</v>
      </c>
      <c r="Q527" s="35">
        <v>0</v>
      </c>
      <c r="R527" s="42">
        <v>733232.49</v>
      </c>
      <c r="S527" s="42">
        <v>0</v>
      </c>
      <c r="T527" s="42">
        <v>100</v>
      </c>
      <c r="U527" s="42">
        <v>99.99</v>
      </c>
      <c r="V527" s="35" t="s">
        <v>796</v>
      </c>
      <c r="W527" s="35" t="s">
        <v>82</v>
      </c>
      <c r="X527" s="35" t="s">
        <v>382</v>
      </c>
      <c r="Y527" s="35" t="s">
        <v>199</v>
      </c>
      <c r="Z527" s="35" t="s">
        <v>2256</v>
      </c>
    </row>
    <row r="528" spans="1:26" ht="15.75" customHeight="1">
      <c r="A528" s="35" t="s">
        <v>975</v>
      </c>
      <c r="B528" s="35" t="s">
        <v>976</v>
      </c>
      <c r="C528" s="35" t="s">
        <v>76</v>
      </c>
      <c r="D528" s="35" t="s">
        <v>205</v>
      </c>
      <c r="E528" s="35" t="s">
        <v>337</v>
      </c>
      <c r="F528" s="35" t="s">
        <v>2194</v>
      </c>
      <c r="G528" s="35" t="s">
        <v>2195</v>
      </c>
      <c r="H528" s="35" t="s">
        <v>1907</v>
      </c>
      <c r="I528" s="41">
        <v>43840</v>
      </c>
      <c r="J528" s="41">
        <v>44377</v>
      </c>
      <c r="K528" s="35" t="s">
        <v>80</v>
      </c>
      <c r="L528" s="42">
        <v>0</v>
      </c>
      <c r="M528" s="43">
        <v>0</v>
      </c>
      <c r="N528" s="42">
        <v>733232.5</v>
      </c>
      <c r="O528" s="42">
        <v>0</v>
      </c>
      <c r="P528" s="35">
        <v>0</v>
      </c>
      <c r="Q528" s="35">
        <v>0</v>
      </c>
      <c r="R528" s="42">
        <v>733232.49</v>
      </c>
      <c r="S528" s="42">
        <v>0</v>
      </c>
      <c r="T528" s="42">
        <v>100</v>
      </c>
      <c r="U528" s="42">
        <v>99.99</v>
      </c>
      <c r="V528" s="35" t="s">
        <v>796</v>
      </c>
      <c r="W528" s="35" t="s">
        <v>82</v>
      </c>
      <c r="X528" s="35" t="s">
        <v>382</v>
      </c>
      <c r="Y528" s="35" t="s">
        <v>199</v>
      </c>
      <c r="Z528" s="35" t="s">
        <v>2056</v>
      </c>
    </row>
    <row r="529" spans="1:26" ht="15.75" customHeight="1">
      <c r="A529" s="35" t="s">
        <v>975</v>
      </c>
      <c r="B529" s="35" t="s">
        <v>976</v>
      </c>
      <c r="C529" s="35" t="s">
        <v>76</v>
      </c>
      <c r="D529" s="35" t="s">
        <v>205</v>
      </c>
      <c r="E529" s="35" t="s">
        <v>337</v>
      </c>
      <c r="F529" s="35" t="s">
        <v>2194</v>
      </c>
      <c r="G529" s="35" t="s">
        <v>2195</v>
      </c>
      <c r="H529" s="35" t="s">
        <v>1907</v>
      </c>
      <c r="I529" s="41">
        <v>43840</v>
      </c>
      <c r="J529" s="41">
        <v>44377</v>
      </c>
      <c r="K529" s="35" t="s">
        <v>80</v>
      </c>
      <c r="L529" s="42">
        <v>0</v>
      </c>
      <c r="M529" s="43">
        <v>0</v>
      </c>
      <c r="N529" s="42">
        <v>733232.5</v>
      </c>
      <c r="O529" s="42">
        <v>0</v>
      </c>
      <c r="P529" s="35">
        <v>0</v>
      </c>
      <c r="Q529" s="35">
        <v>0</v>
      </c>
      <c r="R529" s="42">
        <v>733232.49</v>
      </c>
      <c r="S529" s="42">
        <v>0</v>
      </c>
      <c r="T529" s="42">
        <v>100</v>
      </c>
      <c r="U529" s="42">
        <v>99.99</v>
      </c>
      <c r="V529" s="35" t="s">
        <v>796</v>
      </c>
      <c r="W529" s="35" t="s">
        <v>82</v>
      </c>
      <c r="X529" s="35" t="s">
        <v>382</v>
      </c>
      <c r="Y529" s="35" t="s">
        <v>199</v>
      </c>
      <c r="Z529" s="35" t="s">
        <v>2257</v>
      </c>
    </row>
    <row r="530" spans="1:26" ht="15.75" customHeight="1">
      <c r="A530" s="35" t="s">
        <v>975</v>
      </c>
      <c r="B530" s="35" t="s">
        <v>976</v>
      </c>
      <c r="C530" s="35" t="s">
        <v>76</v>
      </c>
      <c r="D530" s="35" t="s">
        <v>205</v>
      </c>
      <c r="E530" s="35" t="s">
        <v>337</v>
      </c>
      <c r="F530" s="35" t="s">
        <v>2194</v>
      </c>
      <c r="G530" s="35" t="s">
        <v>2195</v>
      </c>
      <c r="H530" s="35" t="s">
        <v>1907</v>
      </c>
      <c r="I530" s="41">
        <v>43840</v>
      </c>
      <c r="J530" s="41">
        <v>44377</v>
      </c>
      <c r="K530" s="35" t="s">
        <v>80</v>
      </c>
      <c r="L530" s="42">
        <v>0</v>
      </c>
      <c r="M530" s="43">
        <v>0</v>
      </c>
      <c r="N530" s="42">
        <v>733232.5</v>
      </c>
      <c r="O530" s="42">
        <v>0</v>
      </c>
      <c r="P530" s="35">
        <v>0</v>
      </c>
      <c r="Q530" s="35">
        <v>0</v>
      </c>
      <c r="R530" s="42">
        <v>733232.49</v>
      </c>
      <c r="S530" s="42">
        <v>0</v>
      </c>
      <c r="T530" s="42">
        <v>100</v>
      </c>
      <c r="U530" s="42">
        <v>99.99</v>
      </c>
      <c r="V530" s="35" t="s">
        <v>796</v>
      </c>
      <c r="W530" s="35" t="s">
        <v>82</v>
      </c>
      <c r="X530" s="35" t="s">
        <v>382</v>
      </c>
      <c r="Y530" s="35" t="s">
        <v>199</v>
      </c>
      <c r="Z530" s="35" t="s">
        <v>2057</v>
      </c>
    </row>
    <row r="531" spans="1:26" ht="15.75" customHeight="1">
      <c r="A531" s="35" t="s">
        <v>975</v>
      </c>
      <c r="B531" s="35" t="s">
        <v>976</v>
      </c>
      <c r="C531" s="35" t="s">
        <v>76</v>
      </c>
      <c r="D531" s="35" t="s">
        <v>205</v>
      </c>
      <c r="E531" s="35" t="s">
        <v>337</v>
      </c>
      <c r="F531" s="35" t="s">
        <v>2194</v>
      </c>
      <c r="G531" s="35" t="s">
        <v>2195</v>
      </c>
      <c r="H531" s="35" t="s">
        <v>1907</v>
      </c>
      <c r="I531" s="41">
        <v>43840</v>
      </c>
      <c r="J531" s="41">
        <v>44377</v>
      </c>
      <c r="K531" s="35" t="s">
        <v>80</v>
      </c>
      <c r="L531" s="42">
        <v>0</v>
      </c>
      <c r="M531" s="43">
        <v>0</v>
      </c>
      <c r="N531" s="42">
        <v>733232.5</v>
      </c>
      <c r="O531" s="42">
        <v>0</v>
      </c>
      <c r="P531" s="35">
        <v>0</v>
      </c>
      <c r="Q531" s="35">
        <v>0</v>
      </c>
      <c r="R531" s="42">
        <v>733232.49</v>
      </c>
      <c r="S531" s="42">
        <v>0</v>
      </c>
      <c r="T531" s="42">
        <v>100</v>
      </c>
      <c r="U531" s="42">
        <v>99.99</v>
      </c>
      <c r="V531" s="35" t="s">
        <v>796</v>
      </c>
      <c r="W531" s="35" t="s">
        <v>82</v>
      </c>
      <c r="X531" s="35" t="s">
        <v>382</v>
      </c>
      <c r="Y531" s="35" t="s">
        <v>199</v>
      </c>
      <c r="Z531" s="35" t="s">
        <v>2258</v>
      </c>
    </row>
    <row r="532" spans="1:26" ht="15.75" customHeight="1">
      <c r="A532" s="35" t="s">
        <v>975</v>
      </c>
      <c r="B532" s="35" t="s">
        <v>976</v>
      </c>
      <c r="C532" s="35" t="s">
        <v>76</v>
      </c>
      <c r="D532" s="35" t="s">
        <v>205</v>
      </c>
      <c r="E532" s="35" t="s">
        <v>337</v>
      </c>
      <c r="F532" s="35" t="s">
        <v>2194</v>
      </c>
      <c r="G532" s="35" t="s">
        <v>2195</v>
      </c>
      <c r="H532" s="35" t="s">
        <v>1907</v>
      </c>
      <c r="I532" s="41">
        <v>43840</v>
      </c>
      <c r="J532" s="41">
        <v>44377</v>
      </c>
      <c r="K532" s="35" t="s">
        <v>80</v>
      </c>
      <c r="L532" s="42">
        <v>0</v>
      </c>
      <c r="M532" s="43">
        <v>0</v>
      </c>
      <c r="N532" s="42">
        <v>733232.5</v>
      </c>
      <c r="O532" s="42">
        <v>0</v>
      </c>
      <c r="P532" s="35">
        <v>0</v>
      </c>
      <c r="Q532" s="35">
        <v>0</v>
      </c>
      <c r="R532" s="42">
        <v>733232.49</v>
      </c>
      <c r="S532" s="42">
        <v>0</v>
      </c>
      <c r="T532" s="42">
        <v>100</v>
      </c>
      <c r="U532" s="42">
        <v>99.99</v>
      </c>
      <c r="V532" s="35" t="s">
        <v>796</v>
      </c>
      <c r="W532" s="35" t="s">
        <v>82</v>
      </c>
      <c r="X532" s="35" t="s">
        <v>382</v>
      </c>
      <c r="Y532" s="35" t="s">
        <v>199</v>
      </c>
      <c r="Z532" s="35" t="s">
        <v>2259</v>
      </c>
    </row>
    <row r="533" spans="1:26" ht="15.75" customHeight="1">
      <c r="A533" s="35" t="s">
        <v>975</v>
      </c>
      <c r="B533" s="35" t="s">
        <v>976</v>
      </c>
      <c r="C533" s="35" t="s">
        <v>76</v>
      </c>
      <c r="D533" s="35" t="s">
        <v>205</v>
      </c>
      <c r="E533" s="35" t="s">
        <v>337</v>
      </c>
      <c r="F533" s="35" t="s">
        <v>2194</v>
      </c>
      <c r="G533" s="35" t="s">
        <v>2195</v>
      </c>
      <c r="H533" s="35" t="s">
        <v>1907</v>
      </c>
      <c r="I533" s="41">
        <v>43840</v>
      </c>
      <c r="J533" s="41">
        <v>44377</v>
      </c>
      <c r="K533" s="35" t="s">
        <v>80</v>
      </c>
      <c r="L533" s="42">
        <v>0</v>
      </c>
      <c r="M533" s="43">
        <v>0</v>
      </c>
      <c r="N533" s="42">
        <v>733232.5</v>
      </c>
      <c r="O533" s="42">
        <v>0</v>
      </c>
      <c r="P533" s="35">
        <v>0</v>
      </c>
      <c r="Q533" s="35">
        <v>0</v>
      </c>
      <c r="R533" s="42">
        <v>733232.49</v>
      </c>
      <c r="S533" s="42">
        <v>0</v>
      </c>
      <c r="T533" s="42">
        <v>100</v>
      </c>
      <c r="U533" s="42">
        <v>99.99</v>
      </c>
      <c r="V533" s="35" t="s">
        <v>796</v>
      </c>
      <c r="W533" s="35" t="s">
        <v>82</v>
      </c>
      <c r="X533" s="35" t="s">
        <v>382</v>
      </c>
      <c r="Y533" s="35" t="s">
        <v>199</v>
      </c>
      <c r="Z533" s="35" t="s">
        <v>2260</v>
      </c>
    </row>
    <row r="534" spans="1:26" ht="15.75" customHeight="1">
      <c r="A534" s="35" t="s">
        <v>975</v>
      </c>
      <c r="B534" s="35" t="s">
        <v>976</v>
      </c>
      <c r="C534" s="35" t="s">
        <v>76</v>
      </c>
      <c r="D534" s="35" t="s">
        <v>205</v>
      </c>
      <c r="E534" s="35" t="s">
        <v>337</v>
      </c>
      <c r="F534" s="35" t="s">
        <v>2194</v>
      </c>
      <c r="G534" s="35" t="s">
        <v>2195</v>
      </c>
      <c r="H534" s="35" t="s">
        <v>1907</v>
      </c>
      <c r="I534" s="41">
        <v>43840</v>
      </c>
      <c r="J534" s="41">
        <v>44377</v>
      </c>
      <c r="K534" s="35" t="s">
        <v>80</v>
      </c>
      <c r="L534" s="42">
        <v>0</v>
      </c>
      <c r="M534" s="43">
        <v>0</v>
      </c>
      <c r="N534" s="42">
        <v>733232.5</v>
      </c>
      <c r="O534" s="42">
        <v>0</v>
      </c>
      <c r="P534" s="35">
        <v>0</v>
      </c>
      <c r="Q534" s="35">
        <v>0</v>
      </c>
      <c r="R534" s="42">
        <v>733232.49</v>
      </c>
      <c r="S534" s="42">
        <v>0</v>
      </c>
      <c r="T534" s="42">
        <v>100</v>
      </c>
      <c r="U534" s="42">
        <v>99.99</v>
      </c>
      <c r="V534" s="35" t="s">
        <v>796</v>
      </c>
      <c r="W534" s="35" t="s">
        <v>82</v>
      </c>
      <c r="X534" s="35" t="s">
        <v>382</v>
      </c>
      <c r="Y534" s="35" t="s">
        <v>199</v>
      </c>
      <c r="Z534" s="35" t="s">
        <v>2261</v>
      </c>
    </row>
    <row r="535" spans="1:26" ht="15.75" customHeight="1">
      <c r="A535" s="35" t="s">
        <v>975</v>
      </c>
      <c r="B535" s="35" t="s">
        <v>976</v>
      </c>
      <c r="C535" s="35" t="s">
        <v>76</v>
      </c>
      <c r="D535" s="35" t="s">
        <v>205</v>
      </c>
      <c r="E535" s="35" t="s">
        <v>337</v>
      </c>
      <c r="F535" s="35" t="s">
        <v>2194</v>
      </c>
      <c r="G535" s="35" t="s">
        <v>2195</v>
      </c>
      <c r="H535" s="35" t="s">
        <v>1907</v>
      </c>
      <c r="I535" s="41">
        <v>43840</v>
      </c>
      <c r="J535" s="41">
        <v>44377</v>
      </c>
      <c r="K535" s="35" t="s">
        <v>80</v>
      </c>
      <c r="L535" s="42">
        <v>0</v>
      </c>
      <c r="M535" s="43">
        <v>0</v>
      </c>
      <c r="N535" s="42">
        <v>733232.5</v>
      </c>
      <c r="O535" s="42">
        <v>0</v>
      </c>
      <c r="P535" s="35">
        <v>0</v>
      </c>
      <c r="Q535" s="35">
        <v>0</v>
      </c>
      <c r="R535" s="42">
        <v>733232.49</v>
      </c>
      <c r="S535" s="42">
        <v>0</v>
      </c>
      <c r="T535" s="42">
        <v>100</v>
      </c>
      <c r="U535" s="42">
        <v>99.99</v>
      </c>
      <c r="V535" s="35" t="s">
        <v>796</v>
      </c>
      <c r="W535" s="35" t="s">
        <v>82</v>
      </c>
      <c r="X535" s="35" t="s">
        <v>382</v>
      </c>
      <c r="Y535" s="35" t="s">
        <v>199</v>
      </c>
      <c r="Z535" s="35" t="s">
        <v>312</v>
      </c>
    </row>
    <row r="536" spans="1:26" ht="15.75" customHeight="1">
      <c r="A536" s="35" t="s">
        <v>975</v>
      </c>
      <c r="B536" s="35" t="s">
        <v>976</v>
      </c>
      <c r="C536" s="35" t="s">
        <v>76</v>
      </c>
      <c r="D536" s="35" t="s">
        <v>205</v>
      </c>
      <c r="E536" s="35" t="s">
        <v>337</v>
      </c>
      <c r="F536" s="35" t="s">
        <v>2194</v>
      </c>
      <c r="G536" s="35" t="s">
        <v>2195</v>
      </c>
      <c r="H536" s="35" t="s">
        <v>1907</v>
      </c>
      <c r="I536" s="41">
        <v>43840</v>
      </c>
      <c r="J536" s="41">
        <v>44377</v>
      </c>
      <c r="K536" s="35" t="s">
        <v>80</v>
      </c>
      <c r="L536" s="42">
        <v>0</v>
      </c>
      <c r="M536" s="43">
        <v>0</v>
      </c>
      <c r="N536" s="42">
        <v>733232.5</v>
      </c>
      <c r="O536" s="42">
        <v>0</v>
      </c>
      <c r="P536" s="35">
        <v>0</v>
      </c>
      <c r="Q536" s="35">
        <v>0</v>
      </c>
      <c r="R536" s="42">
        <v>733232.49</v>
      </c>
      <c r="S536" s="42">
        <v>0</v>
      </c>
      <c r="T536" s="42">
        <v>100</v>
      </c>
      <c r="U536" s="42">
        <v>99.99</v>
      </c>
      <c r="V536" s="35" t="s">
        <v>796</v>
      </c>
      <c r="W536" s="35" t="s">
        <v>82</v>
      </c>
      <c r="X536" s="35" t="s">
        <v>382</v>
      </c>
      <c r="Y536" s="35" t="s">
        <v>199</v>
      </c>
      <c r="Z536" s="35" t="s">
        <v>199</v>
      </c>
    </row>
    <row r="537" spans="1:26" ht="15.75" customHeight="1">
      <c r="A537" s="35" t="s">
        <v>975</v>
      </c>
      <c r="B537" s="35" t="s">
        <v>976</v>
      </c>
      <c r="C537" s="35" t="s">
        <v>76</v>
      </c>
      <c r="D537" s="35" t="s">
        <v>205</v>
      </c>
      <c r="E537" s="35" t="s">
        <v>337</v>
      </c>
      <c r="F537" s="35" t="s">
        <v>2194</v>
      </c>
      <c r="G537" s="35" t="s">
        <v>2195</v>
      </c>
      <c r="H537" s="35" t="s">
        <v>1907</v>
      </c>
      <c r="I537" s="41">
        <v>43840</v>
      </c>
      <c r="J537" s="41">
        <v>44377</v>
      </c>
      <c r="K537" s="35" t="s">
        <v>80</v>
      </c>
      <c r="L537" s="42">
        <v>0</v>
      </c>
      <c r="M537" s="43">
        <v>0</v>
      </c>
      <c r="N537" s="42">
        <v>733232.5</v>
      </c>
      <c r="O537" s="42">
        <v>0</v>
      </c>
      <c r="P537" s="35">
        <v>0</v>
      </c>
      <c r="Q537" s="35">
        <v>0</v>
      </c>
      <c r="R537" s="42">
        <v>733232.49</v>
      </c>
      <c r="S537" s="42">
        <v>0</v>
      </c>
      <c r="T537" s="42">
        <v>100</v>
      </c>
      <c r="U537" s="42">
        <v>99.99</v>
      </c>
      <c r="V537" s="35" t="s">
        <v>796</v>
      </c>
      <c r="W537" s="35" t="s">
        <v>82</v>
      </c>
      <c r="X537" s="35" t="s">
        <v>382</v>
      </c>
      <c r="Y537" s="35" t="s">
        <v>199</v>
      </c>
      <c r="Z537" s="35" t="s">
        <v>1038</v>
      </c>
    </row>
    <row r="538" spans="1:26" ht="15.75" customHeight="1">
      <c r="A538" s="35" t="s">
        <v>975</v>
      </c>
      <c r="B538" s="35" t="s">
        <v>976</v>
      </c>
      <c r="C538" s="35" t="s">
        <v>76</v>
      </c>
      <c r="D538" s="35" t="s">
        <v>205</v>
      </c>
      <c r="E538" s="35" t="s">
        <v>337</v>
      </c>
      <c r="F538" s="35" t="s">
        <v>2194</v>
      </c>
      <c r="G538" s="35" t="s">
        <v>2195</v>
      </c>
      <c r="H538" s="35" t="s">
        <v>1907</v>
      </c>
      <c r="I538" s="41">
        <v>43840</v>
      </c>
      <c r="J538" s="41">
        <v>44377</v>
      </c>
      <c r="K538" s="35" t="s">
        <v>80</v>
      </c>
      <c r="L538" s="42">
        <v>0</v>
      </c>
      <c r="M538" s="43">
        <v>0</v>
      </c>
      <c r="N538" s="42">
        <v>733232.5</v>
      </c>
      <c r="O538" s="42">
        <v>0</v>
      </c>
      <c r="P538" s="35">
        <v>0</v>
      </c>
      <c r="Q538" s="35">
        <v>0</v>
      </c>
      <c r="R538" s="42">
        <v>733232.49</v>
      </c>
      <c r="S538" s="42">
        <v>0</v>
      </c>
      <c r="T538" s="42">
        <v>100</v>
      </c>
      <c r="U538" s="42">
        <v>99.99</v>
      </c>
      <c r="V538" s="35" t="s">
        <v>796</v>
      </c>
      <c r="W538" s="35" t="s">
        <v>82</v>
      </c>
      <c r="X538" s="35" t="s">
        <v>382</v>
      </c>
      <c r="Y538" s="35" t="s">
        <v>199</v>
      </c>
      <c r="Z538" s="35" t="s">
        <v>2262</v>
      </c>
    </row>
    <row r="539" spans="1:26" ht="15.75" customHeight="1">
      <c r="A539" s="35" t="s">
        <v>979</v>
      </c>
      <c r="B539" s="35" t="s">
        <v>981</v>
      </c>
      <c r="C539" s="35" t="s">
        <v>138</v>
      </c>
      <c r="D539" s="35" t="s">
        <v>205</v>
      </c>
      <c r="E539" s="35" t="s">
        <v>409</v>
      </c>
      <c r="F539" s="35" t="s">
        <v>2263</v>
      </c>
      <c r="G539" s="35" t="s">
        <v>2264</v>
      </c>
      <c r="H539" s="35" t="s">
        <v>2265</v>
      </c>
      <c r="I539" s="41">
        <v>43397</v>
      </c>
      <c r="J539" s="41">
        <v>45953</v>
      </c>
      <c r="K539" s="35" t="s">
        <v>80</v>
      </c>
      <c r="L539" s="42">
        <v>1978110.04</v>
      </c>
      <c r="M539" s="43">
        <v>15132541.789999999</v>
      </c>
      <c r="N539" s="42">
        <v>85255402.049999997</v>
      </c>
      <c r="O539" s="42">
        <v>0</v>
      </c>
      <c r="P539" s="35">
        <v>0</v>
      </c>
      <c r="Q539" s="35">
        <v>0</v>
      </c>
      <c r="R539" s="42">
        <v>39453736.840000004</v>
      </c>
      <c r="S539" s="42">
        <v>0</v>
      </c>
      <c r="T539" s="42">
        <v>55.91</v>
      </c>
      <c r="U539" s="42">
        <v>46.27</v>
      </c>
      <c r="V539" s="35" t="s">
        <v>105</v>
      </c>
      <c r="W539" s="35" t="s">
        <v>82</v>
      </c>
      <c r="X539" s="35" t="s">
        <v>134</v>
      </c>
      <c r="Y539" s="35" t="s">
        <v>259</v>
      </c>
      <c r="Z539" s="35" t="s">
        <v>982</v>
      </c>
    </row>
    <row r="540" spans="1:26" ht="15.75" customHeight="1">
      <c r="A540" s="35" t="s">
        <v>979</v>
      </c>
      <c r="B540" s="35" t="s">
        <v>981</v>
      </c>
      <c r="C540" s="35" t="s">
        <v>138</v>
      </c>
      <c r="D540" s="35" t="s">
        <v>205</v>
      </c>
      <c r="E540" s="35" t="s">
        <v>409</v>
      </c>
      <c r="F540" s="35" t="s">
        <v>2263</v>
      </c>
      <c r="G540" s="35" t="s">
        <v>2264</v>
      </c>
      <c r="H540" s="35" t="s">
        <v>2265</v>
      </c>
      <c r="I540" s="41">
        <v>43397</v>
      </c>
      <c r="J540" s="41">
        <v>45953</v>
      </c>
      <c r="K540" s="35" t="s">
        <v>80</v>
      </c>
      <c r="L540" s="42">
        <v>1978110.04</v>
      </c>
      <c r="M540" s="43">
        <v>15132541.789999999</v>
      </c>
      <c r="N540" s="42">
        <v>85255402.049999997</v>
      </c>
      <c r="O540" s="42">
        <v>0</v>
      </c>
      <c r="P540" s="35">
        <v>0</v>
      </c>
      <c r="Q540" s="35">
        <v>0</v>
      </c>
      <c r="R540" s="42">
        <v>39453736.840000004</v>
      </c>
      <c r="S540" s="42">
        <v>0</v>
      </c>
      <c r="T540" s="42">
        <v>55.91</v>
      </c>
      <c r="U540" s="42">
        <v>46.27</v>
      </c>
      <c r="V540" s="35" t="s">
        <v>105</v>
      </c>
      <c r="W540" s="35" t="s">
        <v>82</v>
      </c>
      <c r="X540" s="35" t="s">
        <v>134</v>
      </c>
      <c r="Y540" s="35" t="s">
        <v>259</v>
      </c>
      <c r="Z540" s="35" t="s">
        <v>259</v>
      </c>
    </row>
    <row r="541" spans="1:26" ht="15.75" customHeight="1">
      <c r="A541" s="35" t="s">
        <v>979</v>
      </c>
      <c r="B541" s="35" t="s">
        <v>981</v>
      </c>
      <c r="C541" s="35" t="s">
        <v>138</v>
      </c>
      <c r="D541" s="35" t="s">
        <v>205</v>
      </c>
      <c r="E541" s="35" t="s">
        <v>409</v>
      </c>
      <c r="F541" s="35" t="s">
        <v>2263</v>
      </c>
      <c r="G541" s="35" t="s">
        <v>2264</v>
      </c>
      <c r="H541" s="35" t="s">
        <v>2265</v>
      </c>
      <c r="I541" s="41">
        <v>43397</v>
      </c>
      <c r="J541" s="41">
        <v>45953</v>
      </c>
      <c r="K541" s="35" t="s">
        <v>80</v>
      </c>
      <c r="L541" s="42">
        <v>1978110.04</v>
      </c>
      <c r="M541" s="43">
        <v>15132541.789999999</v>
      </c>
      <c r="N541" s="42">
        <v>85255402.049999997</v>
      </c>
      <c r="O541" s="42">
        <v>0</v>
      </c>
      <c r="P541" s="35">
        <v>0</v>
      </c>
      <c r="Q541" s="35">
        <v>0</v>
      </c>
      <c r="R541" s="42">
        <v>39453736.840000004</v>
      </c>
      <c r="S541" s="42">
        <v>0</v>
      </c>
      <c r="T541" s="42">
        <v>55.91</v>
      </c>
      <c r="U541" s="42">
        <v>46.27</v>
      </c>
      <c r="V541" s="35" t="s">
        <v>105</v>
      </c>
      <c r="W541" s="35" t="s">
        <v>82</v>
      </c>
      <c r="X541" s="35" t="s">
        <v>134</v>
      </c>
      <c r="Y541" s="35" t="s">
        <v>259</v>
      </c>
      <c r="Z541" s="35" t="s">
        <v>2266</v>
      </c>
    </row>
    <row r="542" spans="1:26" ht="15.75" customHeight="1">
      <c r="A542" s="35" t="s">
        <v>979</v>
      </c>
      <c r="B542" s="35" t="s">
        <v>981</v>
      </c>
      <c r="C542" s="35" t="s">
        <v>138</v>
      </c>
      <c r="D542" s="35" t="s">
        <v>205</v>
      </c>
      <c r="E542" s="35" t="s">
        <v>409</v>
      </c>
      <c r="F542" s="35" t="s">
        <v>2263</v>
      </c>
      <c r="G542" s="35" t="s">
        <v>2264</v>
      </c>
      <c r="H542" s="35" t="s">
        <v>2265</v>
      </c>
      <c r="I542" s="41">
        <v>43397</v>
      </c>
      <c r="J542" s="41">
        <v>45953</v>
      </c>
      <c r="K542" s="35" t="s">
        <v>80</v>
      </c>
      <c r="L542" s="42">
        <v>1978110.04</v>
      </c>
      <c r="M542" s="43">
        <v>15132541.789999999</v>
      </c>
      <c r="N542" s="42">
        <v>85255402.049999997</v>
      </c>
      <c r="O542" s="42">
        <v>0</v>
      </c>
      <c r="P542" s="35">
        <v>0</v>
      </c>
      <c r="Q542" s="35">
        <v>0</v>
      </c>
      <c r="R542" s="42">
        <v>39453736.840000004</v>
      </c>
      <c r="S542" s="42">
        <v>0</v>
      </c>
      <c r="T542" s="42">
        <v>55.91</v>
      </c>
      <c r="U542" s="42">
        <v>46.27</v>
      </c>
      <c r="V542" s="35" t="s">
        <v>105</v>
      </c>
      <c r="W542" s="35" t="s">
        <v>82</v>
      </c>
      <c r="X542" s="35" t="s">
        <v>134</v>
      </c>
      <c r="Y542" s="35" t="s">
        <v>259</v>
      </c>
      <c r="Z542" s="35" t="s">
        <v>2267</v>
      </c>
    </row>
    <row r="543" spans="1:26" ht="15.75" customHeight="1">
      <c r="A543" s="35" t="s">
        <v>979</v>
      </c>
      <c r="B543" s="35" t="s">
        <v>981</v>
      </c>
      <c r="C543" s="35" t="s">
        <v>138</v>
      </c>
      <c r="D543" s="35" t="s">
        <v>205</v>
      </c>
      <c r="E543" s="35" t="s">
        <v>409</v>
      </c>
      <c r="F543" s="35" t="s">
        <v>2263</v>
      </c>
      <c r="G543" s="35" t="s">
        <v>2264</v>
      </c>
      <c r="H543" s="35" t="s">
        <v>2265</v>
      </c>
      <c r="I543" s="41">
        <v>43397</v>
      </c>
      <c r="J543" s="41">
        <v>45953</v>
      </c>
      <c r="K543" s="35" t="s">
        <v>80</v>
      </c>
      <c r="L543" s="42">
        <v>1978110.04</v>
      </c>
      <c r="M543" s="43">
        <v>15132541.789999999</v>
      </c>
      <c r="N543" s="42">
        <v>85255402.049999997</v>
      </c>
      <c r="O543" s="42">
        <v>0</v>
      </c>
      <c r="P543" s="35">
        <v>0</v>
      </c>
      <c r="Q543" s="35">
        <v>0</v>
      </c>
      <c r="R543" s="42">
        <v>39453736.840000004</v>
      </c>
      <c r="S543" s="42">
        <v>0</v>
      </c>
      <c r="T543" s="42">
        <v>55.91</v>
      </c>
      <c r="U543" s="42">
        <v>46.27</v>
      </c>
      <c r="V543" s="35" t="s">
        <v>105</v>
      </c>
      <c r="W543" s="35" t="s">
        <v>82</v>
      </c>
      <c r="X543" s="35" t="s">
        <v>134</v>
      </c>
      <c r="Y543" s="35" t="s">
        <v>259</v>
      </c>
      <c r="Z543" s="35" t="s">
        <v>2268</v>
      </c>
    </row>
    <row r="544" spans="1:26" ht="15.75" customHeight="1">
      <c r="A544" s="35" t="s">
        <v>979</v>
      </c>
      <c r="B544" s="35" t="s">
        <v>981</v>
      </c>
      <c r="C544" s="35" t="s">
        <v>138</v>
      </c>
      <c r="D544" s="35" t="s">
        <v>205</v>
      </c>
      <c r="E544" s="35" t="s">
        <v>409</v>
      </c>
      <c r="F544" s="35" t="s">
        <v>2263</v>
      </c>
      <c r="G544" s="35" t="s">
        <v>2264</v>
      </c>
      <c r="H544" s="35" t="s">
        <v>2265</v>
      </c>
      <c r="I544" s="41">
        <v>43397</v>
      </c>
      <c r="J544" s="41">
        <v>45953</v>
      </c>
      <c r="K544" s="35" t="s">
        <v>80</v>
      </c>
      <c r="L544" s="42">
        <v>1978110.04</v>
      </c>
      <c r="M544" s="43">
        <v>15132541.789999999</v>
      </c>
      <c r="N544" s="42">
        <v>85255402.049999997</v>
      </c>
      <c r="O544" s="42">
        <v>0</v>
      </c>
      <c r="P544" s="35">
        <v>0</v>
      </c>
      <c r="Q544" s="35">
        <v>0</v>
      </c>
      <c r="R544" s="42">
        <v>39453736.840000004</v>
      </c>
      <c r="S544" s="42">
        <v>0</v>
      </c>
      <c r="T544" s="42">
        <v>55.91</v>
      </c>
      <c r="U544" s="42">
        <v>46.27</v>
      </c>
      <c r="V544" s="35" t="s">
        <v>105</v>
      </c>
      <c r="W544" s="35" t="s">
        <v>82</v>
      </c>
      <c r="X544" s="35" t="s">
        <v>134</v>
      </c>
      <c r="Y544" s="35" t="s">
        <v>259</v>
      </c>
      <c r="Z544" s="35" t="s">
        <v>2269</v>
      </c>
    </row>
    <row r="545" spans="1:26" ht="15.75" customHeight="1">
      <c r="A545" s="35" t="s">
        <v>979</v>
      </c>
      <c r="B545" s="35" t="s">
        <v>981</v>
      </c>
      <c r="C545" s="35" t="s">
        <v>138</v>
      </c>
      <c r="D545" s="35" t="s">
        <v>205</v>
      </c>
      <c r="E545" s="35" t="s">
        <v>409</v>
      </c>
      <c r="F545" s="35" t="s">
        <v>2263</v>
      </c>
      <c r="G545" s="35" t="s">
        <v>2264</v>
      </c>
      <c r="H545" s="35" t="s">
        <v>2265</v>
      </c>
      <c r="I545" s="41">
        <v>43397</v>
      </c>
      <c r="J545" s="41">
        <v>45953</v>
      </c>
      <c r="K545" s="35" t="s">
        <v>80</v>
      </c>
      <c r="L545" s="42">
        <v>1978110.04</v>
      </c>
      <c r="M545" s="43">
        <v>15132541.789999999</v>
      </c>
      <c r="N545" s="42">
        <v>85255402.049999997</v>
      </c>
      <c r="O545" s="42">
        <v>0</v>
      </c>
      <c r="P545" s="35">
        <v>0</v>
      </c>
      <c r="Q545" s="35">
        <v>0</v>
      </c>
      <c r="R545" s="42">
        <v>39453736.840000004</v>
      </c>
      <c r="S545" s="42">
        <v>0</v>
      </c>
      <c r="T545" s="42">
        <v>55.91</v>
      </c>
      <c r="U545" s="42">
        <v>46.27</v>
      </c>
      <c r="V545" s="35" t="s">
        <v>105</v>
      </c>
      <c r="W545" s="35" t="s">
        <v>82</v>
      </c>
      <c r="X545" s="35" t="s">
        <v>134</v>
      </c>
      <c r="Y545" s="35" t="s">
        <v>259</v>
      </c>
      <c r="Z545" s="35" t="s">
        <v>2270</v>
      </c>
    </row>
    <row r="546" spans="1:26" ht="15.75" customHeight="1">
      <c r="A546" s="35" t="s">
        <v>979</v>
      </c>
      <c r="B546" s="35" t="s">
        <v>981</v>
      </c>
      <c r="C546" s="35" t="s">
        <v>138</v>
      </c>
      <c r="D546" s="35" t="s">
        <v>205</v>
      </c>
      <c r="E546" s="35" t="s">
        <v>409</v>
      </c>
      <c r="F546" s="35" t="s">
        <v>2263</v>
      </c>
      <c r="G546" s="35" t="s">
        <v>2264</v>
      </c>
      <c r="H546" s="35" t="s">
        <v>2265</v>
      </c>
      <c r="I546" s="41">
        <v>43397</v>
      </c>
      <c r="J546" s="41">
        <v>45953</v>
      </c>
      <c r="K546" s="35" t="s">
        <v>80</v>
      </c>
      <c r="L546" s="42">
        <v>1978110.04</v>
      </c>
      <c r="M546" s="43">
        <v>15132541.789999999</v>
      </c>
      <c r="N546" s="42">
        <v>85255402.049999997</v>
      </c>
      <c r="O546" s="42">
        <v>0</v>
      </c>
      <c r="P546" s="35">
        <v>0</v>
      </c>
      <c r="Q546" s="35">
        <v>0</v>
      </c>
      <c r="R546" s="42">
        <v>39453736.840000004</v>
      </c>
      <c r="S546" s="42">
        <v>0</v>
      </c>
      <c r="T546" s="42">
        <v>55.91</v>
      </c>
      <c r="U546" s="42">
        <v>46.27</v>
      </c>
      <c r="V546" s="35" t="s">
        <v>105</v>
      </c>
      <c r="W546" s="35" t="s">
        <v>82</v>
      </c>
      <c r="X546" s="35" t="s">
        <v>134</v>
      </c>
      <c r="Y546" s="35" t="s">
        <v>259</v>
      </c>
      <c r="Z546" s="35" t="s">
        <v>2271</v>
      </c>
    </row>
    <row r="547" spans="1:26" ht="15.75" customHeight="1">
      <c r="A547" s="35" t="s">
        <v>979</v>
      </c>
      <c r="B547" s="35" t="s">
        <v>981</v>
      </c>
      <c r="C547" s="35" t="s">
        <v>138</v>
      </c>
      <c r="D547" s="35" t="s">
        <v>205</v>
      </c>
      <c r="E547" s="35" t="s">
        <v>409</v>
      </c>
      <c r="F547" s="35" t="s">
        <v>2263</v>
      </c>
      <c r="G547" s="35" t="s">
        <v>2264</v>
      </c>
      <c r="H547" s="35" t="s">
        <v>2265</v>
      </c>
      <c r="I547" s="41">
        <v>43397</v>
      </c>
      <c r="J547" s="41">
        <v>45953</v>
      </c>
      <c r="K547" s="35" t="s">
        <v>80</v>
      </c>
      <c r="L547" s="42">
        <v>1978110.04</v>
      </c>
      <c r="M547" s="43">
        <v>15132541.789999999</v>
      </c>
      <c r="N547" s="42">
        <v>85255402.049999997</v>
      </c>
      <c r="O547" s="42">
        <v>0</v>
      </c>
      <c r="P547" s="35">
        <v>0</v>
      </c>
      <c r="Q547" s="35">
        <v>0</v>
      </c>
      <c r="R547" s="42">
        <v>39453736.840000004</v>
      </c>
      <c r="S547" s="42">
        <v>0</v>
      </c>
      <c r="T547" s="42">
        <v>55.91</v>
      </c>
      <c r="U547" s="42">
        <v>46.27</v>
      </c>
      <c r="V547" s="35" t="s">
        <v>105</v>
      </c>
      <c r="W547" s="35" t="s">
        <v>82</v>
      </c>
      <c r="X547" s="35" t="s">
        <v>134</v>
      </c>
      <c r="Y547" s="35" t="s">
        <v>1009</v>
      </c>
      <c r="Z547" s="35" t="s">
        <v>2272</v>
      </c>
    </row>
    <row r="548" spans="1:26" ht="15.75" customHeight="1">
      <c r="A548" s="35" t="s">
        <v>979</v>
      </c>
      <c r="B548" s="35" t="s">
        <v>981</v>
      </c>
      <c r="C548" s="35" t="s">
        <v>138</v>
      </c>
      <c r="D548" s="35" t="s">
        <v>205</v>
      </c>
      <c r="E548" s="35" t="s">
        <v>409</v>
      </c>
      <c r="F548" s="35" t="s">
        <v>2263</v>
      </c>
      <c r="G548" s="35" t="s">
        <v>2264</v>
      </c>
      <c r="H548" s="35" t="s">
        <v>2265</v>
      </c>
      <c r="I548" s="41">
        <v>43397</v>
      </c>
      <c r="J548" s="41">
        <v>45953</v>
      </c>
      <c r="K548" s="35" t="s">
        <v>80</v>
      </c>
      <c r="L548" s="42">
        <v>1978110.04</v>
      </c>
      <c r="M548" s="43">
        <v>15132541.789999999</v>
      </c>
      <c r="N548" s="42">
        <v>85255402.049999997</v>
      </c>
      <c r="O548" s="42">
        <v>0</v>
      </c>
      <c r="P548" s="35">
        <v>0</v>
      </c>
      <c r="Q548" s="35">
        <v>0</v>
      </c>
      <c r="R548" s="42">
        <v>39453736.840000004</v>
      </c>
      <c r="S548" s="42">
        <v>0</v>
      </c>
      <c r="T548" s="42">
        <v>55.91</v>
      </c>
      <c r="U548" s="42">
        <v>46.27</v>
      </c>
      <c r="V548" s="35" t="s">
        <v>105</v>
      </c>
      <c r="W548" s="35" t="s">
        <v>82</v>
      </c>
      <c r="X548" s="35" t="s">
        <v>134</v>
      </c>
      <c r="Y548" s="35" t="s">
        <v>1009</v>
      </c>
      <c r="Z548" s="35" t="s">
        <v>1450</v>
      </c>
    </row>
    <row r="549" spans="1:26" ht="15.75" customHeight="1">
      <c r="A549" s="35" t="s">
        <v>979</v>
      </c>
      <c r="B549" s="35" t="s">
        <v>981</v>
      </c>
      <c r="C549" s="35" t="s">
        <v>138</v>
      </c>
      <c r="D549" s="35" t="s">
        <v>205</v>
      </c>
      <c r="E549" s="35" t="s">
        <v>409</v>
      </c>
      <c r="F549" s="35" t="s">
        <v>2263</v>
      </c>
      <c r="G549" s="35" t="s">
        <v>2264</v>
      </c>
      <c r="H549" s="35" t="s">
        <v>2265</v>
      </c>
      <c r="I549" s="41">
        <v>43397</v>
      </c>
      <c r="J549" s="41">
        <v>45953</v>
      </c>
      <c r="K549" s="35" t="s">
        <v>80</v>
      </c>
      <c r="L549" s="42">
        <v>1978110.04</v>
      </c>
      <c r="M549" s="43">
        <v>15132541.789999999</v>
      </c>
      <c r="N549" s="42">
        <v>85255402.049999997</v>
      </c>
      <c r="O549" s="42">
        <v>0</v>
      </c>
      <c r="P549" s="35">
        <v>0</v>
      </c>
      <c r="Q549" s="35">
        <v>0</v>
      </c>
      <c r="R549" s="42">
        <v>39453736.840000004</v>
      </c>
      <c r="S549" s="42">
        <v>0</v>
      </c>
      <c r="T549" s="42">
        <v>55.91</v>
      </c>
      <c r="U549" s="42">
        <v>46.27</v>
      </c>
      <c r="V549" s="35" t="s">
        <v>105</v>
      </c>
      <c r="W549" s="35" t="s">
        <v>82</v>
      </c>
      <c r="X549" s="35" t="s">
        <v>134</v>
      </c>
      <c r="Y549" s="35" t="s">
        <v>1009</v>
      </c>
      <c r="Z549" s="35" t="s">
        <v>2273</v>
      </c>
    </row>
    <row r="550" spans="1:26" ht="15.75" customHeight="1">
      <c r="A550" s="35" t="s">
        <v>979</v>
      </c>
      <c r="B550" s="35" t="s">
        <v>981</v>
      </c>
      <c r="C550" s="35" t="s">
        <v>138</v>
      </c>
      <c r="D550" s="35" t="s">
        <v>205</v>
      </c>
      <c r="E550" s="35" t="s">
        <v>409</v>
      </c>
      <c r="F550" s="35" t="s">
        <v>2263</v>
      </c>
      <c r="G550" s="35" t="s">
        <v>2264</v>
      </c>
      <c r="H550" s="35" t="s">
        <v>2265</v>
      </c>
      <c r="I550" s="41">
        <v>43397</v>
      </c>
      <c r="J550" s="41">
        <v>45953</v>
      </c>
      <c r="K550" s="35" t="s">
        <v>80</v>
      </c>
      <c r="L550" s="42">
        <v>1978110.04</v>
      </c>
      <c r="M550" s="43">
        <v>15132541.789999999</v>
      </c>
      <c r="N550" s="42">
        <v>85255402.049999997</v>
      </c>
      <c r="O550" s="42">
        <v>0</v>
      </c>
      <c r="P550" s="35">
        <v>0</v>
      </c>
      <c r="Q550" s="35">
        <v>0</v>
      </c>
      <c r="R550" s="42">
        <v>39453736.840000004</v>
      </c>
      <c r="S550" s="42">
        <v>0</v>
      </c>
      <c r="T550" s="42">
        <v>55.91</v>
      </c>
      <c r="U550" s="42">
        <v>46.27</v>
      </c>
      <c r="V550" s="35" t="s">
        <v>105</v>
      </c>
      <c r="W550" s="35" t="s">
        <v>82</v>
      </c>
      <c r="X550" s="35" t="s">
        <v>134</v>
      </c>
      <c r="Y550" s="35" t="s">
        <v>1009</v>
      </c>
      <c r="Z550" s="35" t="s">
        <v>2274</v>
      </c>
    </row>
    <row r="551" spans="1:26" ht="15.75" customHeight="1">
      <c r="A551" s="35" t="s">
        <v>979</v>
      </c>
      <c r="B551" s="35" t="s">
        <v>981</v>
      </c>
      <c r="C551" s="35" t="s">
        <v>138</v>
      </c>
      <c r="D551" s="35" t="s">
        <v>205</v>
      </c>
      <c r="E551" s="35" t="s">
        <v>409</v>
      </c>
      <c r="F551" s="35" t="s">
        <v>2263</v>
      </c>
      <c r="G551" s="35" t="s">
        <v>2264</v>
      </c>
      <c r="H551" s="35" t="s">
        <v>2265</v>
      </c>
      <c r="I551" s="41">
        <v>43397</v>
      </c>
      <c r="J551" s="41">
        <v>45953</v>
      </c>
      <c r="K551" s="35" t="s">
        <v>80</v>
      </c>
      <c r="L551" s="42">
        <v>1978110.04</v>
      </c>
      <c r="M551" s="43">
        <v>15132541.789999999</v>
      </c>
      <c r="N551" s="42">
        <v>85255402.049999997</v>
      </c>
      <c r="O551" s="42">
        <v>0</v>
      </c>
      <c r="P551" s="35">
        <v>0</v>
      </c>
      <c r="Q551" s="35">
        <v>0</v>
      </c>
      <c r="R551" s="42">
        <v>39453736.840000004</v>
      </c>
      <c r="S551" s="42">
        <v>0</v>
      </c>
      <c r="T551" s="42">
        <v>55.91</v>
      </c>
      <c r="U551" s="42">
        <v>46.27</v>
      </c>
      <c r="V551" s="35" t="s">
        <v>105</v>
      </c>
      <c r="W551" s="35" t="s">
        <v>82</v>
      </c>
      <c r="X551" s="35" t="s">
        <v>134</v>
      </c>
      <c r="Y551" s="35" t="s">
        <v>294</v>
      </c>
      <c r="Z551" s="35" t="s">
        <v>1285</v>
      </c>
    </row>
    <row r="552" spans="1:26" ht="15.75" customHeight="1">
      <c r="A552" s="35" t="s">
        <v>979</v>
      </c>
      <c r="B552" s="35" t="s">
        <v>981</v>
      </c>
      <c r="C552" s="35" t="s">
        <v>138</v>
      </c>
      <c r="D552" s="35" t="s">
        <v>205</v>
      </c>
      <c r="E552" s="35" t="s">
        <v>409</v>
      </c>
      <c r="F552" s="35" t="s">
        <v>2263</v>
      </c>
      <c r="G552" s="35" t="s">
        <v>2264</v>
      </c>
      <c r="H552" s="35" t="s">
        <v>2265</v>
      </c>
      <c r="I552" s="41">
        <v>43397</v>
      </c>
      <c r="J552" s="41">
        <v>45953</v>
      </c>
      <c r="K552" s="35" t="s">
        <v>80</v>
      </c>
      <c r="L552" s="42">
        <v>1978110.04</v>
      </c>
      <c r="M552" s="43">
        <v>15132541.789999999</v>
      </c>
      <c r="N552" s="42">
        <v>85255402.049999997</v>
      </c>
      <c r="O552" s="42">
        <v>0</v>
      </c>
      <c r="P552" s="35">
        <v>0</v>
      </c>
      <c r="Q552" s="35">
        <v>0</v>
      </c>
      <c r="R552" s="42">
        <v>39453736.840000004</v>
      </c>
      <c r="S552" s="42">
        <v>0</v>
      </c>
      <c r="T552" s="42">
        <v>55.91</v>
      </c>
      <c r="U552" s="42">
        <v>46.27</v>
      </c>
      <c r="V552" s="35" t="s">
        <v>105</v>
      </c>
      <c r="W552" s="35" t="s">
        <v>82</v>
      </c>
      <c r="X552" s="35" t="s">
        <v>134</v>
      </c>
      <c r="Y552" s="35" t="s">
        <v>294</v>
      </c>
      <c r="Z552" s="35" t="s">
        <v>2275</v>
      </c>
    </row>
    <row r="553" spans="1:26" ht="15.75" customHeight="1">
      <c r="A553" s="35" t="s">
        <v>979</v>
      </c>
      <c r="B553" s="35" t="s">
        <v>981</v>
      </c>
      <c r="C553" s="35" t="s">
        <v>138</v>
      </c>
      <c r="D553" s="35" t="s">
        <v>205</v>
      </c>
      <c r="E553" s="35" t="s">
        <v>409</v>
      </c>
      <c r="F553" s="35" t="s">
        <v>2263</v>
      </c>
      <c r="G553" s="35" t="s">
        <v>2264</v>
      </c>
      <c r="H553" s="35" t="s">
        <v>2265</v>
      </c>
      <c r="I553" s="41">
        <v>43397</v>
      </c>
      <c r="J553" s="41">
        <v>45953</v>
      </c>
      <c r="K553" s="35" t="s">
        <v>80</v>
      </c>
      <c r="L553" s="42">
        <v>1978110.04</v>
      </c>
      <c r="M553" s="43">
        <v>15132541.789999999</v>
      </c>
      <c r="N553" s="42">
        <v>85255402.049999997</v>
      </c>
      <c r="O553" s="42">
        <v>0</v>
      </c>
      <c r="P553" s="35">
        <v>0</v>
      </c>
      <c r="Q553" s="35">
        <v>0</v>
      </c>
      <c r="R553" s="42">
        <v>39453736.840000004</v>
      </c>
      <c r="S553" s="42">
        <v>0</v>
      </c>
      <c r="T553" s="42">
        <v>55.91</v>
      </c>
      <c r="U553" s="42">
        <v>46.27</v>
      </c>
      <c r="V553" s="35" t="s">
        <v>105</v>
      </c>
      <c r="W553" s="35" t="s">
        <v>82</v>
      </c>
      <c r="X553" s="35" t="s">
        <v>134</v>
      </c>
      <c r="Y553" s="35" t="s">
        <v>665</v>
      </c>
      <c r="Z553" s="35" t="s">
        <v>665</v>
      </c>
    </row>
    <row r="554" spans="1:26" ht="15.75" customHeight="1">
      <c r="A554" s="35" t="s">
        <v>979</v>
      </c>
      <c r="B554" s="35" t="s">
        <v>981</v>
      </c>
      <c r="C554" s="35" t="s">
        <v>138</v>
      </c>
      <c r="D554" s="35" t="s">
        <v>205</v>
      </c>
      <c r="E554" s="35" t="s">
        <v>409</v>
      </c>
      <c r="F554" s="35" t="s">
        <v>2263</v>
      </c>
      <c r="G554" s="35" t="s">
        <v>2264</v>
      </c>
      <c r="H554" s="35" t="s">
        <v>2265</v>
      </c>
      <c r="I554" s="41">
        <v>43397</v>
      </c>
      <c r="J554" s="41">
        <v>45953</v>
      </c>
      <c r="K554" s="35" t="s">
        <v>80</v>
      </c>
      <c r="L554" s="42">
        <v>1978110.04</v>
      </c>
      <c r="M554" s="43">
        <v>15132541.789999999</v>
      </c>
      <c r="N554" s="42">
        <v>85255402.049999997</v>
      </c>
      <c r="O554" s="42">
        <v>0</v>
      </c>
      <c r="P554" s="35">
        <v>0</v>
      </c>
      <c r="Q554" s="35">
        <v>0</v>
      </c>
      <c r="R554" s="42">
        <v>39453736.840000004</v>
      </c>
      <c r="S554" s="42">
        <v>0</v>
      </c>
      <c r="T554" s="42">
        <v>55.91</v>
      </c>
      <c r="U554" s="42">
        <v>46.27</v>
      </c>
      <c r="V554" s="35" t="s">
        <v>105</v>
      </c>
      <c r="W554" s="35" t="s">
        <v>82</v>
      </c>
      <c r="X554" s="35" t="s">
        <v>134</v>
      </c>
      <c r="Y554" s="35" t="s">
        <v>665</v>
      </c>
      <c r="Z554" s="35" t="s">
        <v>2276</v>
      </c>
    </row>
    <row r="555" spans="1:26" ht="15.75" customHeight="1">
      <c r="A555" s="35" t="s">
        <v>979</v>
      </c>
      <c r="B555" s="35" t="s">
        <v>981</v>
      </c>
      <c r="C555" s="35" t="s">
        <v>138</v>
      </c>
      <c r="D555" s="35" t="s">
        <v>205</v>
      </c>
      <c r="E555" s="35" t="s">
        <v>409</v>
      </c>
      <c r="F555" s="35" t="s">
        <v>2263</v>
      </c>
      <c r="G555" s="35" t="s">
        <v>2264</v>
      </c>
      <c r="H555" s="35" t="s">
        <v>2265</v>
      </c>
      <c r="I555" s="41">
        <v>43397</v>
      </c>
      <c r="J555" s="41">
        <v>45953</v>
      </c>
      <c r="K555" s="35" t="s">
        <v>80</v>
      </c>
      <c r="L555" s="42">
        <v>1978110.04</v>
      </c>
      <c r="M555" s="43">
        <v>15132541.789999999</v>
      </c>
      <c r="N555" s="42">
        <v>85255402.049999997</v>
      </c>
      <c r="O555" s="42">
        <v>0</v>
      </c>
      <c r="P555" s="35">
        <v>0</v>
      </c>
      <c r="Q555" s="35">
        <v>0</v>
      </c>
      <c r="R555" s="42">
        <v>39453736.840000004</v>
      </c>
      <c r="S555" s="42">
        <v>0</v>
      </c>
      <c r="T555" s="42">
        <v>55.91</v>
      </c>
      <c r="U555" s="42">
        <v>46.27</v>
      </c>
      <c r="V555" s="35" t="s">
        <v>105</v>
      </c>
      <c r="W555" s="35" t="s">
        <v>82</v>
      </c>
      <c r="X555" s="35" t="s">
        <v>134</v>
      </c>
      <c r="Y555" s="35" t="s">
        <v>665</v>
      </c>
      <c r="Z555" s="35" t="s">
        <v>2277</v>
      </c>
    </row>
    <row r="556" spans="1:26" ht="15.75" customHeight="1">
      <c r="A556" s="35" t="s">
        <v>979</v>
      </c>
      <c r="B556" s="35" t="s">
        <v>981</v>
      </c>
      <c r="C556" s="35" t="s">
        <v>138</v>
      </c>
      <c r="D556" s="35" t="s">
        <v>205</v>
      </c>
      <c r="E556" s="35" t="s">
        <v>409</v>
      </c>
      <c r="F556" s="35" t="s">
        <v>2263</v>
      </c>
      <c r="G556" s="35" t="s">
        <v>2264</v>
      </c>
      <c r="H556" s="35" t="s">
        <v>2265</v>
      </c>
      <c r="I556" s="41">
        <v>43397</v>
      </c>
      <c r="J556" s="41">
        <v>45953</v>
      </c>
      <c r="K556" s="35" t="s">
        <v>80</v>
      </c>
      <c r="L556" s="42">
        <v>1978110.04</v>
      </c>
      <c r="M556" s="43">
        <v>15132541.789999999</v>
      </c>
      <c r="N556" s="42">
        <v>85255402.049999997</v>
      </c>
      <c r="O556" s="42">
        <v>0</v>
      </c>
      <c r="P556" s="35">
        <v>0</v>
      </c>
      <c r="Q556" s="35">
        <v>0</v>
      </c>
      <c r="R556" s="42">
        <v>39453736.840000004</v>
      </c>
      <c r="S556" s="42">
        <v>0</v>
      </c>
      <c r="T556" s="42">
        <v>55.91</v>
      </c>
      <c r="U556" s="42">
        <v>46.27</v>
      </c>
      <c r="V556" s="35" t="s">
        <v>105</v>
      </c>
      <c r="W556" s="35" t="s">
        <v>82</v>
      </c>
      <c r="X556" s="35" t="s">
        <v>134</v>
      </c>
      <c r="Y556" s="35" t="s">
        <v>665</v>
      </c>
      <c r="Z556" s="35" t="s">
        <v>2278</v>
      </c>
    </row>
    <row r="557" spans="1:26" ht="15.75" customHeight="1">
      <c r="A557" s="35" t="s">
        <v>979</v>
      </c>
      <c r="B557" s="35" t="s">
        <v>981</v>
      </c>
      <c r="C557" s="35" t="s">
        <v>138</v>
      </c>
      <c r="D557" s="35" t="s">
        <v>205</v>
      </c>
      <c r="E557" s="35" t="s">
        <v>409</v>
      </c>
      <c r="F557" s="35" t="s">
        <v>2263</v>
      </c>
      <c r="G557" s="35" t="s">
        <v>2264</v>
      </c>
      <c r="H557" s="35" t="s">
        <v>2265</v>
      </c>
      <c r="I557" s="41">
        <v>43397</v>
      </c>
      <c r="J557" s="41">
        <v>45953</v>
      </c>
      <c r="K557" s="35" t="s">
        <v>80</v>
      </c>
      <c r="L557" s="42">
        <v>1978110.04</v>
      </c>
      <c r="M557" s="43">
        <v>15132541.789999999</v>
      </c>
      <c r="N557" s="42">
        <v>85255402.049999997</v>
      </c>
      <c r="O557" s="42">
        <v>0</v>
      </c>
      <c r="P557" s="35">
        <v>0</v>
      </c>
      <c r="Q557" s="35">
        <v>0</v>
      </c>
      <c r="R557" s="42">
        <v>39453736.840000004</v>
      </c>
      <c r="S557" s="42">
        <v>0</v>
      </c>
      <c r="T557" s="42">
        <v>55.91</v>
      </c>
      <c r="U557" s="42">
        <v>46.27</v>
      </c>
      <c r="V557" s="35" t="s">
        <v>105</v>
      </c>
      <c r="W557" s="35" t="s">
        <v>82</v>
      </c>
      <c r="X557" s="35" t="s">
        <v>134</v>
      </c>
      <c r="Y557" s="35" t="s">
        <v>1009</v>
      </c>
      <c r="Z557" s="35" t="s">
        <v>2279</v>
      </c>
    </row>
    <row r="558" spans="1:26" ht="15.75" customHeight="1">
      <c r="A558" s="35" t="s">
        <v>979</v>
      </c>
      <c r="B558" s="35" t="s">
        <v>981</v>
      </c>
      <c r="C558" s="35" t="s">
        <v>138</v>
      </c>
      <c r="D558" s="35" t="s">
        <v>205</v>
      </c>
      <c r="E558" s="35" t="s">
        <v>409</v>
      </c>
      <c r="F558" s="35" t="s">
        <v>2263</v>
      </c>
      <c r="G558" s="35" t="s">
        <v>2264</v>
      </c>
      <c r="H558" s="35" t="s">
        <v>2265</v>
      </c>
      <c r="I558" s="41">
        <v>43397</v>
      </c>
      <c r="J558" s="41">
        <v>45953</v>
      </c>
      <c r="K558" s="35" t="s">
        <v>80</v>
      </c>
      <c r="L558" s="42">
        <v>1978110.04</v>
      </c>
      <c r="M558" s="43">
        <v>15132541.789999999</v>
      </c>
      <c r="N558" s="42">
        <v>85255402.049999997</v>
      </c>
      <c r="O558" s="42">
        <v>0</v>
      </c>
      <c r="P558" s="35">
        <v>0</v>
      </c>
      <c r="Q558" s="35">
        <v>0</v>
      </c>
      <c r="R558" s="42">
        <v>39453736.840000004</v>
      </c>
      <c r="S558" s="42">
        <v>0</v>
      </c>
      <c r="T558" s="42">
        <v>55.91</v>
      </c>
      <c r="U558" s="42">
        <v>46.27</v>
      </c>
      <c r="V558" s="35" t="s">
        <v>105</v>
      </c>
      <c r="W558" s="35" t="s">
        <v>82</v>
      </c>
      <c r="X558" s="35" t="s">
        <v>134</v>
      </c>
      <c r="Y558" s="35" t="s">
        <v>199</v>
      </c>
      <c r="Z558" s="35" t="s">
        <v>2262</v>
      </c>
    </row>
    <row r="559" spans="1:26" ht="15.75" customHeight="1">
      <c r="A559" s="35" t="s">
        <v>979</v>
      </c>
      <c r="B559" s="35" t="s">
        <v>981</v>
      </c>
      <c r="C559" s="35" t="s">
        <v>138</v>
      </c>
      <c r="D559" s="35" t="s">
        <v>205</v>
      </c>
      <c r="E559" s="35" t="s">
        <v>409</v>
      </c>
      <c r="F559" s="35" t="s">
        <v>2263</v>
      </c>
      <c r="G559" s="35" t="s">
        <v>2264</v>
      </c>
      <c r="H559" s="35" t="s">
        <v>2265</v>
      </c>
      <c r="I559" s="41">
        <v>43397</v>
      </c>
      <c r="J559" s="41">
        <v>45953</v>
      </c>
      <c r="K559" s="35" t="s">
        <v>80</v>
      </c>
      <c r="L559" s="42">
        <v>1978110.04</v>
      </c>
      <c r="M559" s="43">
        <v>15132541.789999999</v>
      </c>
      <c r="N559" s="42">
        <v>85255402.049999997</v>
      </c>
      <c r="O559" s="42">
        <v>0</v>
      </c>
      <c r="P559" s="35">
        <v>0</v>
      </c>
      <c r="Q559" s="35">
        <v>0</v>
      </c>
      <c r="R559" s="42">
        <v>39453736.840000004</v>
      </c>
      <c r="S559" s="42">
        <v>0</v>
      </c>
      <c r="T559" s="42">
        <v>55.91</v>
      </c>
      <c r="U559" s="42">
        <v>46.27</v>
      </c>
      <c r="V559" s="35" t="s">
        <v>105</v>
      </c>
      <c r="W559" s="35" t="s">
        <v>82</v>
      </c>
      <c r="X559" s="35" t="s">
        <v>134</v>
      </c>
      <c r="Y559" s="35" t="s">
        <v>224</v>
      </c>
      <c r="Z559" s="35" t="s">
        <v>224</v>
      </c>
    </row>
    <row r="560" spans="1:26" ht="15.75" customHeight="1">
      <c r="A560" s="35" t="s">
        <v>979</v>
      </c>
      <c r="B560" s="35" t="s">
        <v>981</v>
      </c>
      <c r="C560" s="35" t="s">
        <v>138</v>
      </c>
      <c r="D560" s="35" t="s">
        <v>205</v>
      </c>
      <c r="E560" s="35" t="s">
        <v>409</v>
      </c>
      <c r="F560" s="35" t="s">
        <v>2263</v>
      </c>
      <c r="G560" s="35" t="s">
        <v>2264</v>
      </c>
      <c r="H560" s="35" t="s">
        <v>2265</v>
      </c>
      <c r="I560" s="41">
        <v>43397</v>
      </c>
      <c r="J560" s="41">
        <v>45953</v>
      </c>
      <c r="K560" s="35" t="s">
        <v>80</v>
      </c>
      <c r="L560" s="42">
        <v>1978110.04</v>
      </c>
      <c r="M560" s="43">
        <v>15132541.789999999</v>
      </c>
      <c r="N560" s="42">
        <v>85255402.049999997</v>
      </c>
      <c r="O560" s="42">
        <v>0</v>
      </c>
      <c r="P560" s="35">
        <v>0</v>
      </c>
      <c r="Q560" s="35">
        <v>0</v>
      </c>
      <c r="R560" s="42">
        <v>39453736.840000004</v>
      </c>
      <c r="S560" s="42">
        <v>0</v>
      </c>
      <c r="T560" s="42">
        <v>55.91</v>
      </c>
      <c r="U560" s="42">
        <v>46.27</v>
      </c>
      <c r="V560" s="35" t="s">
        <v>105</v>
      </c>
      <c r="W560" s="35" t="s">
        <v>82</v>
      </c>
      <c r="X560" s="35" t="s">
        <v>134</v>
      </c>
      <c r="Y560" s="35" t="s">
        <v>224</v>
      </c>
      <c r="Z560" s="35" t="s">
        <v>612</v>
      </c>
    </row>
    <row r="561" spans="1:26" ht="15.75" customHeight="1">
      <c r="A561" s="35" t="s">
        <v>979</v>
      </c>
      <c r="B561" s="35" t="s">
        <v>981</v>
      </c>
      <c r="C561" s="35" t="s">
        <v>138</v>
      </c>
      <c r="D561" s="35" t="s">
        <v>205</v>
      </c>
      <c r="E561" s="35" t="s">
        <v>409</v>
      </c>
      <c r="F561" s="35" t="s">
        <v>2263</v>
      </c>
      <c r="G561" s="35" t="s">
        <v>2264</v>
      </c>
      <c r="H561" s="35" t="s">
        <v>2265</v>
      </c>
      <c r="I561" s="41">
        <v>43397</v>
      </c>
      <c r="J561" s="41">
        <v>45953</v>
      </c>
      <c r="K561" s="35" t="s">
        <v>80</v>
      </c>
      <c r="L561" s="42">
        <v>1978110.04</v>
      </c>
      <c r="M561" s="43">
        <v>15132541.789999999</v>
      </c>
      <c r="N561" s="42">
        <v>85255402.049999997</v>
      </c>
      <c r="O561" s="42">
        <v>0</v>
      </c>
      <c r="P561" s="35">
        <v>0</v>
      </c>
      <c r="Q561" s="35">
        <v>0</v>
      </c>
      <c r="R561" s="42">
        <v>39453736.840000004</v>
      </c>
      <c r="S561" s="42">
        <v>0</v>
      </c>
      <c r="T561" s="42">
        <v>55.91</v>
      </c>
      <c r="U561" s="42">
        <v>46.27</v>
      </c>
      <c r="V561" s="35" t="s">
        <v>105</v>
      </c>
      <c r="W561" s="35" t="s">
        <v>82</v>
      </c>
      <c r="X561" s="35" t="s">
        <v>134</v>
      </c>
      <c r="Y561" s="35" t="s">
        <v>224</v>
      </c>
      <c r="Z561" s="35" t="s">
        <v>2280</v>
      </c>
    </row>
    <row r="562" spans="1:26" ht="15.75" customHeight="1">
      <c r="A562" s="35" t="s">
        <v>979</v>
      </c>
      <c r="B562" s="35" t="s">
        <v>981</v>
      </c>
      <c r="C562" s="35" t="s">
        <v>138</v>
      </c>
      <c r="D562" s="35" t="s">
        <v>205</v>
      </c>
      <c r="E562" s="35" t="s">
        <v>409</v>
      </c>
      <c r="F562" s="35" t="s">
        <v>2263</v>
      </c>
      <c r="G562" s="35" t="s">
        <v>2264</v>
      </c>
      <c r="H562" s="35" t="s">
        <v>2265</v>
      </c>
      <c r="I562" s="41">
        <v>43397</v>
      </c>
      <c r="J562" s="41">
        <v>45953</v>
      </c>
      <c r="K562" s="35" t="s">
        <v>80</v>
      </c>
      <c r="L562" s="42">
        <v>1978110.04</v>
      </c>
      <c r="M562" s="43">
        <v>15132541.789999999</v>
      </c>
      <c r="N562" s="42">
        <v>85255402.049999997</v>
      </c>
      <c r="O562" s="42">
        <v>0</v>
      </c>
      <c r="P562" s="35">
        <v>0</v>
      </c>
      <c r="Q562" s="35">
        <v>0</v>
      </c>
      <c r="R562" s="42">
        <v>39453736.840000004</v>
      </c>
      <c r="S562" s="42">
        <v>0</v>
      </c>
      <c r="T562" s="42">
        <v>55.91</v>
      </c>
      <c r="U562" s="42">
        <v>46.27</v>
      </c>
      <c r="V562" s="35" t="s">
        <v>105</v>
      </c>
      <c r="W562" s="35" t="s">
        <v>82</v>
      </c>
      <c r="X562" s="35" t="s">
        <v>134</v>
      </c>
      <c r="Y562" s="35" t="s">
        <v>224</v>
      </c>
      <c r="Z562" s="35" t="s">
        <v>2281</v>
      </c>
    </row>
    <row r="563" spans="1:26" ht="15.75" customHeight="1">
      <c r="A563" s="35" t="s">
        <v>979</v>
      </c>
      <c r="B563" s="35" t="s">
        <v>981</v>
      </c>
      <c r="C563" s="35" t="s">
        <v>138</v>
      </c>
      <c r="D563" s="35" t="s">
        <v>205</v>
      </c>
      <c r="E563" s="35" t="s">
        <v>409</v>
      </c>
      <c r="F563" s="35" t="s">
        <v>2263</v>
      </c>
      <c r="G563" s="35" t="s">
        <v>2264</v>
      </c>
      <c r="H563" s="35" t="s">
        <v>2265</v>
      </c>
      <c r="I563" s="41">
        <v>43397</v>
      </c>
      <c r="J563" s="41">
        <v>45953</v>
      </c>
      <c r="K563" s="35" t="s">
        <v>80</v>
      </c>
      <c r="L563" s="42">
        <v>1978110.04</v>
      </c>
      <c r="M563" s="43">
        <v>15132541.789999999</v>
      </c>
      <c r="N563" s="42">
        <v>85255402.049999997</v>
      </c>
      <c r="O563" s="42">
        <v>0</v>
      </c>
      <c r="P563" s="35">
        <v>0</v>
      </c>
      <c r="Q563" s="35">
        <v>0</v>
      </c>
      <c r="R563" s="42">
        <v>39453736.840000004</v>
      </c>
      <c r="S563" s="42">
        <v>0</v>
      </c>
      <c r="T563" s="42">
        <v>55.91</v>
      </c>
      <c r="U563" s="42">
        <v>46.27</v>
      </c>
      <c r="V563" s="35" t="s">
        <v>105</v>
      </c>
      <c r="W563" s="35" t="s">
        <v>82</v>
      </c>
      <c r="X563" s="35" t="s">
        <v>134</v>
      </c>
      <c r="Y563" s="35" t="s">
        <v>224</v>
      </c>
      <c r="Z563" s="35" t="s">
        <v>2282</v>
      </c>
    </row>
    <row r="564" spans="1:26" ht="15.75" customHeight="1">
      <c r="A564" s="35" t="s">
        <v>979</v>
      </c>
      <c r="B564" s="35" t="s">
        <v>981</v>
      </c>
      <c r="C564" s="35" t="s">
        <v>138</v>
      </c>
      <c r="D564" s="35" t="s">
        <v>205</v>
      </c>
      <c r="E564" s="35" t="s">
        <v>409</v>
      </c>
      <c r="F564" s="35" t="s">
        <v>2263</v>
      </c>
      <c r="G564" s="35" t="s">
        <v>2264</v>
      </c>
      <c r="H564" s="35" t="s">
        <v>2265</v>
      </c>
      <c r="I564" s="41">
        <v>43397</v>
      </c>
      <c r="J564" s="41">
        <v>45953</v>
      </c>
      <c r="K564" s="35" t="s">
        <v>80</v>
      </c>
      <c r="L564" s="42">
        <v>1978110.04</v>
      </c>
      <c r="M564" s="43">
        <v>15132541.789999999</v>
      </c>
      <c r="N564" s="42">
        <v>85255402.049999997</v>
      </c>
      <c r="O564" s="42">
        <v>0</v>
      </c>
      <c r="P564" s="35">
        <v>0</v>
      </c>
      <c r="Q564" s="35">
        <v>0</v>
      </c>
      <c r="R564" s="42">
        <v>39453736.840000004</v>
      </c>
      <c r="S564" s="42">
        <v>0</v>
      </c>
      <c r="T564" s="42">
        <v>55.91</v>
      </c>
      <c r="U564" s="42">
        <v>46.27</v>
      </c>
      <c r="V564" s="35" t="s">
        <v>105</v>
      </c>
      <c r="W564" s="35" t="s">
        <v>82</v>
      </c>
      <c r="X564" s="35" t="s">
        <v>134</v>
      </c>
      <c r="Y564" s="35" t="s">
        <v>224</v>
      </c>
      <c r="Z564" s="35" t="s">
        <v>2283</v>
      </c>
    </row>
    <row r="565" spans="1:26" ht="15.75" customHeight="1">
      <c r="A565" s="35" t="s">
        <v>979</v>
      </c>
      <c r="B565" s="35" t="s">
        <v>981</v>
      </c>
      <c r="C565" s="35" t="s">
        <v>138</v>
      </c>
      <c r="D565" s="35" t="s">
        <v>205</v>
      </c>
      <c r="E565" s="35" t="s">
        <v>409</v>
      </c>
      <c r="F565" s="35" t="s">
        <v>2263</v>
      </c>
      <c r="G565" s="35" t="s">
        <v>2264</v>
      </c>
      <c r="H565" s="35" t="s">
        <v>2265</v>
      </c>
      <c r="I565" s="41">
        <v>43397</v>
      </c>
      <c r="J565" s="41">
        <v>45953</v>
      </c>
      <c r="K565" s="35" t="s">
        <v>80</v>
      </c>
      <c r="L565" s="42">
        <v>1978110.04</v>
      </c>
      <c r="M565" s="43">
        <v>15132541.789999999</v>
      </c>
      <c r="N565" s="42">
        <v>85255402.049999997</v>
      </c>
      <c r="O565" s="42">
        <v>0</v>
      </c>
      <c r="P565" s="35">
        <v>0</v>
      </c>
      <c r="Q565" s="35">
        <v>0</v>
      </c>
      <c r="R565" s="42">
        <v>39453736.840000004</v>
      </c>
      <c r="S565" s="42">
        <v>0</v>
      </c>
      <c r="T565" s="42">
        <v>55.91</v>
      </c>
      <c r="U565" s="42">
        <v>46.27</v>
      </c>
      <c r="V565" s="35" t="s">
        <v>105</v>
      </c>
      <c r="W565" s="35" t="s">
        <v>82</v>
      </c>
      <c r="X565" s="35" t="s">
        <v>134</v>
      </c>
      <c r="Y565" s="35" t="s">
        <v>527</v>
      </c>
      <c r="Z565" s="35" t="s">
        <v>2284</v>
      </c>
    </row>
    <row r="566" spans="1:26" ht="15.75" customHeight="1">
      <c r="A566" s="35" t="s">
        <v>979</v>
      </c>
      <c r="B566" s="35" t="s">
        <v>981</v>
      </c>
      <c r="C566" s="35" t="s">
        <v>138</v>
      </c>
      <c r="D566" s="35" t="s">
        <v>205</v>
      </c>
      <c r="E566" s="35" t="s">
        <v>409</v>
      </c>
      <c r="F566" s="35" t="s">
        <v>2263</v>
      </c>
      <c r="G566" s="35" t="s">
        <v>2264</v>
      </c>
      <c r="H566" s="35" t="s">
        <v>2265</v>
      </c>
      <c r="I566" s="41">
        <v>43397</v>
      </c>
      <c r="J566" s="41">
        <v>45953</v>
      </c>
      <c r="K566" s="35" t="s">
        <v>80</v>
      </c>
      <c r="L566" s="42">
        <v>1978110.04</v>
      </c>
      <c r="M566" s="43">
        <v>15132541.789999999</v>
      </c>
      <c r="N566" s="42">
        <v>85255402.049999997</v>
      </c>
      <c r="O566" s="42">
        <v>0</v>
      </c>
      <c r="P566" s="35">
        <v>0</v>
      </c>
      <c r="Q566" s="35">
        <v>0</v>
      </c>
      <c r="R566" s="42">
        <v>39453736.840000004</v>
      </c>
      <c r="S566" s="42">
        <v>0</v>
      </c>
      <c r="T566" s="42">
        <v>55.91</v>
      </c>
      <c r="U566" s="42">
        <v>46.27</v>
      </c>
      <c r="V566" s="35" t="s">
        <v>105</v>
      </c>
      <c r="W566" s="35" t="s">
        <v>82</v>
      </c>
      <c r="X566" s="35" t="s">
        <v>134</v>
      </c>
      <c r="Y566" s="35" t="s">
        <v>527</v>
      </c>
      <c r="Z566" s="35" t="s">
        <v>2285</v>
      </c>
    </row>
    <row r="567" spans="1:26" ht="15.75" customHeight="1">
      <c r="A567" s="35" t="s">
        <v>979</v>
      </c>
      <c r="B567" s="35" t="s">
        <v>981</v>
      </c>
      <c r="C567" s="35" t="s">
        <v>138</v>
      </c>
      <c r="D567" s="35" t="s">
        <v>205</v>
      </c>
      <c r="E567" s="35" t="s">
        <v>409</v>
      </c>
      <c r="F567" s="35" t="s">
        <v>2263</v>
      </c>
      <c r="G567" s="35" t="s">
        <v>2264</v>
      </c>
      <c r="H567" s="35" t="s">
        <v>2265</v>
      </c>
      <c r="I567" s="41">
        <v>43397</v>
      </c>
      <c r="J567" s="41">
        <v>45953</v>
      </c>
      <c r="K567" s="35" t="s">
        <v>80</v>
      </c>
      <c r="L567" s="42">
        <v>1978110.04</v>
      </c>
      <c r="M567" s="43">
        <v>15132541.789999999</v>
      </c>
      <c r="N567" s="42">
        <v>85255402.049999997</v>
      </c>
      <c r="O567" s="42">
        <v>0</v>
      </c>
      <c r="P567" s="35">
        <v>0</v>
      </c>
      <c r="Q567" s="35">
        <v>0</v>
      </c>
      <c r="R567" s="42">
        <v>39453736.840000004</v>
      </c>
      <c r="S567" s="42">
        <v>0</v>
      </c>
      <c r="T567" s="42">
        <v>55.91</v>
      </c>
      <c r="U567" s="42">
        <v>46.27</v>
      </c>
      <c r="V567" s="35" t="s">
        <v>105</v>
      </c>
      <c r="W567" s="35" t="s">
        <v>82</v>
      </c>
      <c r="X567" s="35" t="s">
        <v>134</v>
      </c>
      <c r="Y567" s="35" t="s">
        <v>527</v>
      </c>
      <c r="Z567" s="35" t="s">
        <v>2286</v>
      </c>
    </row>
    <row r="568" spans="1:26" ht="15.75" customHeight="1">
      <c r="A568" s="35" t="s">
        <v>979</v>
      </c>
      <c r="B568" s="35" t="s">
        <v>981</v>
      </c>
      <c r="C568" s="35" t="s">
        <v>138</v>
      </c>
      <c r="D568" s="35" t="s">
        <v>205</v>
      </c>
      <c r="E568" s="35" t="s">
        <v>409</v>
      </c>
      <c r="F568" s="35" t="s">
        <v>2263</v>
      </c>
      <c r="G568" s="35" t="s">
        <v>2264</v>
      </c>
      <c r="H568" s="35" t="s">
        <v>2265</v>
      </c>
      <c r="I568" s="41">
        <v>43397</v>
      </c>
      <c r="J568" s="41">
        <v>45953</v>
      </c>
      <c r="K568" s="35" t="s">
        <v>80</v>
      </c>
      <c r="L568" s="42">
        <v>1978110.04</v>
      </c>
      <c r="M568" s="43">
        <v>15132541.789999999</v>
      </c>
      <c r="N568" s="42">
        <v>85255402.049999997</v>
      </c>
      <c r="O568" s="42">
        <v>0</v>
      </c>
      <c r="P568" s="35">
        <v>0</v>
      </c>
      <c r="Q568" s="35">
        <v>0</v>
      </c>
      <c r="R568" s="42">
        <v>39453736.840000004</v>
      </c>
      <c r="S568" s="42">
        <v>0</v>
      </c>
      <c r="T568" s="42">
        <v>55.91</v>
      </c>
      <c r="U568" s="42">
        <v>46.27</v>
      </c>
      <c r="V568" s="35" t="s">
        <v>105</v>
      </c>
      <c r="W568" s="35" t="s">
        <v>82</v>
      </c>
      <c r="X568" s="35" t="s">
        <v>134</v>
      </c>
      <c r="Y568" s="35" t="s">
        <v>259</v>
      </c>
      <c r="Z568" s="35" t="s">
        <v>2046</v>
      </c>
    </row>
    <row r="569" spans="1:26" ht="15.75" customHeight="1">
      <c r="A569" s="35" t="s">
        <v>986</v>
      </c>
      <c r="B569" s="35" t="s">
        <v>988</v>
      </c>
      <c r="C569" s="35" t="s">
        <v>138</v>
      </c>
      <c r="D569" s="35" t="s">
        <v>155</v>
      </c>
      <c r="E569" s="35" t="s">
        <v>119</v>
      </c>
      <c r="F569" s="35" t="s">
        <v>2287</v>
      </c>
      <c r="G569" s="35" t="s">
        <v>2288</v>
      </c>
      <c r="H569" s="35" t="s">
        <v>2289</v>
      </c>
      <c r="I569" s="41">
        <v>43639</v>
      </c>
      <c r="J569" s="41">
        <v>44683</v>
      </c>
      <c r="K569" s="35" t="s">
        <v>80</v>
      </c>
      <c r="L569" s="42">
        <v>0</v>
      </c>
      <c r="M569" s="43">
        <v>0</v>
      </c>
      <c r="N569" s="42">
        <v>8988000</v>
      </c>
      <c r="O569" s="42">
        <v>0</v>
      </c>
      <c r="P569" s="35">
        <v>0</v>
      </c>
      <c r="Q569" s="35">
        <v>0</v>
      </c>
      <c r="R569" s="42">
        <v>7522324.7300000004</v>
      </c>
      <c r="S569" s="42">
        <v>0</v>
      </c>
      <c r="T569" s="42">
        <v>80</v>
      </c>
      <c r="U569" s="42">
        <v>83.69</v>
      </c>
      <c r="V569" s="35" t="s">
        <v>989</v>
      </c>
      <c r="W569" s="35" t="s">
        <v>82</v>
      </c>
      <c r="X569" s="35" t="s">
        <v>157</v>
      </c>
      <c r="Y569" s="35" t="s">
        <v>578</v>
      </c>
      <c r="Z569" s="35" t="s">
        <v>990</v>
      </c>
    </row>
    <row r="570" spans="1:26" ht="15.75" customHeight="1">
      <c r="A570" s="35" t="s">
        <v>986</v>
      </c>
      <c r="B570" s="35" t="s">
        <v>988</v>
      </c>
      <c r="C570" s="35" t="s">
        <v>138</v>
      </c>
      <c r="D570" s="35" t="s">
        <v>155</v>
      </c>
      <c r="E570" s="35" t="s">
        <v>119</v>
      </c>
      <c r="F570" s="35" t="s">
        <v>2287</v>
      </c>
      <c r="G570" s="35" t="s">
        <v>2288</v>
      </c>
      <c r="H570" s="35" t="s">
        <v>2289</v>
      </c>
      <c r="I570" s="41">
        <v>43639</v>
      </c>
      <c r="J570" s="41">
        <v>44683</v>
      </c>
      <c r="K570" s="35" t="s">
        <v>80</v>
      </c>
      <c r="L570" s="42">
        <v>0</v>
      </c>
      <c r="M570" s="43">
        <v>0</v>
      </c>
      <c r="N570" s="42">
        <v>8988000</v>
      </c>
      <c r="O570" s="42">
        <v>0</v>
      </c>
      <c r="P570" s="35">
        <v>0</v>
      </c>
      <c r="Q570" s="35">
        <v>0</v>
      </c>
      <c r="R570" s="42">
        <v>7522324.7300000004</v>
      </c>
      <c r="S570" s="42">
        <v>0</v>
      </c>
      <c r="T570" s="42">
        <v>80</v>
      </c>
      <c r="U570" s="42">
        <v>83.69</v>
      </c>
      <c r="V570" s="35" t="s">
        <v>989</v>
      </c>
      <c r="W570" s="35" t="s">
        <v>82</v>
      </c>
      <c r="X570" s="35" t="s">
        <v>157</v>
      </c>
      <c r="Y570" s="35" t="s">
        <v>95</v>
      </c>
      <c r="Z570" s="35" t="s">
        <v>852</v>
      </c>
    </row>
    <row r="571" spans="1:26" ht="15.75" customHeight="1">
      <c r="A571" s="35" t="s">
        <v>995</v>
      </c>
      <c r="B571" s="35" t="s">
        <v>997</v>
      </c>
      <c r="C571" s="35" t="s">
        <v>117</v>
      </c>
      <c r="D571" s="35" t="s">
        <v>263</v>
      </c>
      <c r="E571" s="35" t="s">
        <v>733</v>
      </c>
      <c r="F571" s="35" t="s">
        <v>2290</v>
      </c>
      <c r="G571" s="35" t="s">
        <v>2291</v>
      </c>
      <c r="H571" s="35" t="s">
        <v>2292</v>
      </c>
      <c r="I571" s="41">
        <v>43334</v>
      </c>
      <c r="J571" s="41">
        <v>43882</v>
      </c>
      <c r="K571" s="35" t="s">
        <v>80</v>
      </c>
      <c r="L571" s="42">
        <v>0</v>
      </c>
      <c r="M571" s="43">
        <v>0</v>
      </c>
      <c r="N571" s="42">
        <v>3751800</v>
      </c>
      <c r="O571" s="42">
        <v>0</v>
      </c>
      <c r="P571" s="35">
        <v>0</v>
      </c>
      <c r="Q571" s="35">
        <v>0</v>
      </c>
      <c r="R571" s="42">
        <v>3751799.98</v>
      </c>
      <c r="S571" s="42">
        <v>0</v>
      </c>
      <c r="T571" s="42">
        <v>100</v>
      </c>
      <c r="U571" s="42">
        <v>99.99</v>
      </c>
      <c r="V571" s="35" t="s">
        <v>796</v>
      </c>
      <c r="W571" s="35" t="s">
        <v>82</v>
      </c>
      <c r="X571" s="35" t="s">
        <v>355</v>
      </c>
      <c r="Y571" s="35" t="s">
        <v>294</v>
      </c>
      <c r="Z571" s="35" t="s">
        <v>294</v>
      </c>
    </row>
    <row r="572" spans="1:26" ht="15.75" customHeight="1">
      <c r="A572" s="35" t="s">
        <v>999</v>
      </c>
      <c r="B572" s="35" t="s">
        <v>1001</v>
      </c>
      <c r="C572" s="35" t="s">
        <v>76</v>
      </c>
      <c r="D572" s="35" t="s">
        <v>771</v>
      </c>
      <c r="E572" s="35" t="s">
        <v>409</v>
      </c>
      <c r="F572" s="35" t="s">
        <v>2181</v>
      </c>
      <c r="G572" s="35" t="s">
        <v>2182</v>
      </c>
      <c r="H572" s="35" t="s">
        <v>2229</v>
      </c>
      <c r="I572" s="41">
        <v>43718</v>
      </c>
      <c r="J572" s="41">
        <v>44083</v>
      </c>
      <c r="K572" s="35" t="s">
        <v>80</v>
      </c>
      <c r="L572" s="42">
        <v>0</v>
      </c>
      <c r="M572" s="43">
        <v>0</v>
      </c>
      <c r="N572" s="42">
        <v>1146644.74</v>
      </c>
      <c r="O572" s="42">
        <v>0</v>
      </c>
      <c r="P572" s="35">
        <v>0</v>
      </c>
      <c r="Q572" s="35">
        <v>0</v>
      </c>
      <c r="R572" s="42">
        <v>1146644.7</v>
      </c>
      <c r="S572" s="42">
        <v>0</v>
      </c>
      <c r="T572" s="42">
        <v>100</v>
      </c>
      <c r="U572" s="42">
        <v>99.99</v>
      </c>
      <c r="V572" s="35" t="s">
        <v>787</v>
      </c>
      <c r="W572" s="35" t="s">
        <v>82</v>
      </c>
      <c r="X572" s="35" t="s">
        <v>94</v>
      </c>
      <c r="Y572" s="35" t="s">
        <v>95</v>
      </c>
      <c r="Z572" s="35" t="s">
        <v>95</v>
      </c>
    </row>
    <row r="573" spans="1:26" ht="15.75" customHeight="1">
      <c r="A573" s="35" t="s">
        <v>1006</v>
      </c>
      <c r="B573" s="35" t="s">
        <v>1008</v>
      </c>
      <c r="C573" s="35" t="s">
        <v>76</v>
      </c>
      <c r="D573" s="35" t="s">
        <v>868</v>
      </c>
      <c r="E573" s="35" t="s">
        <v>119</v>
      </c>
      <c r="F573" s="35" t="s">
        <v>2215</v>
      </c>
      <c r="G573" s="35" t="s">
        <v>2216</v>
      </c>
      <c r="H573" s="35" t="s">
        <v>2233</v>
      </c>
      <c r="I573" s="41">
        <v>43706</v>
      </c>
      <c r="J573" s="41">
        <v>44046</v>
      </c>
      <c r="K573" s="35" t="s">
        <v>80</v>
      </c>
      <c r="L573" s="42">
        <v>1288038.6100000001</v>
      </c>
      <c r="M573" s="43">
        <v>9872687.1400000006</v>
      </c>
      <c r="N573" s="42">
        <v>9872687.1400000006</v>
      </c>
      <c r="O573" s="42">
        <v>0</v>
      </c>
      <c r="P573" s="35">
        <v>0</v>
      </c>
      <c r="Q573" s="35">
        <v>0</v>
      </c>
      <c r="R573" s="42">
        <v>9872687.0399999991</v>
      </c>
      <c r="S573" s="42">
        <v>0</v>
      </c>
      <c r="T573" s="42">
        <v>100</v>
      </c>
      <c r="U573" s="42">
        <v>99.99</v>
      </c>
      <c r="V573" s="35" t="s">
        <v>831</v>
      </c>
      <c r="W573" s="35" t="s">
        <v>133</v>
      </c>
      <c r="X573" s="35" t="s">
        <v>401</v>
      </c>
      <c r="Y573" s="35" t="s">
        <v>1009</v>
      </c>
      <c r="Z573" s="35" t="s">
        <v>1009</v>
      </c>
    </row>
    <row r="574" spans="1:26" ht="15.75" customHeight="1">
      <c r="A574" s="35" t="s">
        <v>1006</v>
      </c>
      <c r="B574" s="35" t="s">
        <v>1008</v>
      </c>
      <c r="C574" s="35" t="s">
        <v>76</v>
      </c>
      <c r="D574" s="35" t="s">
        <v>868</v>
      </c>
      <c r="E574" s="35" t="s">
        <v>119</v>
      </c>
      <c r="F574" s="35" t="s">
        <v>2215</v>
      </c>
      <c r="G574" s="35" t="s">
        <v>2216</v>
      </c>
      <c r="H574" s="35" t="s">
        <v>2233</v>
      </c>
      <c r="I574" s="41">
        <v>43706</v>
      </c>
      <c r="J574" s="41">
        <v>44046</v>
      </c>
      <c r="K574" s="35" t="s">
        <v>80</v>
      </c>
      <c r="L574" s="42">
        <v>1288038.6100000001</v>
      </c>
      <c r="M574" s="43">
        <v>9872687.1400000006</v>
      </c>
      <c r="N574" s="42">
        <v>9872687.1400000006</v>
      </c>
      <c r="O574" s="42">
        <v>0</v>
      </c>
      <c r="P574" s="35">
        <v>0</v>
      </c>
      <c r="Q574" s="35">
        <v>0</v>
      </c>
      <c r="R574" s="42">
        <v>9872687.0399999991</v>
      </c>
      <c r="S574" s="42">
        <v>0</v>
      </c>
      <c r="T574" s="42">
        <v>100</v>
      </c>
      <c r="U574" s="42">
        <v>99.99</v>
      </c>
      <c r="V574" s="35" t="s">
        <v>831</v>
      </c>
      <c r="W574" s="35" t="s">
        <v>133</v>
      </c>
      <c r="X574" s="35" t="s">
        <v>401</v>
      </c>
      <c r="Y574" s="35" t="s">
        <v>283</v>
      </c>
      <c r="Z574" s="35" t="s">
        <v>283</v>
      </c>
    </row>
    <row r="575" spans="1:26" ht="15.75" customHeight="1">
      <c r="A575" s="35" t="s">
        <v>1006</v>
      </c>
      <c r="B575" s="35" t="s">
        <v>1008</v>
      </c>
      <c r="C575" s="35" t="s">
        <v>76</v>
      </c>
      <c r="D575" s="35" t="s">
        <v>868</v>
      </c>
      <c r="E575" s="35" t="s">
        <v>119</v>
      </c>
      <c r="F575" s="35" t="s">
        <v>2215</v>
      </c>
      <c r="G575" s="35" t="s">
        <v>2216</v>
      </c>
      <c r="H575" s="35" t="s">
        <v>2233</v>
      </c>
      <c r="I575" s="41">
        <v>43706</v>
      </c>
      <c r="J575" s="41">
        <v>44046</v>
      </c>
      <c r="K575" s="35" t="s">
        <v>80</v>
      </c>
      <c r="L575" s="42">
        <v>1288038.6100000001</v>
      </c>
      <c r="M575" s="43">
        <v>9872687.1400000006</v>
      </c>
      <c r="N575" s="42">
        <v>9872687.1400000006</v>
      </c>
      <c r="O575" s="42">
        <v>0</v>
      </c>
      <c r="P575" s="35">
        <v>0</v>
      </c>
      <c r="Q575" s="35">
        <v>0</v>
      </c>
      <c r="R575" s="42">
        <v>9872687.0399999991</v>
      </c>
      <c r="S575" s="42">
        <v>0</v>
      </c>
      <c r="T575" s="42">
        <v>100</v>
      </c>
      <c r="U575" s="42">
        <v>99.99</v>
      </c>
      <c r="V575" s="35" t="s">
        <v>831</v>
      </c>
      <c r="W575" s="35" t="s">
        <v>133</v>
      </c>
      <c r="X575" s="35" t="s">
        <v>401</v>
      </c>
      <c r="Y575" s="35" t="s">
        <v>665</v>
      </c>
      <c r="Z575" s="35" t="s">
        <v>665</v>
      </c>
    </row>
    <row r="576" spans="1:26" ht="15.75" customHeight="1">
      <c r="A576" s="35" t="s">
        <v>1006</v>
      </c>
      <c r="B576" s="35" t="s">
        <v>1008</v>
      </c>
      <c r="C576" s="35" t="s">
        <v>76</v>
      </c>
      <c r="D576" s="35" t="s">
        <v>868</v>
      </c>
      <c r="E576" s="35" t="s">
        <v>119</v>
      </c>
      <c r="F576" s="35" t="s">
        <v>2215</v>
      </c>
      <c r="G576" s="35" t="s">
        <v>2216</v>
      </c>
      <c r="H576" s="35" t="s">
        <v>2233</v>
      </c>
      <c r="I576" s="41">
        <v>43706</v>
      </c>
      <c r="J576" s="41">
        <v>44046</v>
      </c>
      <c r="K576" s="35" t="s">
        <v>80</v>
      </c>
      <c r="L576" s="42">
        <v>1288038.6100000001</v>
      </c>
      <c r="M576" s="43">
        <v>9872687.1400000006</v>
      </c>
      <c r="N576" s="42">
        <v>9872687.1400000006</v>
      </c>
      <c r="O576" s="42">
        <v>0</v>
      </c>
      <c r="P576" s="35">
        <v>0</v>
      </c>
      <c r="Q576" s="35">
        <v>0</v>
      </c>
      <c r="R576" s="42">
        <v>9872687.0399999991</v>
      </c>
      <c r="S576" s="42">
        <v>0</v>
      </c>
      <c r="T576" s="42">
        <v>100</v>
      </c>
      <c r="U576" s="42">
        <v>99.99</v>
      </c>
      <c r="V576" s="35" t="s">
        <v>831</v>
      </c>
      <c r="W576" s="35" t="s">
        <v>133</v>
      </c>
      <c r="X576" s="35" t="s">
        <v>401</v>
      </c>
      <c r="Y576" s="35" t="s">
        <v>578</v>
      </c>
      <c r="Z576" s="35" t="s">
        <v>578</v>
      </c>
    </row>
    <row r="577" spans="1:26" ht="15.75" customHeight="1">
      <c r="A577" s="35" t="s">
        <v>1006</v>
      </c>
      <c r="B577" s="35" t="s">
        <v>1008</v>
      </c>
      <c r="C577" s="35" t="s">
        <v>76</v>
      </c>
      <c r="D577" s="35" t="s">
        <v>868</v>
      </c>
      <c r="E577" s="35" t="s">
        <v>119</v>
      </c>
      <c r="F577" s="35" t="s">
        <v>2215</v>
      </c>
      <c r="G577" s="35" t="s">
        <v>2216</v>
      </c>
      <c r="H577" s="35" t="s">
        <v>2233</v>
      </c>
      <c r="I577" s="41">
        <v>43706</v>
      </c>
      <c r="J577" s="41">
        <v>44046</v>
      </c>
      <c r="K577" s="35" t="s">
        <v>80</v>
      </c>
      <c r="L577" s="42">
        <v>1288038.6100000001</v>
      </c>
      <c r="M577" s="43">
        <v>9872687.1400000006</v>
      </c>
      <c r="N577" s="42">
        <v>9872687.1400000006</v>
      </c>
      <c r="O577" s="42">
        <v>0</v>
      </c>
      <c r="P577" s="35">
        <v>0</v>
      </c>
      <c r="Q577" s="35">
        <v>0</v>
      </c>
      <c r="R577" s="42">
        <v>9872687.0399999991</v>
      </c>
      <c r="S577" s="42">
        <v>0</v>
      </c>
      <c r="T577" s="42">
        <v>100</v>
      </c>
      <c r="U577" s="42">
        <v>99.99</v>
      </c>
      <c r="V577" s="35" t="s">
        <v>831</v>
      </c>
      <c r="W577" s="35" t="s">
        <v>133</v>
      </c>
      <c r="X577" s="35" t="s">
        <v>401</v>
      </c>
      <c r="Y577" s="35" t="s">
        <v>199</v>
      </c>
      <c r="Z577" s="35" t="s">
        <v>199</v>
      </c>
    </row>
    <row r="578" spans="1:26" ht="15.75" customHeight="1">
      <c r="A578" s="35" t="s">
        <v>1006</v>
      </c>
      <c r="B578" s="35" t="s">
        <v>1008</v>
      </c>
      <c r="C578" s="35" t="s">
        <v>76</v>
      </c>
      <c r="D578" s="35" t="s">
        <v>868</v>
      </c>
      <c r="E578" s="35" t="s">
        <v>119</v>
      </c>
      <c r="F578" s="35" t="s">
        <v>2215</v>
      </c>
      <c r="G578" s="35" t="s">
        <v>2216</v>
      </c>
      <c r="H578" s="35" t="s">
        <v>2233</v>
      </c>
      <c r="I578" s="41">
        <v>43706</v>
      </c>
      <c r="J578" s="41">
        <v>44046</v>
      </c>
      <c r="K578" s="35" t="s">
        <v>80</v>
      </c>
      <c r="L578" s="42">
        <v>1288038.6100000001</v>
      </c>
      <c r="M578" s="43">
        <v>9872687.1400000006</v>
      </c>
      <c r="N578" s="42">
        <v>9872687.1400000006</v>
      </c>
      <c r="O578" s="42">
        <v>0</v>
      </c>
      <c r="P578" s="35">
        <v>0</v>
      </c>
      <c r="Q578" s="35">
        <v>0</v>
      </c>
      <c r="R578" s="42">
        <v>9872687.0399999991</v>
      </c>
      <c r="S578" s="42">
        <v>0</v>
      </c>
      <c r="T578" s="42">
        <v>100</v>
      </c>
      <c r="U578" s="42">
        <v>99.99</v>
      </c>
      <c r="V578" s="35" t="s">
        <v>831</v>
      </c>
      <c r="W578" s="35" t="s">
        <v>133</v>
      </c>
      <c r="X578" s="35" t="s">
        <v>401</v>
      </c>
      <c r="Y578" s="35" t="s">
        <v>655</v>
      </c>
      <c r="Z578" s="35" t="s">
        <v>655</v>
      </c>
    </row>
    <row r="579" spans="1:26" ht="15.75" customHeight="1">
      <c r="A579" s="35" t="s">
        <v>1006</v>
      </c>
      <c r="B579" s="35" t="s">
        <v>1008</v>
      </c>
      <c r="C579" s="35" t="s">
        <v>76</v>
      </c>
      <c r="D579" s="35" t="s">
        <v>868</v>
      </c>
      <c r="E579" s="35" t="s">
        <v>119</v>
      </c>
      <c r="F579" s="35" t="s">
        <v>2215</v>
      </c>
      <c r="G579" s="35" t="s">
        <v>2216</v>
      </c>
      <c r="H579" s="35" t="s">
        <v>2233</v>
      </c>
      <c r="I579" s="41">
        <v>43706</v>
      </c>
      <c r="J579" s="41">
        <v>44046</v>
      </c>
      <c r="K579" s="35" t="s">
        <v>80</v>
      </c>
      <c r="L579" s="42">
        <v>1288038.6100000001</v>
      </c>
      <c r="M579" s="43">
        <v>9872687.1400000006</v>
      </c>
      <c r="N579" s="42">
        <v>9872687.1400000006</v>
      </c>
      <c r="O579" s="42">
        <v>0</v>
      </c>
      <c r="P579" s="35">
        <v>0</v>
      </c>
      <c r="Q579" s="35">
        <v>0</v>
      </c>
      <c r="R579" s="42">
        <v>9872687.0399999991</v>
      </c>
      <c r="S579" s="42">
        <v>0</v>
      </c>
      <c r="T579" s="42">
        <v>100</v>
      </c>
      <c r="U579" s="42">
        <v>99.99</v>
      </c>
      <c r="V579" s="35" t="s">
        <v>831</v>
      </c>
      <c r="W579" s="35" t="s">
        <v>133</v>
      </c>
      <c r="X579" s="35" t="s">
        <v>401</v>
      </c>
      <c r="Y579" s="35" t="s">
        <v>224</v>
      </c>
      <c r="Z579" s="35" t="s">
        <v>224</v>
      </c>
    </row>
    <row r="580" spans="1:26" ht="15.75" customHeight="1">
      <c r="A580" s="35" t="s">
        <v>1006</v>
      </c>
      <c r="B580" s="35" t="s">
        <v>1008</v>
      </c>
      <c r="C580" s="35" t="s">
        <v>76</v>
      </c>
      <c r="D580" s="35" t="s">
        <v>868</v>
      </c>
      <c r="E580" s="35" t="s">
        <v>119</v>
      </c>
      <c r="F580" s="35" t="s">
        <v>2215</v>
      </c>
      <c r="G580" s="35" t="s">
        <v>2216</v>
      </c>
      <c r="H580" s="35" t="s">
        <v>2233</v>
      </c>
      <c r="I580" s="41">
        <v>43706</v>
      </c>
      <c r="J580" s="41">
        <v>44046</v>
      </c>
      <c r="K580" s="35" t="s">
        <v>80</v>
      </c>
      <c r="L580" s="42">
        <v>1288038.6100000001</v>
      </c>
      <c r="M580" s="43">
        <v>9872687.1400000006</v>
      </c>
      <c r="N580" s="42">
        <v>9872687.1400000006</v>
      </c>
      <c r="O580" s="42">
        <v>0</v>
      </c>
      <c r="P580" s="35">
        <v>0</v>
      </c>
      <c r="Q580" s="35">
        <v>0</v>
      </c>
      <c r="R580" s="42">
        <v>9872687.0399999991</v>
      </c>
      <c r="S580" s="42">
        <v>0</v>
      </c>
      <c r="T580" s="42">
        <v>100</v>
      </c>
      <c r="U580" s="42">
        <v>99.99</v>
      </c>
      <c r="V580" s="35" t="s">
        <v>831</v>
      </c>
      <c r="W580" s="35" t="s">
        <v>133</v>
      </c>
      <c r="X580" s="35" t="s">
        <v>401</v>
      </c>
      <c r="Y580" s="35" t="s">
        <v>527</v>
      </c>
      <c r="Z580" s="35" t="s">
        <v>527</v>
      </c>
    </row>
    <row r="581" spans="1:26" ht="15.75" customHeight="1">
      <c r="A581" s="35" t="s">
        <v>1006</v>
      </c>
      <c r="B581" s="35" t="s">
        <v>1008</v>
      </c>
      <c r="C581" s="35" t="s">
        <v>76</v>
      </c>
      <c r="D581" s="35" t="s">
        <v>868</v>
      </c>
      <c r="E581" s="35" t="s">
        <v>119</v>
      </c>
      <c r="F581" s="35" t="s">
        <v>2215</v>
      </c>
      <c r="G581" s="35" t="s">
        <v>2216</v>
      </c>
      <c r="H581" s="35" t="s">
        <v>2233</v>
      </c>
      <c r="I581" s="41">
        <v>43706</v>
      </c>
      <c r="J581" s="41">
        <v>44046</v>
      </c>
      <c r="K581" s="35" t="s">
        <v>80</v>
      </c>
      <c r="L581" s="42">
        <v>1288038.6100000001</v>
      </c>
      <c r="M581" s="43">
        <v>9872687.1400000006</v>
      </c>
      <c r="N581" s="42">
        <v>9872687.1400000006</v>
      </c>
      <c r="O581" s="42">
        <v>0</v>
      </c>
      <c r="P581" s="35">
        <v>0</v>
      </c>
      <c r="Q581" s="35">
        <v>0</v>
      </c>
      <c r="R581" s="42">
        <v>9872687.0399999991</v>
      </c>
      <c r="S581" s="42">
        <v>0</v>
      </c>
      <c r="T581" s="42">
        <v>100</v>
      </c>
      <c r="U581" s="42">
        <v>99.99</v>
      </c>
      <c r="V581" s="35" t="s">
        <v>831</v>
      </c>
      <c r="W581" s="35" t="s">
        <v>133</v>
      </c>
      <c r="X581" s="35" t="s">
        <v>401</v>
      </c>
      <c r="Y581" s="35" t="s">
        <v>602</v>
      </c>
      <c r="Z581" s="35" t="s">
        <v>602</v>
      </c>
    </row>
    <row r="582" spans="1:26" ht="15.75" customHeight="1">
      <c r="A582" s="35" t="s">
        <v>1006</v>
      </c>
      <c r="B582" s="35" t="s">
        <v>1008</v>
      </c>
      <c r="C582" s="35" t="s">
        <v>76</v>
      </c>
      <c r="D582" s="35" t="s">
        <v>868</v>
      </c>
      <c r="E582" s="35" t="s">
        <v>119</v>
      </c>
      <c r="F582" s="35" t="s">
        <v>2215</v>
      </c>
      <c r="G582" s="35" t="s">
        <v>2216</v>
      </c>
      <c r="H582" s="35" t="s">
        <v>2233</v>
      </c>
      <c r="I582" s="41">
        <v>43706</v>
      </c>
      <c r="J582" s="41">
        <v>44046</v>
      </c>
      <c r="K582" s="35" t="s">
        <v>80</v>
      </c>
      <c r="L582" s="42">
        <v>1288038.6100000001</v>
      </c>
      <c r="M582" s="43">
        <v>9872687.1400000006</v>
      </c>
      <c r="N582" s="42">
        <v>9872687.1400000006</v>
      </c>
      <c r="O582" s="42">
        <v>0</v>
      </c>
      <c r="P582" s="35">
        <v>0</v>
      </c>
      <c r="Q582" s="35">
        <v>0</v>
      </c>
      <c r="R582" s="42">
        <v>9872687.0399999991</v>
      </c>
      <c r="S582" s="42">
        <v>0</v>
      </c>
      <c r="T582" s="42">
        <v>100</v>
      </c>
      <c r="U582" s="42">
        <v>99.99</v>
      </c>
      <c r="V582" s="35" t="s">
        <v>831</v>
      </c>
      <c r="W582" s="35" t="s">
        <v>133</v>
      </c>
      <c r="X582" s="35" t="s">
        <v>401</v>
      </c>
      <c r="Y582" s="35" t="s">
        <v>259</v>
      </c>
      <c r="Z582" s="35" t="s">
        <v>259</v>
      </c>
    </row>
    <row r="583" spans="1:26" ht="15.75" customHeight="1">
      <c r="A583" s="35" t="s">
        <v>1006</v>
      </c>
      <c r="B583" s="35" t="s">
        <v>1008</v>
      </c>
      <c r="C583" s="35" t="s">
        <v>76</v>
      </c>
      <c r="D583" s="35" t="s">
        <v>868</v>
      </c>
      <c r="E583" s="35" t="s">
        <v>119</v>
      </c>
      <c r="F583" s="35" t="s">
        <v>2215</v>
      </c>
      <c r="G583" s="35" t="s">
        <v>2216</v>
      </c>
      <c r="H583" s="35" t="s">
        <v>2233</v>
      </c>
      <c r="I583" s="41">
        <v>43706</v>
      </c>
      <c r="J583" s="41">
        <v>44046</v>
      </c>
      <c r="K583" s="35" t="s">
        <v>80</v>
      </c>
      <c r="L583" s="42">
        <v>1288038.6100000001</v>
      </c>
      <c r="M583" s="43">
        <v>9872687.1400000006</v>
      </c>
      <c r="N583" s="42">
        <v>9872687.1400000006</v>
      </c>
      <c r="O583" s="42">
        <v>0</v>
      </c>
      <c r="P583" s="35">
        <v>0</v>
      </c>
      <c r="Q583" s="35">
        <v>0</v>
      </c>
      <c r="R583" s="42">
        <v>9872687.0399999991</v>
      </c>
      <c r="S583" s="42">
        <v>0</v>
      </c>
      <c r="T583" s="42">
        <v>100</v>
      </c>
      <c r="U583" s="42">
        <v>99.99</v>
      </c>
      <c r="V583" s="35" t="s">
        <v>831</v>
      </c>
      <c r="W583" s="35" t="s">
        <v>133</v>
      </c>
      <c r="X583" s="35" t="s">
        <v>401</v>
      </c>
      <c r="Y583" s="35" t="s">
        <v>158</v>
      </c>
      <c r="Z583" s="35" t="s">
        <v>158</v>
      </c>
    </row>
    <row r="584" spans="1:26" ht="15.75" customHeight="1">
      <c r="A584" s="35" t="s">
        <v>1006</v>
      </c>
      <c r="B584" s="35" t="s">
        <v>1008</v>
      </c>
      <c r="C584" s="35" t="s">
        <v>76</v>
      </c>
      <c r="D584" s="35" t="s">
        <v>868</v>
      </c>
      <c r="E584" s="35" t="s">
        <v>119</v>
      </c>
      <c r="F584" s="35" t="s">
        <v>2215</v>
      </c>
      <c r="G584" s="35" t="s">
        <v>2216</v>
      </c>
      <c r="H584" s="35" t="s">
        <v>2233</v>
      </c>
      <c r="I584" s="41">
        <v>43706</v>
      </c>
      <c r="J584" s="41">
        <v>44046</v>
      </c>
      <c r="K584" s="35" t="s">
        <v>80</v>
      </c>
      <c r="L584" s="42">
        <v>1288038.6100000001</v>
      </c>
      <c r="M584" s="43">
        <v>9872687.1400000006</v>
      </c>
      <c r="N584" s="42">
        <v>9872687.1400000006</v>
      </c>
      <c r="O584" s="42">
        <v>0</v>
      </c>
      <c r="P584" s="35">
        <v>0</v>
      </c>
      <c r="Q584" s="35">
        <v>0</v>
      </c>
      <c r="R584" s="42">
        <v>9872687.0399999991</v>
      </c>
      <c r="S584" s="42">
        <v>0</v>
      </c>
      <c r="T584" s="42">
        <v>100</v>
      </c>
      <c r="U584" s="42">
        <v>99.99</v>
      </c>
      <c r="V584" s="35" t="s">
        <v>831</v>
      </c>
      <c r="W584" s="35" t="s">
        <v>133</v>
      </c>
      <c r="X584" s="35" t="s">
        <v>401</v>
      </c>
      <c r="Y584" s="35" t="s">
        <v>235</v>
      </c>
      <c r="Z584" s="35" t="s">
        <v>235</v>
      </c>
    </row>
    <row r="585" spans="1:26" ht="15.75" customHeight="1">
      <c r="A585" s="35" t="s">
        <v>1006</v>
      </c>
      <c r="B585" s="35" t="s">
        <v>1008</v>
      </c>
      <c r="C585" s="35" t="s">
        <v>76</v>
      </c>
      <c r="D585" s="35" t="s">
        <v>868</v>
      </c>
      <c r="E585" s="35" t="s">
        <v>119</v>
      </c>
      <c r="F585" s="35" t="s">
        <v>2215</v>
      </c>
      <c r="G585" s="35" t="s">
        <v>2216</v>
      </c>
      <c r="H585" s="35" t="s">
        <v>2233</v>
      </c>
      <c r="I585" s="41">
        <v>43706</v>
      </c>
      <c r="J585" s="41">
        <v>44046</v>
      </c>
      <c r="K585" s="35" t="s">
        <v>80</v>
      </c>
      <c r="L585" s="42">
        <v>1288038.6100000001</v>
      </c>
      <c r="M585" s="43">
        <v>9872687.1400000006</v>
      </c>
      <c r="N585" s="42">
        <v>9872687.1400000006</v>
      </c>
      <c r="O585" s="42">
        <v>0</v>
      </c>
      <c r="P585" s="35">
        <v>0</v>
      </c>
      <c r="Q585" s="35">
        <v>0</v>
      </c>
      <c r="R585" s="42">
        <v>9872687.0399999991</v>
      </c>
      <c r="S585" s="42">
        <v>0</v>
      </c>
      <c r="T585" s="42">
        <v>100</v>
      </c>
      <c r="U585" s="42">
        <v>99.99</v>
      </c>
      <c r="V585" s="35" t="s">
        <v>831</v>
      </c>
      <c r="W585" s="35" t="s">
        <v>133</v>
      </c>
      <c r="X585" s="35" t="s">
        <v>401</v>
      </c>
      <c r="Y585" s="35" t="s">
        <v>143</v>
      </c>
      <c r="Z585" s="35" t="s">
        <v>143</v>
      </c>
    </row>
    <row r="586" spans="1:26" ht="15.75" customHeight="1">
      <c r="A586" s="35" t="s">
        <v>1006</v>
      </c>
      <c r="B586" s="35" t="s">
        <v>1008</v>
      </c>
      <c r="C586" s="35" t="s">
        <v>76</v>
      </c>
      <c r="D586" s="35" t="s">
        <v>868</v>
      </c>
      <c r="E586" s="35" t="s">
        <v>119</v>
      </c>
      <c r="F586" s="35" t="s">
        <v>2215</v>
      </c>
      <c r="G586" s="35" t="s">
        <v>2216</v>
      </c>
      <c r="H586" s="35" t="s">
        <v>2233</v>
      </c>
      <c r="I586" s="41">
        <v>43706</v>
      </c>
      <c r="J586" s="41">
        <v>44046</v>
      </c>
      <c r="K586" s="35" t="s">
        <v>80</v>
      </c>
      <c r="L586" s="42">
        <v>1288038.6100000001</v>
      </c>
      <c r="M586" s="43">
        <v>9872687.1400000006</v>
      </c>
      <c r="N586" s="42">
        <v>9872687.1400000006</v>
      </c>
      <c r="O586" s="42">
        <v>0</v>
      </c>
      <c r="P586" s="35">
        <v>0</v>
      </c>
      <c r="Q586" s="35">
        <v>0</v>
      </c>
      <c r="R586" s="42">
        <v>9872687.0399999991</v>
      </c>
      <c r="S586" s="42">
        <v>0</v>
      </c>
      <c r="T586" s="42">
        <v>100</v>
      </c>
      <c r="U586" s="42">
        <v>99.99</v>
      </c>
      <c r="V586" s="35" t="s">
        <v>831</v>
      </c>
      <c r="W586" s="35" t="s">
        <v>133</v>
      </c>
      <c r="X586" s="35" t="s">
        <v>401</v>
      </c>
      <c r="Y586" s="35" t="s">
        <v>364</v>
      </c>
      <c r="Z586" s="35" t="s">
        <v>364</v>
      </c>
    </row>
    <row r="587" spans="1:26" ht="15.75" customHeight="1">
      <c r="A587" s="35" t="s">
        <v>1006</v>
      </c>
      <c r="B587" s="35" t="s">
        <v>1008</v>
      </c>
      <c r="C587" s="35" t="s">
        <v>76</v>
      </c>
      <c r="D587" s="35" t="s">
        <v>868</v>
      </c>
      <c r="E587" s="35" t="s">
        <v>119</v>
      </c>
      <c r="F587" s="35" t="s">
        <v>2215</v>
      </c>
      <c r="G587" s="35" t="s">
        <v>2216</v>
      </c>
      <c r="H587" s="35" t="s">
        <v>2233</v>
      </c>
      <c r="I587" s="41">
        <v>43706</v>
      </c>
      <c r="J587" s="41">
        <v>44046</v>
      </c>
      <c r="K587" s="35" t="s">
        <v>80</v>
      </c>
      <c r="L587" s="42">
        <v>1288038.6100000001</v>
      </c>
      <c r="M587" s="43">
        <v>9872687.1400000006</v>
      </c>
      <c r="N587" s="42">
        <v>9872687.1400000006</v>
      </c>
      <c r="O587" s="42">
        <v>0</v>
      </c>
      <c r="P587" s="35">
        <v>0</v>
      </c>
      <c r="Q587" s="35">
        <v>0</v>
      </c>
      <c r="R587" s="42">
        <v>9872687.0399999991</v>
      </c>
      <c r="S587" s="42">
        <v>0</v>
      </c>
      <c r="T587" s="42">
        <v>100</v>
      </c>
      <c r="U587" s="42">
        <v>99.99</v>
      </c>
      <c r="V587" s="35" t="s">
        <v>831</v>
      </c>
      <c r="W587" s="35" t="s">
        <v>133</v>
      </c>
      <c r="X587" s="35" t="s">
        <v>401</v>
      </c>
      <c r="Y587" s="35" t="s">
        <v>212</v>
      </c>
      <c r="Z587" s="35" t="s">
        <v>212</v>
      </c>
    </row>
    <row r="588" spans="1:26" ht="15.75" customHeight="1">
      <c r="A588" s="35" t="s">
        <v>1006</v>
      </c>
      <c r="B588" s="35" t="s">
        <v>1008</v>
      </c>
      <c r="C588" s="35" t="s">
        <v>76</v>
      </c>
      <c r="D588" s="35" t="s">
        <v>868</v>
      </c>
      <c r="E588" s="35" t="s">
        <v>119</v>
      </c>
      <c r="F588" s="35" t="s">
        <v>2215</v>
      </c>
      <c r="G588" s="35" t="s">
        <v>2216</v>
      </c>
      <c r="H588" s="35" t="s">
        <v>2233</v>
      </c>
      <c r="I588" s="41">
        <v>43706</v>
      </c>
      <c r="J588" s="41">
        <v>44046</v>
      </c>
      <c r="K588" s="35" t="s">
        <v>80</v>
      </c>
      <c r="L588" s="42">
        <v>1288038.6100000001</v>
      </c>
      <c r="M588" s="43">
        <v>9872687.1400000006</v>
      </c>
      <c r="N588" s="42">
        <v>9872687.1400000006</v>
      </c>
      <c r="O588" s="42">
        <v>0</v>
      </c>
      <c r="P588" s="35">
        <v>0</v>
      </c>
      <c r="Q588" s="35">
        <v>0</v>
      </c>
      <c r="R588" s="42">
        <v>9872687.0399999991</v>
      </c>
      <c r="S588" s="42">
        <v>0</v>
      </c>
      <c r="T588" s="42">
        <v>100</v>
      </c>
      <c r="U588" s="42">
        <v>99.99</v>
      </c>
      <c r="V588" s="35" t="s">
        <v>831</v>
      </c>
      <c r="W588" s="35" t="s">
        <v>133</v>
      </c>
      <c r="X588" s="35" t="s">
        <v>401</v>
      </c>
      <c r="Y588" s="35" t="s">
        <v>1223</v>
      </c>
      <c r="Z588" s="35" t="s">
        <v>1223</v>
      </c>
    </row>
    <row r="589" spans="1:26" ht="15.75" customHeight="1">
      <c r="A589" s="35" t="s">
        <v>1006</v>
      </c>
      <c r="B589" s="35" t="s">
        <v>1008</v>
      </c>
      <c r="C589" s="35" t="s">
        <v>76</v>
      </c>
      <c r="D589" s="35" t="s">
        <v>868</v>
      </c>
      <c r="E589" s="35" t="s">
        <v>119</v>
      </c>
      <c r="F589" s="35" t="s">
        <v>2215</v>
      </c>
      <c r="G589" s="35" t="s">
        <v>2216</v>
      </c>
      <c r="H589" s="35" t="s">
        <v>2233</v>
      </c>
      <c r="I589" s="41">
        <v>43706</v>
      </c>
      <c r="J589" s="41">
        <v>44046</v>
      </c>
      <c r="K589" s="35" t="s">
        <v>80</v>
      </c>
      <c r="L589" s="42">
        <v>1288038.6100000001</v>
      </c>
      <c r="M589" s="43">
        <v>9872687.1400000006</v>
      </c>
      <c r="N589" s="42">
        <v>9872687.1400000006</v>
      </c>
      <c r="O589" s="42">
        <v>0</v>
      </c>
      <c r="P589" s="35">
        <v>0</v>
      </c>
      <c r="Q589" s="35">
        <v>0</v>
      </c>
      <c r="R589" s="42">
        <v>9872687.0399999991</v>
      </c>
      <c r="S589" s="42">
        <v>0</v>
      </c>
      <c r="T589" s="42">
        <v>100</v>
      </c>
      <c r="U589" s="42">
        <v>99.99</v>
      </c>
      <c r="V589" s="35" t="s">
        <v>831</v>
      </c>
      <c r="W589" s="35" t="s">
        <v>133</v>
      </c>
      <c r="X589" s="35" t="s">
        <v>401</v>
      </c>
      <c r="Y589" s="35" t="s">
        <v>1660</v>
      </c>
      <c r="Z589" s="35" t="s">
        <v>1660</v>
      </c>
    </row>
    <row r="590" spans="1:26" ht="15.75" customHeight="1">
      <c r="A590" s="35" t="s">
        <v>1006</v>
      </c>
      <c r="B590" s="35" t="s">
        <v>1008</v>
      </c>
      <c r="C590" s="35" t="s">
        <v>76</v>
      </c>
      <c r="D590" s="35" t="s">
        <v>868</v>
      </c>
      <c r="E590" s="35" t="s">
        <v>119</v>
      </c>
      <c r="F590" s="35" t="s">
        <v>2215</v>
      </c>
      <c r="G590" s="35" t="s">
        <v>2216</v>
      </c>
      <c r="H590" s="35" t="s">
        <v>2233</v>
      </c>
      <c r="I590" s="41">
        <v>43706</v>
      </c>
      <c r="J590" s="41">
        <v>44046</v>
      </c>
      <c r="K590" s="35" t="s">
        <v>80</v>
      </c>
      <c r="L590" s="42">
        <v>1288038.6100000001</v>
      </c>
      <c r="M590" s="43">
        <v>9872687.1400000006</v>
      </c>
      <c r="N590" s="42">
        <v>9872687.1400000006</v>
      </c>
      <c r="O590" s="42">
        <v>0</v>
      </c>
      <c r="P590" s="35">
        <v>0</v>
      </c>
      <c r="Q590" s="35">
        <v>0</v>
      </c>
      <c r="R590" s="42">
        <v>9872687.0399999991</v>
      </c>
      <c r="S590" s="42">
        <v>0</v>
      </c>
      <c r="T590" s="42">
        <v>100</v>
      </c>
      <c r="U590" s="42">
        <v>99.99</v>
      </c>
      <c r="V590" s="35" t="s">
        <v>831</v>
      </c>
      <c r="W590" s="35" t="s">
        <v>133</v>
      </c>
      <c r="X590" s="35" t="s">
        <v>401</v>
      </c>
      <c r="Y590" s="35" t="s">
        <v>356</v>
      </c>
      <c r="Z590" s="35" t="s">
        <v>356</v>
      </c>
    </row>
    <row r="591" spans="1:26" ht="15.75" customHeight="1">
      <c r="A591" s="35" t="s">
        <v>1006</v>
      </c>
      <c r="B591" s="35" t="s">
        <v>1008</v>
      </c>
      <c r="C591" s="35" t="s">
        <v>76</v>
      </c>
      <c r="D591" s="35" t="s">
        <v>868</v>
      </c>
      <c r="E591" s="35" t="s">
        <v>119</v>
      </c>
      <c r="F591" s="35" t="s">
        <v>2215</v>
      </c>
      <c r="G591" s="35" t="s">
        <v>2216</v>
      </c>
      <c r="H591" s="35" t="s">
        <v>2233</v>
      </c>
      <c r="I591" s="41">
        <v>43706</v>
      </c>
      <c r="J591" s="41">
        <v>44046</v>
      </c>
      <c r="K591" s="35" t="s">
        <v>80</v>
      </c>
      <c r="L591" s="42">
        <v>1288038.6100000001</v>
      </c>
      <c r="M591" s="43">
        <v>9872687.1400000006</v>
      </c>
      <c r="N591" s="42">
        <v>9872687.1400000006</v>
      </c>
      <c r="O591" s="42">
        <v>0</v>
      </c>
      <c r="P591" s="35">
        <v>0</v>
      </c>
      <c r="Q591" s="35">
        <v>0</v>
      </c>
      <c r="R591" s="42">
        <v>9872687.0399999991</v>
      </c>
      <c r="S591" s="42">
        <v>0</v>
      </c>
      <c r="T591" s="42">
        <v>100</v>
      </c>
      <c r="U591" s="42">
        <v>99.99</v>
      </c>
      <c r="V591" s="35" t="s">
        <v>831</v>
      </c>
      <c r="W591" s="35" t="s">
        <v>133</v>
      </c>
      <c r="X591" s="35" t="s">
        <v>401</v>
      </c>
      <c r="Y591" s="35" t="s">
        <v>1883</v>
      </c>
      <c r="Z591" s="35" t="s">
        <v>1883</v>
      </c>
    </row>
    <row r="592" spans="1:26" ht="15.75" customHeight="1">
      <c r="A592" s="35" t="s">
        <v>1006</v>
      </c>
      <c r="B592" s="35" t="s">
        <v>1008</v>
      </c>
      <c r="C592" s="35" t="s">
        <v>76</v>
      </c>
      <c r="D592" s="35" t="s">
        <v>868</v>
      </c>
      <c r="E592" s="35" t="s">
        <v>119</v>
      </c>
      <c r="F592" s="35" t="s">
        <v>2215</v>
      </c>
      <c r="G592" s="35" t="s">
        <v>2216</v>
      </c>
      <c r="H592" s="35" t="s">
        <v>2233</v>
      </c>
      <c r="I592" s="41">
        <v>43706</v>
      </c>
      <c r="J592" s="41">
        <v>44046</v>
      </c>
      <c r="K592" s="35" t="s">
        <v>80</v>
      </c>
      <c r="L592" s="42">
        <v>1288038.6100000001</v>
      </c>
      <c r="M592" s="43">
        <v>9872687.1400000006</v>
      </c>
      <c r="N592" s="42">
        <v>9872687.1400000006</v>
      </c>
      <c r="O592" s="42">
        <v>0</v>
      </c>
      <c r="P592" s="35">
        <v>0</v>
      </c>
      <c r="Q592" s="35">
        <v>0</v>
      </c>
      <c r="R592" s="42">
        <v>9872687.0399999991</v>
      </c>
      <c r="S592" s="42">
        <v>0</v>
      </c>
      <c r="T592" s="42">
        <v>100</v>
      </c>
      <c r="U592" s="42">
        <v>99.99</v>
      </c>
      <c r="V592" s="35" t="s">
        <v>831</v>
      </c>
      <c r="W592" s="35" t="s">
        <v>133</v>
      </c>
      <c r="X592" s="35" t="s">
        <v>401</v>
      </c>
      <c r="Y592" s="35" t="s">
        <v>472</v>
      </c>
      <c r="Z592" s="35" t="s">
        <v>472</v>
      </c>
    </row>
    <row r="593" spans="1:26" ht="15.75" customHeight="1">
      <c r="A593" s="35" t="s">
        <v>1006</v>
      </c>
      <c r="B593" s="35" t="s">
        <v>1008</v>
      </c>
      <c r="C593" s="35" t="s">
        <v>76</v>
      </c>
      <c r="D593" s="35" t="s">
        <v>868</v>
      </c>
      <c r="E593" s="35" t="s">
        <v>119</v>
      </c>
      <c r="F593" s="35" t="s">
        <v>2215</v>
      </c>
      <c r="G593" s="35" t="s">
        <v>2216</v>
      </c>
      <c r="H593" s="35" t="s">
        <v>2233</v>
      </c>
      <c r="I593" s="41">
        <v>43706</v>
      </c>
      <c r="J593" s="41">
        <v>44046</v>
      </c>
      <c r="K593" s="35" t="s">
        <v>80</v>
      </c>
      <c r="L593" s="42">
        <v>1288038.6100000001</v>
      </c>
      <c r="M593" s="43">
        <v>9872687.1400000006</v>
      </c>
      <c r="N593" s="42">
        <v>9872687.1400000006</v>
      </c>
      <c r="O593" s="42">
        <v>0</v>
      </c>
      <c r="P593" s="35">
        <v>0</v>
      </c>
      <c r="Q593" s="35">
        <v>0</v>
      </c>
      <c r="R593" s="42">
        <v>9872687.0399999991</v>
      </c>
      <c r="S593" s="42">
        <v>0</v>
      </c>
      <c r="T593" s="42">
        <v>100</v>
      </c>
      <c r="U593" s="42">
        <v>99.99</v>
      </c>
      <c r="V593" s="35" t="s">
        <v>831</v>
      </c>
      <c r="W593" s="35" t="s">
        <v>133</v>
      </c>
      <c r="X593" s="35" t="s">
        <v>401</v>
      </c>
      <c r="Y593" s="35" t="s">
        <v>95</v>
      </c>
      <c r="Z593" s="35" t="s">
        <v>95</v>
      </c>
    </row>
    <row r="594" spans="1:26" ht="15.75" customHeight="1">
      <c r="A594" s="35" t="s">
        <v>1006</v>
      </c>
      <c r="B594" s="35" t="s">
        <v>1008</v>
      </c>
      <c r="C594" s="35" t="s">
        <v>76</v>
      </c>
      <c r="D594" s="35" t="s">
        <v>868</v>
      </c>
      <c r="E594" s="35" t="s">
        <v>119</v>
      </c>
      <c r="F594" s="35" t="s">
        <v>2215</v>
      </c>
      <c r="G594" s="35" t="s">
        <v>2216</v>
      </c>
      <c r="H594" s="35" t="s">
        <v>2233</v>
      </c>
      <c r="I594" s="41">
        <v>43706</v>
      </c>
      <c r="J594" s="41">
        <v>44046</v>
      </c>
      <c r="K594" s="35" t="s">
        <v>80</v>
      </c>
      <c r="L594" s="42">
        <v>1288038.6100000001</v>
      </c>
      <c r="M594" s="43">
        <v>9872687.1400000006</v>
      </c>
      <c r="N594" s="42">
        <v>9872687.1400000006</v>
      </c>
      <c r="O594" s="42">
        <v>0</v>
      </c>
      <c r="P594" s="35">
        <v>0</v>
      </c>
      <c r="Q594" s="35">
        <v>0</v>
      </c>
      <c r="R594" s="42">
        <v>9872687.0399999991</v>
      </c>
      <c r="S594" s="42">
        <v>0</v>
      </c>
      <c r="T594" s="42">
        <v>100</v>
      </c>
      <c r="U594" s="42">
        <v>99.99</v>
      </c>
      <c r="V594" s="35" t="s">
        <v>831</v>
      </c>
      <c r="W594" s="35" t="s">
        <v>133</v>
      </c>
      <c r="X594" s="35" t="s">
        <v>401</v>
      </c>
      <c r="Y594" s="35" t="s">
        <v>294</v>
      </c>
      <c r="Z594" s="35" t="s">
        <v>294</v>
      </c>
    </row>
    <row r="595" spans="1:26" ht="15.75" customHeight="1">
      <c r="A595" s="35" t="s">
        <v>1015</v>
      </c>
      <c r="B595" s="35" t="s">
        <v>1017</v>
      </c>
      <c r="C595" s="35" t="s">
        <v>138</v>
      </c>
      <c r="D595" s="35" t="s">
        <v>243</v>
      </c>
      <c r="E595" s="35" t="s">
        <v>119</v>
      </c>
      <c r="F595" s="35" t="s">
        <v>2293</v>
      </c>
      <c r="G595" s="35" t="s">
        <v>2099</v>
      </c>
      <c r="H595" s="35" t="s">
        <v>2294</v>
      </c>
      <c r="I595" s="41">
        <v>43739</v>
      </c>
      <c r="J595" s="41">
        <v>44834</v>
      </c>
      <c r="K595" s="35" t="s">
        <v>80</v>
      </c>
      <c r="L595" s="42">
        <v>1176005.01</v>
      </c>
      <c r="M595" s="43">
        <v>9031718.4000000004</v>
      </c>
      <c r="N595" s="42">
        <v>9031718.4000000004</v>
      </c>
      <c r="O595" s="42">
        <v>1536000</v>
      </c>
      <c r="P595" s="35">
        <v>0</v>
      </c>
      <c r="Q595" s="35">
        <v>0</v>
      </c>
      <c r="R595" s="42">
        <v>8585813.1300000008</v>
      </c>
      <c r="S595" s="42">
        <v>1404400</v>
      </c>
      <c r="T595" s="42">
        <v>95.66</v>
      </c>
      <c r="U595" s="42">
        <v>94.53</v>
      </c>
      <c r="V595" s="35" t="s">
        <v>796</v>
      </c>
      <c r="W595" s="35" t="s">
        <v>82</v>
      </c>
      <c r="X595" s="35" t="s">
        <v>348</v>
      </c>
      <c r="Y595" s="35" t="s">
        <v>1009</v>
      </c>
      <c r="Z595" s="35" t="s">
        <v>1018</v>
      </c>
    </row>
    <row r="596" spans="1:26" ht="15.75" customHeight="1">
      <c r="A596" s="35" t="s">
        <v>1015</v>
      </c>
      <c r="B596" s="35" t="s">
        <v>1017</v>
      </c>
      <c r="C596" s="35" t="s">
        <v>138</v>
      </c>
      <c r="D596" s="35" t="s">
        <v>243</v>
      </c>
      <c r="E596" s="35" t="s">
        <v>119</v>
      </c>
      <c r="F596" s="35" t="s">
        <v>2293</v>
      </c>
      <c r="G596" s="35" t="s">
        <v>2099</v>
      </c>
      <c r="H596" s="35" t="s">
        <v>2294</v>
      </c>
      <c r="I596" s="41">
        <v>43739</v>
      </c>
      <c r="J596" s="41">
        <v>44834</v>
      </c>
      <c r="K596" s="35" t="s">
        <v>80</v>
      </c>
      <c r="L596" s="42">
        <v>1176005.01</v>
      </c>
      <c r="M596" s="43">
        <v>9031718.4000000004</v>
      </c>
      <c r="N596" s="42">
        <v>9031718.4000000004</v>
      </c>
      <c r="O596" s="42">
        <v>1536000</v>
      </c>
      <c r="P596" s="35">
        <v>0</v>
      </c>
      <c r="Q596" s="35">
        <v>0</v>
      </c>
      <c r="R596" s="42">
        <v>8585813.1300000008</v>
      </c>
      <c r="S596" s="42">
        <v>1404400</v>
      </c>
      <c r="T596" s="42">
        <v>95.66</v>
      </c>
      <c r="U596" s="42">
        <v>94.53</v>
      </c>
      <c r="V596" s="35" t="s">
        <v>796</v>
      </c>
      <c r="W596" s="35" t="s">
        <v>82</v>
      </c>
      <c r="X596" s="35" t="s">
        <v>348</v>
      </c>
      <c r="Y596" s="35" t="s">
        <v>1009</v>
      </c>
      <c r="Z596" s="35" t="s">
        <v>2295</v>
      </c>
    </row>
    <row r="597" spans="1:26" ht="15.75" customHeight="1">
      <c r="A597" s="35" t="s">
        <v>1015</v>
      </c>
      <c r="B597" s="35" t="s">
        <v>1017</v>
      </c>
      <c r="C597" s="35" t="s">
        <v>138</v>
      </c>
      <c r="D597" s="35" t="s">
        <v>243</v>
      </c>
      <c r="E597" s="35" t="s">
        <v>119</v>
      </c>
      <c r="F597" s="35" t="s">
        <v>2293</v>
      </c>
      <c r="G597" s="35" t="s">
        <v>2099</v>
      </c>
      <c r="H597" s="35" t="s">
        <v>2294</v>
      </c>
      <c r="I597" s="41">
        <v>43739</v>
      </c>
      <c r="J597" s="41">
        <v>44834</v>
      </c>
      <c r="K597" s="35" t="s">
        <v>80</v>
      </c>
      <c r="L597" s="42">
        <v>1176005.01</v>
      </c>
      <c r="M597" s="43">
        <v>9031718.4000000004</v>
      </c>
      <c r="N597" s="42">
        <v>9031718.4000000004</v>
      </c>
      <c r="O597" s="42">
        <v>1536000</v>
      </c>
      <c r="P597" s="35">
        <v>0</v>
      </c>
      <c r="Q597" s="35">
        <v>0</v>
      </c>
      <c r="R597" s="42">
        <v>8585813.1300000008</v>
      </c>
      <c r="S597" s="42">
        <v>1404400</v>
      </c>
      <c r="T597" s="42">
        <v>95.66</v>
      </c>
      <c r="U597" s="42">
        <v>94.53</v>
      </c>
      <c r="V597" s="35" t="s">
        <v>796</v>
      </c>
      <c r="W597" s="35" t="s">
        <v>82</v>
      </c>
      <c r="X597" s="35" t="s">
        <v>348</v>
      </c>
      <c r="Y597" s="35" t="s">
        <v>1009</v>
      </c>
      <c r="Z597" s="35" t="s">
        <v>2296</v>
      </c>
    </row>
    <row r="598" spans="1:26" ht="15.75" customHeight="1">
      <c r="A598" s="35" t="s">
        <v>1015</v>
      </c>
      <c r="B598" s="35" t="s">
        <v>1017</v>
      </c>
      <c r="C598" s="35" t="s">
        <v>138</v>
      </c>
      <c r="D598" s="35" t="s">
        <v>243</v>
      </c>
      <c r="E598" s="35" t="s">
        <v>119</v>
      </c>
      <c r="F598" s="35" t="s">
        <v>2293</v>
      </c>
      <c r="G598" s="35" t="s">
        <v>2099</v>
      </c>
      <c r="H598" s="35" t="s">
        <v>2294</v>
      </c>
      <c r="I598" s="41">
        <v>43739</v>
      </c>
      <c r="J598" s="41">
        <v>44834</v>
      </c>
      <c r="K598" s="35" t="s">
        <v>80</v>
      </c>
      <c r="L598" s="42">
        <v>1176005.01</v>
      </c>
      <c r="M598" s="43">
        <v>9031718.4000000004</v>
      </c>
      <c r="N598" s="42">
        <v>9031718.4000000004</v>
      </c>
      <c r="O598" s="42">
        <v>1536000</v>
      </c>
      <c r="P598" s="35">
        <v>0</v>
      </c>
      <c r="Q598" s="35">
        <v>0</v>
      </c>
      <c r="R598" s="42">
        <v>8585813.1300000008</v>
      </c>
      <c r="S598" s="42">
        <v>1404400</v>
      </c>
      <c r="T598" s="42">
        <v>95.66</v>
      </c>
      <c r="U598" s="42">
        <v>94.53</v>
      </c>
      <c r="V598" s="35" t="s">
        <v>796</v>
      </c>
      <c r="W598" s="35" t="s">
        <v>82</v>
      </c>
      <c r="X598" s="35" t="s">
        <v>348</v>
      </c>
      <c r="Y598" s="35" t="s">
        <v>1009</v>
      </c>
      <c r="Z598" s="35" t="s">
        <v>2297</v>
      </c>
    </row>
    <row r="599" spans="1:26" ht="15.75" customHeight="1">
      <c r="A599" s="35" t="s">
        <v>1015</v>
      </c>
      <c r="B599" s="35" t="s">
        <v>1017</v>
      </c>
      <c r="C599" s="35" t="s">
        <v>138</v>
      </c>
      <c r="D599" s="35" t="s">
        <v>243</v>
      </c>
      <c r="E599" s="35" t="s">
        <v>119</v>
      </c>
      <c r="F599" s="35" t="s">
        <v>2293</v>
      </c>
      <c r="G599" s="35" t="s">
        <v>2099</v>
      </c>
      <c r="H599" s="35" t="s">
        <v>2294</v>
      </c>
      <c r="I599" s="41">
        <v>43739</v>
      </c>
      <c r="J599" s="41">
        <v>44834</v>
      </c>
      <c r="K599" s="35" t="s">
        <v>80</v>
      </c>
      <c r="L599" s="42">
        <v>1176005.01</v>
      </c>
      <c r="M599" s="43">
        <v>9031718.4000000004</v>
      </c>
      <c r="N599" s="42">
        <v>9031718.4000000004</v>
      </c>
      <c r="O599" s="42">
        <v>1536000</v>
      </c>
      <c r="P599" s="35">
        <v>0</v>
      </c>
      <c r="Q599" s="35">
        <v>0</v>
      </c>
      <c r="R599" s="42">
        <v>8585813.1300000008</v>
      </c>
      <c r="S599" s="42">
        <v>1404400</v>
      </c>
      <c r="T599" s="42">
        <v>95.66</v>
      </c>
      <c r="U599" s="42">
        <v>94.53</v>
      </c>
      <c r="V599" s="35" t="s">
        <v>796</v>
      </c>
      <c r="W599" s="35" t="s">
        <v>82</v>
      </c>
      <c r="X599" s="35" t="s">
        <v>348</v>
      </c>
      <c r="Y599" s="35" t="s">
        <v>1009</v>
      </c>
      <c r="Z599" s="35" t="s">
        <v>2298</v>
      </c>
    </row>
    <row r="600" spans="1:26" ht="15.75" customHeight="1">
      <c r="A600" s="35" t="s">
        <v>1015</v>
      </c>
      <c r="B600" s="35" t="s">
        <v>1017</v>
      </c>
      <c r="C600" s="35" t="s">
        <v>138</v>
      </c>
      <c r="D600" s="35" t="s">
        <v>243</v>
      </c>
      <c r="E600" s="35" t="s">
        <v>119</v>
      </c>
      <c r="F600" s="35" t="s">
        <v>2293</v>
      </c>
      <c r="G600" s="35" t="s">
        <v>2099</v>
      </c>
      <c r="H600" s="35" t="s">
        <v>2294</v>
      </c>
      <c r="I600" s="41">
        <v>43739</v>
      </c>
      <c r="J600" s="41">
        <v>44834</v>
      </c>
      <c r="K600" s="35" t="s">
        <v>80</v>
      </c>
      <c r="L600" s="42">
        <v>1176005.01</v>
      </c>
      <c r="M600" s="43">
        <v>9031718.4000000004</v>
      </c>
      <c r="N600" s="42">
        <v>9031718.4000000004</v>
      </c>
      <c r="O600" s="42">
        <v>1536000</v>
      </c>
      <c r="P600" s="35">
        <v>0</v>
      </c>
      <c r="Q600" s="35">
        <v>0</v>
      </c>
      <c r="R600" s="42">
        <v>8585813.1300000008</v>
      </c>
      <c r="S600" s="42">
        <v>1404400</v>
      </c>
      <c r="T600" s="42">
        <v>95.66</v>
      </c>
      <c r="U600" s="42">
        <v>94.53</v>
      </c>
      <c r="V600" s="35" t="s">
        <v>796</v>
      </c>
      <c r="W600" s="35" t="s">
        <v>82</v>
      </c>
      <c r="X600" s="35" t="s">
        <v>348</v>
      </c>
      <c r="Y600" s="35" t="s">
        <v>1009</v>
      </c>
      <c r="Z600" s="35" t="s">
        <v>1009</v>
      </c>
    </row>
    <row r="601" spans="1:26" ht="15.75" customHeight="1">
      <c r="A601" s="35" t="s">
        <v>1015</v>
      </c>
      <c r="B601" s="35" t="s">
        <v>1017</v>
      </c>
      <c r="C601" s="35" t="s">
        <v>138</v>
      </c>
      <c r="D601" s="35" t="s">
        <v>243</v>
      </c>
      <c r="E601" s="35" t="s">
        <v>119</v>
      </c>
      <c r="F601" s="35" t="s">
        <v>2293</v>
      </c>
      <c r="G601" s="35" t="s">
        <v>2099</v>
      </c>
      <c r="H601" s="35" t="s">
        <v>2294</v>
      </c>
      <c r="I601" s="41">
        <v>43739</v>
      </c>
      <c r="J601" s="41">
        <v>44834</v>
      </c>
      <c r="K601" s="35" t="s">
        <v>80</v>
      </c>
      <c r="L601" s="42">
        <v>1176005.01</v>
      </c>
      <c r="M601" s="43">
        <v>9031718.4000000004</v>
      </c>
      <c r="N601" s="42">
        <v>9031718.4000000004</v>
      </c>
      <c r="O601" s="42">
        <v>1536000</v>
      </c>
      <c r="P601" s="35">
        <v>0</v>
      </c>
      <c r="Q601" s="35">
        <v>0</v>
      </c>
      <c r="R601" s="42">
        <v>8585813.1300000008</v>
      </c>
      <c r="S601" s="42">
        <v>1404400</v>
      </c>
      <c r="T601" s="42">
        <v>95.66</v>
      </c>
      <c r="U601" s="42">
        <v>94.53</v>
      </c>
      <c r="V601" s="35" t="s">
        <v>796</v>
      </c>
      <c r="W601" s="35" t="s">
        <v>82</v>
      </c>
      <c r="X601" s="35" t="s">
        <v>348</v>
      </c>
      <c r="Y601" s="35" t="s">
        <v>1009</v>
      </c>
      <c r="Z601" s="35" t="s">
        <v>2273</v>
      </c>
    </row>
    <row r="602" spans="1:26" ht="15.75" customHeight="1">
      <c r="A602" s="35" t="s">
        <v>1015</v>
      </c>
      <c r="B602" s="35" t="s">
        <v>1017</v>
      </c>
      <c r="C602" s="35" t="s">
        <v>138</v>
      </c>
      <c r="D602" s="35" t="s">
        <v>243</v>
      </c>
      <c r="E602" s="35" t="s">
        <v>119</v>
      </c>
      <c r="F602" s="35" t="s">
        <v>2293</v>
      </c>
      <c r="G602" s="35" t="s">
        <v>2099</v>
      </c>
      <c r="H602" s="35" t="s">
        <v>2294</v>
      </c>
      <c r="I602" s="41">
        <v>43739</v>
      </c>
      <c r="J602" s="41">
        <v>44834</v>
      </c>
      <c r="K602" s="35" t="s">
        <v>80</v>
      </c>
      <c r="L602" s="42">
        <v>1176005.01</v>
      </c>
      <c r="M602" s="43">
        <v>9031718.4000000004</v>
      </c>
      <c r="N602" s="42">
        <v>9031718.4000000004</v>
      </c>
      <c r="O602" s="42">
        <v>1536000</v>
      </c>
      <c r="P602" s="35">
        <v>0</v>
      </c>
      <c r="Q602" s="35">
        <v>0</v>
      </c>
      <c r="R602" s="42">
        <v>8585813.1300000008</v>
      </c>
      <c r="S602" s="42">
        <v>1404400</v>
      </c>
      <c r="T602" s="42">
        <v>95.66</v>
      </c>
      <c r="U602" s="42">
        <v>94.53</v>
      </c>
      <c r="V602" s="35" t="s">
        <v>796</v>
      </c>
      <c r="W602" s="35" t="s">
        <v>82</v>
      </c>
      <c r="X602" s="35" t="s">
        <v>348</v>
      </c>
      <c r="Y602" s="35" t="s">
        <v>1009</v>
      </c>
      <c r="Z602" s="35" t="s">
        <v>2299</v>
      </c>
    </row>
    <row r="603" spans="1:26" ht="15.75" customHeight="1">
      <c r="A603" s="35" t="s">
        <v>1015</v>
      </c>
      <c r="B603" s="35" t="s">
        <v>1017</v>
      </c>
      <c r="C603" s="35" t="s">
        <v>138</v>
      </c>
      <c r="D603" s="35" t="s">
        <v>243</v>
      </c>
      <c r="E603" s="35" t="s">
        <v>119</v>
      </c>
      <c r="F603" s="35" t="s">
        <v>2293</v>
      </c>
      <c r="G603" s="35" t="s">
        <v>2099</v>
      </c>
      <c r="H603" s="35" t="s">
        <v>2294</v>
      </c>
      <c r="I603" s="41">
        <v>43739</v>
      </c>
      <c r="J603" s="41">
        <v>44834</v>
      </c>
      <c r="K603" s="35" t="s">
        <v>80</v>
      </c>
      <c r="L603" s="42">
        <v>1176005.01</v>
      </c>
      <c r="M603" s="43">
        <v>9031718.4000000004</v>
      </c>
      <c r="N603" s="42">
        <v>9031718.4000000004</v>
      </c>
      <c r="O603" s="42">
        <v>1536000</v>
      </c>
      <c r="P603" s="35">
        <v>0</v>
      </c>
      <c r="Q603" s="35">
        <v>0</v>
      </c>
      <c r="R603" s="42">
        <v>8585813.1300000008</v>
      </c>
      <c r="S603" s="42">
        <v>1404400</v>
      </c>
      <c r="T603" s="42">
        <v>95.66</v>
      </c>
      <c r="U603" s="42">
        <v>94.53</v>
      </c>
      <c r="V603" s="35" t="s">
        <v>796</v>
      </c>
      <c r="W603" s="35" t="s">
        <v>82</v>
      </c>
      <c r="X603" s="35" t="s">
        <v>348</v>
      </c>
      <c r="Y603" s="35" t="s">
        <v>1009</v>
      </c>
      <c r="Z603" s="35" t="s">
        <v>2279</v>
      </c>
    </row>
    <row r="604" spans="1:26" ht="15.75" customHeight="1">
      <c r="A604" s="35" t="s">
        <v>1015</v>
      </c>
      <c r="B604" s="35" t="s">
        <v>1017</v>
      </c>
      <c r="C604" s="35" t="s">
        <v>138</v>
      </c>
      <c r="D604" s="35" t="s">
        <v>243</v>
      </c>
      <c r="E604" s="35" t="s">
        <v>119</v>
      </c>
      <c r="F604" s="35" t="s">
        <v>2293</v>
      </c>
      <c r="G604" s="35" t="s">
        <v>2099</v>
      </c>
      <c r="H604" s="35" t="s">
        <v>2294</v>
      </c>
      <c r="I604" s="41">
        <v>43739</v>
      </c>
      <c r="J604" s="41">
        <v>44834</v>
      </c>
      <c r="K604" s="35" t="s">
        <v>80</v>
      </c>
      <c r="L604" s="42">
        <v>1176005.01</v>
      </c>
      <c r="M604" s="43">
        <v>9031718.4000000004</v>
      </c>
      <c r="N604" s="42">
        <v>9031718.4000000004</v>
      </c>
      <c r="O604" s="42">
        <v>1536000</v>
      </c>
      <c r="P604" s="35">
        <v>0</v>
      </c>
      <c r="Q604" s="35">
        <v>0</v>
      </c>
      <c r="R604" s="42">
        <v>8585813.1300000008</v>
      </c>
      <c r="S604" s="42">
        <v>1404400</v>
      </c>
      <c r="T604" s="42">
        <v>95.66</v>
      </c>
      <c r="U604" s="42">
        <v>94.53</v>
      </c>
      <c r="V604" s="35" t="s">
        <v>796</v>
      </c>
      <c r="W604" s="35" t="s">
        <v>82</v>
      </c>
      <c r="X604" s="35" t="s">
        <v>348</v>
      </c>
      <c r="Y604" s="35" t="s">
        <v>1009</v>
      </c>
      <c r="Z604" s="35" t="s">
        <v>2300</v>
      </c>
    </row>
    <row r="605" spans="1:26" ht="15.75" customHeight="1">
      <c r="A605" s="35" t="s">
        <v>1015</v>
      </c>
      <c r="B605" s="35" t="s">
        <v>1017</v>
      </c>
      <c r="C605" s="35" t="s">
        <v>138</v>
      </c>
      <c r="D605" s="35" t="s">
        <v>243</v>
      </c>
      <c r="E605" s="35" t="s">
        <v>119</v>
      </c>
      <c r="F605" s="35" t="s">
        <v>2293</v>
      </c>
      <c r="G605" s="35" t="s">
        <v>2099</v>
      </c>
      <c r="H605" s="35" t="s">
        <v>2294</v>
      </c>
      <c r="I605" s="41">
        <v>43739</v>
      </c>
      <c r="J605" s="41">
        <v>44834</v>
      </c>
      <c r="K605" s="35" t="s">
        <v>80</v>
      </c>
      <c r="L605" s="42">
        <v>1176005.01</v>
      </c>
      <c r="M605" s="43">
        <v>9031718.4000000004</v>
      </c>
      <c r="N605" s="42">
        <v>9031718.4000000004</v>
      </c>
      <c r="O605" s="42">
        <v>1536000</v>
      </c>
      <c r="P605" s="35">
        <v>0</v>
      </c>
      <c r="Q605" s="35">
        <v>0</v>
      </c>
      <c r="R605" s="42">
        <v>8585813.1300000008</v>
      </c>
      <c r="S605" s="42">
        <v>1404400</v>
      </c>
      <c r="T605" s="42">
        <v>95.66</v>
      </c>
      <c r="U605" s="42">
        <v>94.53</v>
      </c>
      <c r="V605" s="35" t="s">
        <v>796</v>
      </c>
      <c r="W605" s="35" t="s">
        <v>82</v>
      </c>
      <c r="X605" s="35" t="s">
        <v>348</v>
      </c>
      <c r="Y605" s="35" t="s">
        <v>1009</v>
      </c>
      <c r="Z605" s="35" t="s">
        <v>2272</v>
      </c>
    </row>
    <row r="606" spans="1:26" ht="15.75" customHeight="1">
      <c r="A606" s="35" t="s">
        <v>1024</v>
      </c>
      <c r="B606" s="35" t="s">
        <v>1025</v>
      </c>
      <c r="C606" s="35" t="s">
        <v>138</v>
      </c>
      <c r="D606" s="35" t="s">
        <v>541</v>
      </c>
      <c r="E606" s="35" t="s">
        <v>140</v>
      </c>
      <c r="F606" s="35" t="s">
        <v>2301</v>
      </c>
      <c r="G606" s="35" t="s">
        <v>2302</v>
      </c>
      <c r="H606" s="35" t="s">
        <v>2303</v>
      </c>
      <c r="I606" s="41">
        <v>43563</v>
      </c>
      <c r="J606" s="41">
        <v>44985</v>
      </c>
      <c r="K606" s="35" t="s">
        <v>104</v>
      </c>
      <c r="L606" s="42">
        <v>28745.31</v>
      </c>
      <c r="M606" s="43">
        <v>259238.49</v>
      </c>
      <c r="N606" s="42">
        <v>1254838.3799999999</v>
      </c>
      <c r="O606" s="42">
        <v>0</v>
      </c>
      <c r="P606" s="35">
        <v>0</v>
      </c>
      <c r="Q606" s="35">
        <v>0</v>
      </c>
      <c r="R606" s="42">
        <v>259238.49</v>
      </c>
      <c r="S606" s="42">
        <v>0</v>
      </c>
      <c r="T606" s="42">
        <v>10.46</v>
      </c>
      <c r="U606" s="42">
        <v>20.65</v>
      </c>
      <c r="V606" s="35" t="s">
        <v>175</v>
      </c>
      <c r="W606" s="35" t="s">
        <v>82</v>
      </c>
      <c r="X606" s="35" t="s">
        <v>83</v>
      </c>
      <c r="Y606" s="35" t="s">
        <v>212</v>
      </c>
      <c r="Z606" s="35" t="s">
        <v>1026</v>
      </c>
    </row>
    <row r="607" spans="1:26" ht="15.75" customHeight="1">
      <c r="A607" s="35" t="s">
        <v>1024</v>
      </c>
      <c r="B607" s="35" t="s">
        <v>1025</v>
      </c>
      <c r="C607" s="35" t="s">
        <v>138</v>
      </c>
      <c r="D607" s="35" t="s">
        <v>541</v>
      </c>
      <c r="E607" s="35" t="s">
        <v>140</v>
      </c>
      <c r="F607" s="35" t="s">
        <v>2301</v>
      </c>
      <c r="G607" s="35" t="s">
        <v>2302</v>
      </c>
      <c r="H607" s="35" t="s">
        <v>2303</v>
      </c>
      <c r="I607" s="41">
        <v>43563</v>
      </c>
      <c r="J607" s="41">
        <v>44985</v>
      </c>
      <c r="K607" s="35" t="s">
        <v>104</v>
      </c>
      <c r="L607" s="42">
        <v>28745.31</v>
      </c>
      <c r="M607" s="43">
        <v>259238.49</v>
      </c>
      <c r="N607" s="42">
        <v>1254838.3799999999</v>
      </c>
      <c r="O607" s="42">
        <v>0</v>
      </c>
      <c r="P607" s="35">
        <v>0</v>
      </c>
      <c r="Q607" s="35">
        <v>0</v>
      </c>
      <c r="R607" s="42">
        <v>259238.49</v>
      </c>
      <c r="S607" s="42">
        <v>0</v>
      </c>
      <c r="T607" s="42">
        <v>10.46</v>
      </c>
      <c r="U607" s="42">
        <v>20.65</v>
      </c>
      <c r="V607" s="35" t="s">
        <v>175</v>
      </c>
      <c r="W607" s="35" t="s">
        <v>82</v>
      </c>
      <c r="X607" s="35" t="s">
        <v>83</v>
      </c>
      <c r="Y607" s="35" t="s">
        <v>212</v>
      </c>
      <c r="Z607" s="35" t="s">
        <v>212</v>
      </c>
    </row>
    <row r="608" spans="1:26" ht="15.75" customHeight="1">
      <c r="A608" s="35" t="s">
        <v>1024</v>
      </c>
      <c r="B608" s="35" t="s">
        <v>1025</v>
      </c>
      <c r="C608" s="35" t="s">
        <v>138</v>
      </c>
      <c r="D608" s="35" t="s">
        <v>541</v>
      </c>
      <c r="E608" s="35" t="s">
        <v>140</v>
      </c>
      <c r="F608" s="35" t="s">
        <v>2301</v>
      </c>
      <c r="G608" s="35" t="s">
        <v>2302</v>
      </c>
      <c r="H608" s="35" t="s">
        <v>2303</v>
      </c>
      <c r="I608" s="41">
        <v>43563</v>
      </c>
      <c r="J608" s="41">
        <v>44985</v>
      </c>
      <c r="K608" s="35" t="s">
        <v>104</v>
      </c>
      <c r="L608" s="42">
        <v>28745.31</v>
      </c>
      <c r="M608" s="43">
        <v>259238.49</v>
      </c>
      <c r="N608" s="42">
        <v>1254838.3799999999</v>
      </c>
      <c r="O608" s="42">
        <v>0</v>
      </c>
      <c r="P608" s="35">
        <v>0</v>
      </c>
      <c r="Q608" s="35">
        <v>0</v>
      </c>
      <c r="R608" s="42">
        <v>259238.49</v>
      </c>
      <c r="S608" s="42">
        <v>0</v>
      </c>
      <c r="T608" s="42">
        <v>10.46</v>
      </c>
      <c r="U608" s="42">
        <v>20.65</v>
      </c>
      <c r="V608" s="35" t="s">
        <v>175</v>
      </c>
      <c r="W608" s="35" t="s">
        <v>82</v>
      </c>
      <c r="X608" s="35" t="s">
        <v>83</v>
      </c>
      <c r="Y608" s="35" t="s">
        <v>212</v>
      </c>
      <c r="Z608" s="35" t="s">
        <v>1026</v>
      </c>
    </row>
    <row r="609" spans="1:26" ht="15.75" customHeight="1">
      <c r="A609" s="35" t="s">
        <v>1024</v>
      </c>
      <c r="B609" s="35" t="s">
        <v>1025</v>
      </c>
      <c r="C609" s="35" t="s">
        <v>138</v>
      </c>
      <c r="D609" s="35" t="s">
        <v>541</v>
      </c>
      <c r="E609" s="35" t="s">
        <v>140</v>
      </c>
      <c r="F609" s="35" t="s">
        <v>2301</v>
      </c>
      <c r="G609" s="35" t="s">
        <v>2302</v>
      </c>
      <c r="H609" s="35" t="s">
        <v>2303</v>
      </c>
      <c r="I609" s="41">
        <v>43563</v>
      </c>
      <c r="J609" s="41">
        <v>44985</v>
      </c>
      <c r="K609" s="35" t="s">
        <v>104</v>
      </c>
      <c r="L609" s="42">
        <v>28745.31</v>
      </c>
      <c r="M609" s="43">
        <v>259238.49</v>
      </c>
      <c r="N609" s="42">
        <v>1254838.3799999999</v>
      </c>
      <c r="O609" s="42">
        <v>0</v>
      </c>
      <c r="P609" s="35">
        <v>0</v>
      </c>
      <c r="Q609" s="35">
        <v>0</v>
      </c>
      <c r="R609" s="42">
        <v>259238.49</v>
      </c>
      <c r="S609" s="42">
        <v>0</v>
      </c>
      <c r="T609" s="42">
        <v>10.46</v>
      </c>
      <c r="U609" s="42">
        <v>20.65</v>
      </c>
      <c r="V609" s="35" t="s">
        <v>175</v>
      </c>
      <c r="W609" s="35" t="s">
        <v>82</v>
      </c>
      <c r="X609" s="35" t="s">
        <v>83</v>
      </c>
      <c r="Y609" s="35" t="s">
        <v>578</v>
      </c>
      <c r="Z609" s="35" t="s">
        <v>578</v>
      </c>
    </row>
    <row r="610" spans="1:26" ht="15.75" customHeight="1">
      <c r="A610" s="35" t="s">
        <v>1024</v>
      </c>
      <c r="B610" s="35" t="s">
        <v>1025</v>
      </c>
      <c r="C610" s="35" t="s">
        <v>138</v>
      </c>
      <c r="D610" s="35" t="s">
        <v>541</v>
      </c>
      <c r="E610" s="35" t="s">
        <v>140</v>
      </c>
      <c r="F610" s="35" t="s">
        <v>2301</v>
      </c>
      <c r="G610" s="35" t="s">
        <v>2302</v>
      </c>
      <c r="H610" s="35" t="s">
        <v>2303</v>
      </c>
      <c r="I610" s="41">
        <v>43563</v>
      </c>
      <c r="J610" s="41">
        <v>44985</v>
      </c>
      <c r="K610" s="35" t="s">
        <v>104</v>
      </c>
      <c r="L610" s="42">
        <v>28745.31</v>
      </c>
      <c r="M610" s="43">
        <v>259238.49</v>
      </c>
      <c r="N610" s="42">
        <v>1254838.3799999999</v>
      </c>
      <c r="O610" s="42">
        <v>0</v>
      </c>
      <c r="P610" s="35">
        <v>0</v>
      </c>
      <c r="Q610" s="35">
        <v>0</v>
      </c>
      <c r="R610" s="42">
        <v>259238.49</v>
      </c>
      <c r="S610" s="42">
        <v>0</v>
      </c>
      <c r="T610" s="42">
        <v>10.46</v>
      </c>
      <c r="U610" s="42">
        <v>20.65</v>
      </c>
      <c r="V610" s="35" t="s">
        <v>175</v>
      </c>
      <c r="W610" s="35" t="s">
        <v>82</v>
      </c>
      <c r="X610" s="35" t="s">
        <v>83</v>
      </c>
      <c r="Y610" s="35" t="s">
        <v>283</v>
      </c>
      <c r="Z610" s="35" t="s">
        <v>283</v>
      </c>
    </row>
    <row r="611" spans="1:26" ht="15.75" customHeight="1">
      <c r="A611" s="35" t="s">
        <v>1024</v>
      </c>
      <c r="B611" s="35" t="s">
        <v>1025</v>
      </c>
      <c r="C611" s="35" t="s">
        <v>138</v>
      </c>
      <c r="D611" s="35" t="s">
        <v>541</v>
      </c>
      <c r="E611" s="35" t="s">
        <v>140</v>
      </c>
      <c r="F611" s="35" t="s">
        <v>2301</v>
      </c>
      <c r="G611" s="35" t="s">
        <v>2302</v>
      </c>
      <c r="H611" s="35" t="s">
        <v>2303</v>
      </c>
      <c r="I611" s="41">
        <v>43563</v>
      </c>
      <c r="J611" s="41">
        <v>44985</v>
      </c>
      <c r="K611" s="35" t="s">
        <v>104</v>
      </c>
      <c r="L611" s="42">
        <v>28745.31</v>
      </c>
      <c r="M611" s="43">
        <v>259238.49</v>
      </c>
      <c r="N611" s="42">
        <v>1254838.3799999999</v>
      </c>
      <c r="O611" s="42">
        <v>0</v>
      </c>
      <c r="P611" s="35">
        <v>0</v>
      </c>
      <c r="Q611" s="35">
        <v>0</v>
      </c>
      <c r="R611" s="42">
        <v>259238.49</v>
      </c>
      <c r="S611" s="42">
        <v>0</v>
      </c>
      <c r="T611" s="42">
        <v>10.46</v>
      </c>
      <c r="U611" s="42">
        <v>20.65</v>
      </c>
      <c r="V611" s="35" t="s">
        <v>175</v>
      </c>
      <c r="W611" s="35" t="s">
        <v>82</v>
      </c>
      <c r="X611" s="35" t="s">
        <v>83</v>
      </c>
      <c r="Y611" s="35" t="s">
        <v>655</v>
      </c>
      <c r="Z611" s="35" t="s">
        <v>655</v>
      </c>
    </row>
    <row r="612" spans="1:26" ht="15.75" customHeight="1">
      <c r="A612" s="35" t="s">
        <v>1024</v>
      </c>
      <c r="B612" s="35" t="s">
        <v>1025</v>
      </c>
      <c r="C612" s="35" t="s">
        <v>138</v>
      </c>
      <c r="D612" s="35" t="s">
        <v>541</v>
      </c>
      <c r="E612" s="35" t="s">
        <v>140</v>
      </c>
      <c r="F612" s="35" t="s">
        <v>2301</v>
      </c>
      <c r="G612" s="35" t="s">
        <v>2302</v>
      </c>
      <c r="H612" s="35" t="s">
        <v>2303</v>
      </c>
      <c r="I612" s="41">
        <v>43563</v>
      </c>
      <c r="J612" s="41">
        <v>44985</v>
      </c>
      <c r="K612" s="35" t="s">
        <v>104</v>
      </c>
      <c r="L612" s="42">
        <v>28745.31</v>
      </c>
      <c r="M612" s="43">
        <v>259238.49</v>
      </c>
      <c r="N612" s="42">
        <v>1254838.3799999999</v>
      </c>
      <c r="O612" s="42">
        <v>0</v>
      </c>
      <c r="P612" s="35">
        <v>0</v>
      </c>
      <c r="Q612" s="35">
        <v>0</v>
      </c>
      <c r="R612" s="42">
        <v>259238.49</v>
      </c>
      <c r="S612" s="42">
        <v>0</v>
      </c>
      <c r="T612" s="42">
        <v>10.46</v>
      </c>
      <c r="U612" s="42">
        <v>20.65</v>
      </c>
      <c r="V612" s="35" t="s">
        <v>175</v>
      </c>
      <c r="W612" s="35" t="s">
        <v>82</v>
      </c>
      <c r="X612" s="35" t="s">
        <v>83</v>
      </c>
      <c r="Y612" s="35" t="s">
        <v>95</v>
      </c>
      <c r="Z612" s="35" t="s">
        <v>95</v>
      </c>
    </row>
    <row r="613" spans="1:26" ht="15.75" customHeight="1">
      <c r="A613" s="35" t="s">
        <v>1024</v>
      </c>
      <c r="B613" s="35" t="s">
        <v>1025</v>
      </c>
      <c r="C613" s="35" t="s">
        <v>138</v>
      </c>
      <c r="D613" s="35" t="s">
        <v>541</v>
      </c>
      <c r="E613" s="35" t="s">
        <v>140</v>
      </c>
      <c r="F613" s="35" t="s">
        <v>2301</v>
      </c>
      <c r="G613" s="35" t="s">
        <v>2302</v>
      </c>
      <c r="H613" s="35" t="s">
        <v>2303</v>
      </c>
      <c r="I613" s="41">
        <v>43563</v>
      </c>
      <c r="J613" s="41">
        <v>44985</v>
      </c>
      <c r="K613" s="35" t="s">
        <v>104</v>
      </c>
      <c r="L613" s="42">
        <v>28745.31</v>
      </c>
      <c r="M613" s="43">
        <v>259238.49</v>
      </c>
      <c r="N613" s="42">
        <v>1254838.3799999999</v>
      </c>
      <c r="O613" s="42">
        <v>0</v>
      </c>
      <c r="P613" s="35">
        <v>0</v>
      </c>
      <c r="Q613" s="35">
        <v>0</v>
      </c>
      <c r="R613" s="42">
        <v>259238.49</v>
      </c>
      <c r="S613" s="42">
        <v>0</v>
      </c>
      <c r="T613" s="42">
        <v>10.46</v>
      </c>
      <c r="U613" s="42">
        <v>20.65</v>
      </c>
      <c r="V613" s="35" t="s">
        <v>175</v>
      </c>
      <c r="W613" s="35" t="s">
        <v>82</v>
      </c>
      <c r="X613" s="35" t="s">
        <v>83</v>
      </c>
      <c r="Y613" s="35" t="s">
        <v>224</v>
      </c>
      <c r="Z613" s="35" t="s">
        <v>224</v>
      </c>
    </row>
    <row r="614" spans="1:26" ht="15.75" customHeight="1">
      <c r="A614" s="35" t="s">
        <v>1024</v>
      </c>
      <c r="B614" s="35" t="s">
        <v>1025</v>
      </c>
      <c r="C614" s="35" t="s">
        <v>138</v>
      </c>
      <c r="D614" s="35" t="s">
        <v>541</v>
      </c>
      <c r="E614" s="35" t="s">
        <v>140</v>
      </c>
      <c r="F614" s="35" t="s">
        <v>2301</v>
      </c>
      <c r="G614" s="35" t="s">
        <v>2302</v>
      </c>
      <c r="H614" s="35" t="s">
        <v>2303</v>
      </c>
      <c r="I614" s="41">
        <v>43563</v>
      </c>
      <c r="J614" s="41">
        <v>44985</v>
      </c>
      <c r="K614" s="35" t="s">
        <v>104</v>
      </c>
      <c r="L614" s="42">
        <v>28745.31</v>
      </c>
      <c r="M614" s="43">
        <v>259238.49</v>
      </c>
      <c r="N614" s="42">
        <v>1254838.3799999999</v>
      </c>
      <c r="O614" s="42">
        <v>0</v>
      </c>
      <c r="P614" s="35">
        <v>0</v>
      </c>
      <c r="Q614" s="35">
        <v>0</v>
      </c>
      <c r="R614" s="42">
        <v>259238.49</v>
      </c>
      <c r="S614" s="42">
        <v>0</v>
      </c>
      <c r="T614" s="42">
        <v>10.46</v>
      </c>
      <c r="U614" s="42">
        <v>20.65</v>
      </c>
      <c r="V614" s="35" t="s">
        <v>175</v>
      </c>
      <c r="W614" s="35" t="s">
        <v>82</v>
      </c>
      <c r="X614" s="35" t="s">
        <v>83</v>
      </c>
      <c r="Y614" s="35" t="s">
        <v>294</v>
      </c>
      <c r="Z614" s="35" t="s">
        <v>294</v>
      </c>
    </row>
    <row r="615" spans="1:26" ht="15.75" customHeight="1">
      <c r="A615" s="35" t="s">
        <v>1024</v>
      </c>
      <c r="B615" s="35" t="s">
        <v>1025</v>
      </c>
      <c r="C615" s="35" t="s">
        <v>138</v>
      </c>
      <c r="D615" s="35" t="s">
        <v>541</v>
      </c>
      <c r="E615" s="35" t="s">
        <v>140</v>
      </c>
      <c r="F615" s="35" t="s">
        <v>2301</v>
      </c>
      <c r="G615" s="35" t="s">
        <v>2302</v>
      </c>
      <c r="H615" s="35" t="s">
        <v>2303</v>
      </c>
      <c r="I615" s="41">
        <v>43563</v>
      </c>
      <c r="J615" s="41">
        <v>44985</v>
      </c>
      <c r="K615" s="35" t="s">
        <v>104</v>
      </c>
      <c r="L615" s="42">
        <v>28745.31</v>
      </c>
      <c r="M615" s="43">
        <v>259238.49</v>
      </c>
      <c r="N615" s="42">
        <v>1254838.3799999999</v>
      </c>
      <c r="O615" s="42">
        <v>0</v>
      </c>
      <c r="P615" s="35">
        <v>0</v>
      </c>
      <c r="Q615" s="35">
        <v>0</v>
      </c>
      <c r="R615" s="42">
        <v>259238.49</v>
      </c>
      <c r="S615" s="42">
        <v>0</v>
      </c>
      <c r="T615" s="42">
        <v>10.46</v>
      </c>
      <c r="U615" s="42">
        <v>20.65</v>
      </c>
      <c r="V615" s="35" t="s">
        <v>175</v>
      </c>
      <c r="W615" s="35" t="s">
        <v>82</v>
      </c>
      <c r="X615" s="35" t="s">
        <v>83</v>
      </c>
      <c r="Y615" s="35" t="s">
        <v>212</v>
      </c>
      <c r="Z615" s="35" t="s">
        <v>1026</v>
      </c>
    </row>
    <row r="616" spans="1:26" ht="15.75" customHeight="1">
      <c r="A616" s="35" t="s">
        <v>1024</v>
      </c>
      <c r="B616" s="35" t="s">
        <v>1025</v>
      </c>
      <c r="C616" s="35" t="s">
        <v>138</v>
      </c>
      <c r="D616" s="35" t="s">
        <v>541</v>
      </c>
      <c r="E616" s="35" t="s">
        <v>140</v>
      </c>
      <c r="F616" s="35" t="s">
        <v>2301</v>
      </c>
      <c r="G616" s="35" t="s">
        <v>2302</v>
      </c>
      <c r="H616" s="35" t="s">
        <v>2303</v>
      </c>
      <c r="I616" s="41">
        <v>43563</v>
      </c>
      <c r="J616" s="41">
        <v>44985</v>
      </c>
      <c r="K616" s="35" t="s">
        <v>104</v>
      </c>
      <c r="L616" s="42">
        <v>28745.31</v>
      </c>
      <c r="M616" s="43">
        <v>259238.49</v>
      </c>
      <c r="N616" s="42">
        <v>1254838.3799999999</v>
      </c>
      <c r="O616" s="42">
        <v>0</v>
      </c>
      <c r="P616" s="35">
        <v>0</v>
      </c>
      <c r="Q616" s="35">
        <v>0</v>
      </c>
      <c r="R616" s="42">
        <v>259238.49</v>
      </c>
      <c r="S616" s="42">
        <v>0</v>
      </c>
      <c r="T616" s="42">
        <v>10.46</v>
      </c>
      <c r="U616" s="42">
        <v>20.65</v>
      </c>
      <c r="V616" s="35" t="s">
        <v>175</v>
      </c>
      <c r="W616" s="35" t="s">
        <v>82</v>
      </c>
      <c r="X616" s="35" t="s">
        <v>83</v>
      </c>
      <c r="Y616" s="35" t="s">
        <v>364</v>
      </c>
      <c r="Z616" s="35" t="s">
        <v>364</v>
      </c>
    </row>
    <row r="617" spans="1:26" ht="15.75" customHeight="1">
      <c r="A617" s="35" t="s">
        <v>1028</v>
      </c>
      <c r="B617" s="35" t="s">
        <v>1029</v>
      </c>
      <c r="C617" s="35" t="s">
        <v>138</v>
      </c>
      <c r="D617" s="35" t="s">
        <v>1030</v>
      </c>
      <c r="E617" s="35" t="s">
        <v>140</v>
      </c>
      <c r="F617" s="35" t="s">
        <v>2304</v>
      </c>
      <c r="G617" s="35" t="s">
        <v>2305</v>
      </c>
      <c r="H617" s="35" t="s">
        <v>2306</v>
      </c>
      <c r="I617" s="41">
        <v>43661</v>
      </c>
      <c r="J617" s="41">
        <v>44980</v>
      </c>
      <c r="K617" s="35" t="s">
        <v>104</v>
      </c>
      <c r="L617" s="42">
        <v>180072.35</v>
      </c>
      <c r="M617" s="43">
        <v>1586077.26</v>
      </c>
      <c r="N617" s="42">
        <v>1791529.58</v>
      </c>
      <c r="O617" s="42">
        <v>0</v>
      </c>
      <c r="P617" s="35">
        <v>0</v>
      </c>
      <c r="Q617" s="35">
        <v>0</v>
      </c>
      <c r="R617" s="42">
        <v>1586077.26</v>
      </c>
      <c r="S617" s="42">
        <v>0</v>
      </c>
      <c r="T617" s="42">
        <v>77.77</v>
      </c>
      <c r="U617" s="42">
        <v>88.53</v>
      </c>
      <c r="V617" s="35" t="s">
        <v>175</v>
      </c>
      <c r="W617" s="35" t="s">
        <v>233</v>
      </c>
      <c r="X617" s="35" t="s">
        <v>94</v>
      </c>
      <c r="Y617" s="35" t="s">
        <v>95</v>
      </c>
      <c r="Z617" s="35" t="s">
        <v>95</v>
      </c>
    </row>
    <row r="618" spans="1:26" ht="15.75" customHeight="1">
      <c r="A618" s="35" t="s">
        <v>1035</v>
      </c>
      <c r="B618" s="35" t="s">
        <v>1037</v>
      </c>
      <c r="C618" s="35" t="s">
        <v>138</v>
      </c>
      <c r="D618" s="35" t="s">
        <v>263</v>
      </c>
      <c r="E618" s="35" t="s">
        <v>733</v>
      </c>
      <c r="F618" s="35" t="s">
        <v>2307</v>
      </c>
      <c r="G618" s="35" t="s">
        <v>2291</v>
      </c>
      <c r="H618" s="35" t="s">
        <v>2308</v>
      </c>
      <c r="I618" s="41">
        <v>43476</v>
      </c>
      <c r="J618" s="41">
        <v>44357</v>
      </c>
      <c r="K618" s="35" t="s">
        <v>80</v>
      </c>
      <c r="L618" s="42">
        <v>0</v>
      </c>
      <c r="M618" s="43">
        <v>0</v>
      </c>
      <c r="N618" s="42">
        <v>2630138.8799999999</v>
      </c>
      <c r="O618" s="42">
        <v>0</v>
      </c>
      <c r="P618" s="35">
        <v>0</v>
      </c>
      <c r="Q618" s="35">
        <v>0</v>
      </c>
      <c r="R618" s="42">
        <v>2630138.83</v>
      </c>
      <c r="S618" s="42">
        <v>0</v>
      </c>
      <c r="T618" s="42">
        <v>100</v>
      </c>
      <c r="U618" s="42">
        <v>99.99</v>
      </c>
      <c r="V618" s="35" t="s">
        <v>796</v>
      </c>
      <c r="W618" s="35" t="s">
        <v>82</v>
      </c>
      <c r="X618" s="35" t="s">
        <v>267</v>
      </c>
      <c r="Y618" s="35" t="s">
        <v>199</v>
      </c>
      <c r="Z618" s="35" t="s">
        <v>1038</v>
      </c>
    </row>
    <row r="619" spans="1:26" ht="15.75" customHeight="1">
      <c r="A619" s="35" t="s">
        <v>1035</v>
      </c>
      <c r="B619" s="35" t="s">
        <v>1037</v>
      </c>
      <c r="C619" s="35" t="s">
        <v>138</v>
      </c>
      <c r="D619" s="35" t="s">
        <v>263</v>
      </c>
      <c r="E619" s="35" t="s">
        <v>733</v>
      </c>
      <c r="F619" s="35" t="s">
        <v>2307</v>
      </c>
      <c r="G619" s="35" t="s">
        <v>2291</v>
      </c>
      <c r="H619" s="35" t="s">
        <v>2308</v>
      </c>
      <c r="I619" s="41">
        <v>43476</v>
      </c>
      <c r="J619" s="41">
        <v>44357</v>
      </c>
      <c r="K619" s="35" t="s">
        <v>80</v>
      </c>
      <c r="L619" s="42">
        <v>0</v>
      </c>
      <c r="M619" s="43">
        <v>0</v>
      </c>
      <c r="N619" s="42">
        <v>2630138.8799999999</v>
      </c>
      <c r="O619" s="42">
        <v>0</v>
      </c>
      <c r="P619" s="35">
        <v>0</v>
      </c>
      <c r="Q619" s="35">
        <v>0</v>
      </c>
      <c r="R619" s="42">
        <v>2630138.83</v>
      </c>
      <c r="S619" s="42">
        <v>0</v>
      </c>
      <c r="T619" s="42">
        <v>100</v>
      </c>
      <c r="U619" s="42">
        <v>99.99</v>
      </c>
      <c r="V619" s="35" t="s">
        <v>796</v>
      </c>
      <c r="W619" s="35" t="s">
        <v>82</v>
      </c>
      <c r="X619" s="35" t="s">
        <v>267</v>
      </c>
      <c r="Y619" s="35" t="s">
        <v>199</v>
      </c>
      <c r="Z619" s="35" t="s">
        <v>199</v>
      </c>
    </row>
    <row r="620" spans="1:26" ht="15.75" customHeight="1">
      <c r="A620" s="35" t="s">
        <v>1040</v>
      </c>
      <c r="B620" s="35" t="s">
        <v>1042</v>
      </c>
      <c r="C620" s="35" t="s">
        <v>138</v>
      </c>
      <c r="D620" s="35" t="s">
        <v>243</v>
      </c>
      <c r="E620" s="35" t="s">
        <v>140</v>
      </c>
      <c r="F620" s="35" t="s">
        <v>2309</v>
      </c>
      <c r="G620" s="35" t="s">
        <v>2310</v>
      </c>
      <c r="H620" s="35" t="s">
        <v>2311</v>
      </c>
      <c r="I620" s="41">
        <v>43710</v>
      </c>
      <c r="J620" s="41">
        <v>44408</v>
      </c>
      <c r="K620" s="35" t="s">
        <v>104</v>
      </c>
      <c r="L620" s="42">
        <v>646252.75</v>
      </c>
      <c r="M620" s="43">
        <v>5260497.38</v>
      </c>
      <c r="N620" s="42">
        <v>6512000</v>
      </c>
      <c r="O620" s="42">
        <v>0</v>
      </c>
      <c r="P620" s="35">
        <v>0</v>
      </c>
      <c r="Q620" s="35">
        <v>0</v>
      </c>
      <c r="R620" s="42">
        <v>4930486.16</v>
      </c>
      <c r="S620" s="42">
        <v>0</v>
      </c>
      <c r="T620" s="42">
        <v>100</v>
      </c>
      <c r="U620" s="42">
        <v>75.709999999999994</v>
      </c>
      <c r="V620" s="35" t="s">
        <v>796</v>
      </c>
      <c r="W620" s="35" t="s">
        <v>82</v>
      </c>
      <c r="X620" s="35" t="s">
        <v>134</v>
      </c>
      <c r="Y620" s="35" t="s">
        <v>95</v>
      </c>
      <c r="Z620" s="35" t="s">
        <v>95</v>
      </c>
    </row>
    <row r="621" spans="1:26" ht="15.75" customHeight="1">
      <c r="A621" s="35" t="s">
        <v>1048</v>
      </c>
      <c r="B621" s="35" t="s">
        <v>1050</v>
      </c>
      <c r="C621" s="35" t="s">
        <v>138</v>
      </c>
      <c r="D621" s="35" t="s">
        <v>1051</v>
      </c>
      <c r="E621" s="35" t="s">
        <v>78</v>
      </c>
      <c r="F621" s="35" t="s">
        <v>2312</v>
      </c>
      <c r="G621" s="35" t="s">
        <v>2313</v>
      </c>
      <c r="H621" s="35" t="s">
        <v>2314</v>
      </c>
      <c r="I621" s="41">
        <v>43086</v>
      </c>
      <c r="J621" s="41">
        <v>44358</v>
      </c>
      <c r="K621" s="35" t="s">
        <v>80</v>
      </c>
      <c r="L621" s="42">
        <v>184592.88</v>
      </c>
      <c r="M621" s="43">
        <v>1421411.32</v>
      </c>
      <c r="N621" s="42">
        <v>5030042.01</v>
      </c>
      <c r="O621" s="42">
        <v>360132.99</v>
      </c>
      <c r="P621" s="35">
        <v>0</v>
      </c>
      <c r="Q621" s="35">
        <v>0</v>
      </c>
      <c r="R621" s="42">
        <v>4415561.76</v>
      </c>
      <c r="S621" s="42">
        <v>324000</v>
      </c>
      <c r="T621" s="42">
        <v>76.260000000000005</v>
      </c>
      <c r="U621" s="42">
        <v>87.92</v>
      </c>
      <c r="V621" s="35" t="s">
        <v>1052</v>
      </c>
      <c r="W621" s="35" t="s">
        <v>82</v>
      </c>
      <c r="X621" s="35" t="s">
        <v>234</v>
      </c>
      <c r="Y621" s="35" t="s">
        <v>95</v>
      </c>
      <c r="Z621" s="35" t="s">
        <v>95</v>
      </c>
    </row>
    <row r="622" spans="1:26" ht="15.75" customHeight="1">
      <c r="A622" s="35" t="s">
        <v>1055</v>
      </c>
      <c r="B622" s="35" t="s">
        <v>1057</v>
      </c>
      <c r="C622" s="35" t="s">
        <v>76</v>
      </c>
      <c r="D622" s="35" t="s">
        <v>430</v>
      </c>
      <c r="E622" s="35" t="s">
        <v>1058</v>
      </c>
      <c r="F622" s="35" t="s">
        <v>2010</v>
      </c>
      <c r="G622" s="35" t="s">
        <v>2011</v>
      </c>
      <c r="H622" s="35" t="s">
        <v>2315</v>
      </c>
      <c r="I622" s="41">
        <v>43788</v>
      </c>
      <c r="J622" s="41">
        <v>44500</v>
      </c>
      <c r="K622" s="35" t="s">
        <v>266</v>
      </c>
      <c r="L622" s="42">
        <v>0</v>
      </c>
      <c r="M622" s="43">
        <v>0</v>
      </c>
      <c r="N622" s="42">
        <v>790000</v>
      </c>
      <c r="O622" s="42">
        <v>0</v>
      </c>
      <c r="P622" s="35">
        <v>0</v>
      </c>
      <c r="Q622" s="35">
        <v>0</v>
      </c>
      <c r="R622" s="42">
        <v>0</v>
      </c>
      <c r="S622" s="42">
        <v>0</v>
      </c>
      <c r="T622" s="42">
        <v>0</v>
      </c>
      <c r="U622" s="42">
        <v>0</v>
      </c>
      <c r="V622" s="35" t="s">
        <v>796</v>
      </c>
      <c r="W622" s="35" t="s">
        <v>233</v>
      </c>
      <c r="X622" s="35" t="s">
        <v>83</v>
      </c>
      <c r="Y622" s="35" t="s">
        <v>95</v>
      </c>
      <c r="Z622" s="35" t="s">
        <v>95</v>
      </c>
    </row>
    <row r="623" spans="1:26" ht="15.75" customHeight="1">
      <c r="A623" s="35" t="s">
        <v>1062</v>
      </c>
      <c r="B623" s="35" t="s">
        <v>1064</v>
      </c>
      <c r="C623" s="35" t="s">
        <v>76</v>
      </c>
      <c r="D623" s="35" t="s">
        <v>1065</v>
      </c>
      <c r="E623" s="35" t="s">
        <v>119</v>
      </c>
      <c r="F623" s="35" t="s">
        <v>2316</v>
      </c>
      <c r="G623" s="35" t="s">
        <v>2317</v>
      </c>
      <c r="H623" s="35" t="s">
        <v>2318</v>
      </c>
      <c r="I623" s="41">
        <v>43808</v>
      </c>
      <c r="J623" s="41">
        <v>43909</v>
      </c>
      <c r="K623" s="35" t="s">
        <v>80</v>
      </c>
      <c r="L623" s="42">
        <v>0</v>
      </c>
      <c r="M623" s="43">
        <v>0</v>
      </c>
      <c r="N623" s="42">
        <v>160520</v>
      </c>
      <c r="O623" s="42">
        <v>0</v>
      </c>
      <c r="P623" s="35">
        <v>0</v>
      </c>
      <c r="Q623" s="35">
        <v>0</v>
      </c>
      <c r="R623" s="42">
        <v>160520</v>
      </c>
      <c r="S623" s="42">
        <v>0</v>
      </c>
      <c r="T623" s="42">
        <v>100</v>
      </c>
      <c r="U623" s="42">
        <v>99.99</v>
      </c>
      <c r="V623" s="35" t="s">
        <v>831</v>
      </c>
      <c r="W623" s="35" t="s">
        <v>82</v>
      </c>
      <c r="X623" s="35" t="s">
        <v>217</v>
      </c>
      <c r="Y623" s="35" t="s">
        <v>95</v>
      </c>
      <c r="Z623" s="35" t="s">
        <v>95</v>
      </c>
    </row>
    <row r="624" spans="1:26" ht="15.75" customHeight="1">
      <c r="A624" s="35" t="s">
        <v>1068</v>
      </c>
      <c r="B624" s="35" t="s">
        <v>1070</v>
      </c>
      <c r="C624" s="35" t="s">
        <v>138</v>
      </c>
      <c r="D624" s="35" t="s">
        <v>243</v>
      </c>
      <c r="E624" s="35" t="s">
        <v>102</v>
      </c>
      <c r="F624" s="35" t="s">
        <v>2319</v>
      </c>
      <c r="G624" s="35" t="s">
        <v>2099</v>
      </c>
      <c r="H624" s="35" t="s">
        <v>1922</v>
      </c>
      <c r="I624" s="41">
        <v>43811</v>
      </c>
      <c r="J624" s="41">
        <v>46153</v>
      </c>
      <c r="K624" s="35" t="s">
        <v>104</v>
      </c>
      <c r="L624" s="42">
        <v>3234905.43</v>
      </c>
      <c r="M624" s="43">
        <v>28985952.050000001</v>
      </c>
      <c r="N624" s="42">
        <v>143504400</v>
      </c>
      <c r="O624" s="42">
        <v>16024658</v>
      </c>
      <c r="P624" s="35">
        <v>0</v>
      </c>
      <c r="Q624" s="35">
        <v>0</v>
      </c>
      <c r="R624" s="42">
        <v>25336585.02</v>
      </c>
      <c r="S624" s="42">
        <v>2072207.24</v>
      </c>
      <c r="T624" s="42">
        <v>11.81</v>
      </c>
      <c r="U624" s="42">
        <v>17.18</v>
      </c>
      <c r="V624" s="35" t="s">
        <v>105</v>
      </c>
      <c r="W624" s="35" t="s">
        <v>233</v>
      </c>
      <c r="X624" s="35" t="s">
        <v>348</v>
      </c>
      <c r="Y624" s="35" t="s">
        <v>95</v>
      </c>
      <c r="Z624" s="35" t="s">
        <v>95</v>
      </c>
    </row>
    <row r="625" spans="1:26" ht="15.75" customHeight="1">
      <c r="A625" s="35" t="s">
        <v>1073</v>
      </c>
      <c r="B625" s="35" t="s">
        <v>1075</v>
      </c>
      <c r="C625" s="35" t="s">
        <v>138</v>
      </c>
      <c r="D625" s="35" t="s">
        <v>263</v>
      </c>
      <c r="E625" s="35" t="s">
        <v>733</v>
      </c>
      <c r="F625" s="35" t="s">
        <v>2307</v>
      </c>
      <c r="G625" s="35" t="s">
        <v>2291</v>
      </c>
      <c r="H625" s="35" t="s">
        <v>2222</v>
      </c>
      <c r="I625" s="41">
        <v>43563</v>
      </c>
      <c r="J625" s="41">
        <v>44352</v>
      </c>
      <c r="K625" s="35" t="s">
        <v>80</v>
      </c>
      <c r="L625" s="42">
        <v>0</v>
      </c>
      <c r="M625" s="43">
        <v>0</v>
      </c>
      <c r="N625" s="42">
        <v>90255.360000000001</v>
      </c>
      <c r="O625" s="42">
        <v>0</v>
      </c>
      <c r="P625" s="35">
        <v>0</v>
      </c>
      <c r="Q625" s="35">
        <v>0</v>
      </c>
      <c r="R625" s="42">
        <v>0</v>
      </c>
      <c r="S625" s="42">
        <v>0</v>
      </c>
      <c r="T625" s="42">
        <v>85</v>
      </c>
      <c r="U625" s="42">
        <v>0</v>
      </c>
      <c r="V625" s="35" t="s">
        <v>796</v>
      </c>
      <c r="W625" s="35" t="s">
        <v>82</v>
      </c>
      <c r="X625" s="35" t="s">
        <v>267</v>
      </c>
      <c r="Y625" s="35" t="s">
        <v>95</v>
      </c>
      <c r="Z625" s="35" t="s">
        <v>95</v>
      </c>
    </row>
    <row r="626" spans="1:26" ht="15.75" customHeight="1">
      <c r="A626" s="35" t="s">
        <v>1077</v>
      </c>
      <c r="B626" s="35" t="s">
        <v>1079</v>
      </c>
      <c r="C626" s="35" t="s">
        <v>138</v>
      </c>
      <c r="D626" s="35" t="s">
        <v>243</v>
      </c>
      <c r="E626" s="35" t="s">
        <v>264</v>
      </c>
      <c r="F626" s="35" t="s">
        <v>2293</v>
      </c>
      <c r="G626" s="35" t="s">
        <v>2099</v>
      </c>
      <c r="H626" s="35" t="s">
        <v>2294</v>
      </c>
      <c r="I626" s="41">
        <v>43822</v>
      </c>
      <c r="J626" s="41">
        <v>44918</v>
      </c>
      <c r="K626" s="35" t="s">
        <v>663</v>
      </c>
      <c r="L626" s="42">
        <v>259855.59</v>
      </c>
      <c r="M626" s="43">
        <v>1956062.96</v>
      </c>
      <c r="N626" s="42">
        <v>2293553.98</v>
      </c>
      <c r="O626" s="42">
        <v>444122.5</v>
      </c>
      <c r="P626" s="35">
        <v>0</v>
      </c>
      <c r="Q626" s="35">
        <v>0</v>
      </c>
      <c r="R626" s="42">
        <v>1322490.22</v>
      </c>
      <c r="S626" s="42">
        <v>222061.24</v>
      </c>
      <c r="T626" s="42">
        <v>44.75</v>
      </c>
      <c r="U626" s="42">
        <v>56.41</v>
      </c>
      <c r="V626" s="35" t="s">
        <v>796</v>
      </c>
      <c r="W626" s="35" t="s">
        <v>82</v>
      </c>
      <c r="X626" s="35" t="s">
        <v>348</v>
      </c>
      <c r="Y626" s="35" t="s">
        <v>95</v>
      </c>
      <c r="Z626" s="35" t="s">
        <v>95</v>
      </c>
    </row>
    <row r="627" spans="1:26" ht="15.75" customHeight="1">
      <c r="A627" s="35" t="s">
        <v>1077</v>
      </c>
      <c r="B627" s="35" t="s">
        <v>1079</v>
      </c>
      <c r="C627" s="35" t="s">
        <v>138</v>
      </c>
      <c r="D627" s="35" t="s">
        <v>243</v>
      </c>
      <c r="E627" s="35" t="s">
        <v>264</v>
      </c>
      <c r="F627" s="35" t="s">
        <v>2293</v>
      </c>
      <c r="G627" s="35" t="s">
        <v>2099</v>
      </c>
      <c r="H627" s="35" t="s">
        <v>2294</v>
      </c>
      <c r="I627" s="41">
        <v>43822</v>
      </c>
      <c r="J627" s="41">
        <v>44918</v>
      </c>
      <c r="K627" s="35" t="s">
        <v>663</v>
      </c>
      <c r="L627" s="42">
        <v>259855.59</v>
      </c>
      <c r="M627" s="43">
        <v>1956062.96</v>
      </c>
      <c r="N627" s="42">
        <v>2293553.98</v>
      </c>
      <c r="O627" s="42">
        <v>444122.5</v>
      </c>
      <c r="P627" s="35">
        <v>0</v>
      </c>
      <c r="Q627" s="35">
        <v>0</v>
      </c>
      <c r="R627" s="42">
        <v>1322490.22</v>
      </c>
      <c r="S627" s="42">
        <v>222061.24</v>
      </c>
      <c r="T627" s="42">
        <v>44.75</v>
      </c>
      <c r="U627" s="42">
        <v>56.41</v>
      </c>
      <c r="V627" s="35" t="s">
        <v>796</v>
      </c>
      <c r="W627" s="35" t="s">
        <v>82</v>
      </c>
      <c r="X627" s="35" t="s">
        <v>348</v>
      </c>
      <c r="Y627" s="35" t="s">
        <v>224</v>
      </c>
      <c r="Z627" s="35" t="s">
        <v>224</v>
      </c>
    </row>
    <row r="628" spans="1:26" ht="15.75" customHeight="1">
      <c r="A628" s="35" t="s">
        <v>1077</v>
      </c>
      <c r="B628" s="35" t="s">
        <v>1079</v>
      </c>
      <c r="C628" s="35" t="s">
        <v>138</v>
      </c>
      <c r="D628" s="35" t="s">
        <v>243</v>
      </c>
      <c r="E628" s="35" t="s">
        <v>264</v>
      </c>
      <c r="F628" s="35" t="s">
        <v>2293</v>
      </c>
      <c r="G628" s="35" t="s">
        <v>2099</v>
      </c>
      <c r="H628" s="35" t="s">
        <v>2294</v>
      </c>
      <c r="I628" s="41">
        <v>43822</v>
      </c>
      <c r="J628" s="41">
        <v>44918</v>
      </c>
      <c r="K628" s="35" t="s">
        <v>663</v>
      </c>
      <c r="L628" s="42">
        <v>259855.59</v>
      </c>
      <c r="M628" s="43">
        <v>1956062.96</v>
      </c>
      <c r="N628" s="42">
        <v>2293553.98</v>
      </c>
      <c r="O628" s="42">
        <v>444122.5</v>
      </c>
      <c r="P628" s="35">
        <v>0</v>
      </c>
      <c r="Q628" s="35">
        <v>0</v>
      </c>
      <c r="R628" s="42">
        <v>1322490.22</v>
      </c>
      <c r="S628" s="42">
        <v>222061.24</v>
      </c>
      <c r="T628" s="42">
        <v>44.75</v>
      </c>
      <c r="U628" s="42">
        <v>56.41</v>
      </c>
      <c r="V628" s="35" t="s">
        <v>796</v>
      </c>
      <c r="W628" s="35" t="s">
        <v>82</v>
      </c>
      <c r="X628" s="35" t="s">
        <v>348</v>
      </c>
      <c r="Y628" s="35" t="s">
        <v>1009</v>
      </c>
      <c r="Z628" s="35" t="s">
        <v>1009</v>
      </c>
    </row>
    <row r="629" spans="1:26" ht="15.75" customHeight="1">
      <c r="A629" s="35" t="s">
        <v>1077</v>
      </c>
      <c r="B629" s="35" t="s">
        <v>1079</v>
      </c>
      <c r="C629" s="35" t="s">
        <v>138</v>
      </c>
      <c r="D629" s="35" t="s">
        <v>243</v>
      </c>
      <c r="E629" s="35" t="s">
        <v>264</v>
      </c>
      <c r="F629" s="35" t="s">
        <v>2293</v>
      </c>
      <c r="G629" s="35" t="s">
        <v>2099</v>
      </c>
      <c r="H629" s="35" t="s">
        <v>2294</v>
      </c>
      <c r="I629" s="41">
        <v>43822</v>
      </c>
      <c r="J629" s="41">
        <v>44918</v>
      </c>
      <c r="K629" s="35" t="s">
        <v>663</v>
      </c>
      <c r="L629" s="42">
        <v>259855.59</v>
      </c>
      <c r="M629" s="43">
        <v>1956062.96</v>
      </c>
      <c r="N629" s="42">
        <v>2293553.98</v>
      </c>
      <c r="O629" s="42">
        <v>444122.5</v>
      </c>
      <c r="P629" s="35">
        <v>0</v>
      </c>
      <c r="Q629" s="35">
        <v>0</v>
      </c>
      <c r="R629" s="42">
        <v>1322490.22</v>
      </c>
      <c r="S629" s="42">
        <v>222061.24</v>
      </c>
      <c r="T629" s="42">
        <v>44.75</v>
      </c>
      <c r="U629" s="42">
        <v>56.41</v>
      </c>
      <c r="V629" s="35" t="s">
        <v>796</v>
      </c>
      <c r="W629" s="35" t="s">
        <v>82</v>
      </c>
      <c r="X629" s="35" t="s">
        <v>348</v>
      </c>
      <c r="Y629" s="35" t="s">
        <v>1883</v>
      </c>
      <c r="Z629" s="35" t="s">
        <v>1883</v>
      </c>
    </row>
    <row r="630" spans="1:26" ht="15.75" customHeight="1">
      <c r="A630" s="35" t="s">
        <v>1077</v>
      </c>
      <c r="B630" s="35" t="s">
        <v>1079</v>
      </c>
      <c r="C630" s="35" t="s">
        <v>138</v>
      </c>
      <c r="D630" s="35" t="s">
        <v>243</v>
      </c>
      <c r="E630" s="35" t="s">
        <v>264</v>
      </c>
      <c r="F630" s="35" t="s">
        <v>2293</v>
      </c>
      <c r="G630" s="35" t="s">
        <v>2099</v>
      </c>
      <c r="H630" s="35" t="s">
        <v>2294</v>
      </c>
      <c r="I630" s="41">
        <v>43822</v>
      </c>
      <c r="J630" s="41">
        <v>44918</v>
      </c>
      <c r="K630" s="35" t="s">
        <v>663</v>
      </c>
      <c r="L630" s="42">
        <v>259855.59</v>
      </c>
      <c r="M630" s="43">
        <v>1956062.96</v>
      </c>
      <c r="N630" s="42">
        <v>2293553.98</v>
      </c>
      <c r="O630" s="42">
        <v>444122.5</v>
      </c>
      <c r="P630" s="35">
        <v>0</v>
      </c>
      <c r="Q630" s="35">
        <v>0</v>
      </c>
      <c r="R630" s="42">
        <v>1322490.22</v>
      </c>
      <c r="S630" s="42">
        <v>222061.24</v>
      </c>
      <c r="T630" s="42">
        <v>44.75</v>
      </c>
      <c r="U630" s="42">
        <v>56.41</v>
      </c>
      <c r="V630" s="35" t="s">
        <v>796</v>
      </c>
      <c r="W630" s="35" t="s">
        <v>82</v>
      </c>
      <c r="X630" s="35" t="s">
        <v>348</v>
      </c>
      <c r="Y630" s="35" t="s">
        <v>356</v>
      </c>
      <c r="Z630" s="35" t="s">
        <v>356</v>
      </c>
    </row>
    <row r="631" spans="1:26" ht="15.75" customHeight="1">
      <c r="A631" s="35" t="s">
        <v>1082</v>
      </c>
      <c r="B631" s="35" t="s">
        <v>1084</v>
      </c>
      <c r="C631" s="35" t="s">
        <v>76</v>
      </c>
      <c r="D631" s="35" t="s">
        <v>868</v>
      </c>
      <c r="E631" s="35" t="s">
        <v>119</v>
      </c>
      <c r="F631" s="35" t="s">
        <v>2215</v>
      </c>
      <c r="G631" s="35" t="s">
        <v>2216</v>
      </c>
      <c r="H631" s="35" t="s">
        <v>2233</v>
      </c>
      <c r="I631" s="41">
        <v>43819</v>
      </c>
      <c r="J631" s="41">
        <v>43858</v>
      </c>
      <c r="K631" s="35" t="s">
        <v>266</v>
      </c>
      <c r="L631" s="42">
        <v>810000</v>
      </c>
      <c r="M631" s="43">
        <v>810000</v>
      </c>
      <c r="N631" s="42">
        <v>810000</v>
      </c>
      <c r="O631" s="42">
        <v>0</v>
      </c>
      <c r="P631" s="35">
        <v>0</v>
      </c>
      <c r="Q631" s="35">
        <v>0</v>
      </c>
      <c r="R631" s="42">
        <v>809999.9</v>
      </c>
      <c r="S631" s="42">
        <v>0</v>
      </c>
      <c r="T631" s="42">
        <v>100</v>
      </c>
      <c r="U631" s="42">
        <v>99.99</v>
      </c>
      <c r="V631" s="35" t="s">
        <v>831</v>
      </c>
      <c r="W631" s="35" t="s">
        <v>133</v>
      </c>
      <c r="X631" s="35" t="s">
        <v>142</v>
      </c>
      <c r="Y631" s="35" t="s">
        <v>143</v>
      </c>
      <c r="Z631" s="35" t="s">
        <v>143</v>
      </c>
    </row>
    <row r="632" spans="1:26" ht="15.75" customHeight="1">
      <c r="A632" s="35" t="s">
        <v>1082</v>
      </c>
      <c r="B632" s="35" t="s">
        <v>1084</v>
      </c>
      <c r="C632" s="35" t="s">
        <v>76</v>
      </c>
      <c r="D632" s="35" t="s">
        <v>868</v>
      </c>
      <c r="E632" s="35" t="s">
        <v>119</v>
      </c>
      <c r="F632" s="35" t="s">
        <v>2215</v>
      </c>
      <c r="G632" s="35" t="s">
        <v>2216</v>
      </c>
      <c r="H632" s="35" t="s">
        <v>2233</v>
      </c>
      <c r="I632" s="41">
        <v>43819</v>
      </c>
      <c r="J632" s="41">
        <v>43858</v>
      </c>
      <c r="K632" s="35" t="s">
        <v>266</v>
      </c>
      <c r="L632" s="42">
        <v>810000</v>
      </c>
      <c r="M632" s="43">
        <v>810000</v>
      </c>
      <c r="N632" s="42">
        <v>810000</v>
      </c>
      <c r="O632" s="42">
        <v>0</v>
      </c>
      <c r="P632" s="35">
        <v>0</v>
      </c>
      <c r="Q632" s="35">
        <v>0</v>
      </c>
      <c r="R632" s="42">
        <v>809999.9</v>
      </c>
      <c r="S632" s="42">
        <v>0</v>
      </c>
      <c r="T632" s="42">
        <v>100</v>
      </c>
      <c r="U632" s="42">
        <v>99.99</v>
      </c>
      <c r="V632" s="35" t="s">
        <v>831</v>
      </c>
      <c r="W632" s="35" t="s">
        <v>133</v>
      </c>
      <c r="X632" s="35" t="s">
        <v>142</v>
      </c>
      <c r="Y632" s="35" t="s">
        <v>1660</v>
      </c>
      <c r="Z632" s="35" t="s">
        <v>1660</v>
      </c>
    </row>
    <row r="633" spans="1:26" ht="15.75" customHeight="1">
      <c r="A633" s="35" t="s">
        <v>1082</v>
      </c>
      <c r="B633" s="35" t="s">
        <v>1084</v>
      </c>
      <c r="C633" s="35" t="s">
        <v>76</v>
      </c>
      <c r="D633" s="35" t="s">
        <v>868</v>
      </c>
      <c r="E633" s="35" t="s">
        <v>119</v>
      </c>
      <c r="F633" s="35" t="s">
        <v>2215</v>
      </c>
      <c r="G633" s="35" t="s">
        <v>2216</v>
      </c>
      <c r="H633" s="35" t="s">
        <v>2233</v>
      </c>
      <c r="I633" s="41">
        <v>43819</v>
      </c>
      <c r="J633" s="41">
        <v>43858</v>
      </c>
      <c r="K633" s="35" t="s">
        <v>266</v>
      </c>
      <c r="L633" s="42">
        <v>810000</v>
      </c>
      <c r="M633" s="43">
        <v>810000</v>
      </c>
      <c r="N633" s="42">
        <v>810000</v>
      </c>
      <c r="O633" s="42">
        <v>0</v>
      </c>
      <c r="P633" s="35">
        <v>0</v>
      </c>
      <c r="Q633" s="35">
        <v>0</v>
      </c>
      <c r="R633" s="42">
        <v>809999.9</v>
      </c>
      <c r="S633" s="42">
        <v>0</v>
      </c>
      <c r="T633" s="42">
        <v>100</v>
      </c>
      <c r="U633" s="42">
        <v>99.99</v>
      </c>
      <c r="V633" s="35" t="s">
        <v>831</v>
      </c>
      <c r="W633" s="35" t="s">
        <v>133</v>
      </c>
      <c r="X633" s="35" t="s">
        <v>142</v>
      </c>
      <c r="Y633" s="35" t="s">
        <v>294</v>
      </c>
      <c r="Z633" s="35" t="s">
        <v>294</v>
      </c>
    </row>
    <row r="634" spans="1:26" ht="15.75" customHeight="1">
      <c r="A634" s="35" t="s">
        <v>1082</v>
      </c>
      <c r="B634" s="35" t="s">
        <v>1084</v>
      </c>
      <c r="C634" s="35" t="s">
        <v>76</v>
      </c>
      <c r="D634" s="35" t="s">
        <v>868</v>
      </c>
      <c r="E634" s="35" t="s">
        <v>119</v>
      </c>
      <c r="F634" s="35" t="s">
        <v>2215</v>
      </c>
      <c r="G634" s="35" t="s">
        <v>2216</v>
      </c>
      <c r="H634" s="35" t="s">
        <v>2233</v>
      </c>
      <c r="I634" s="41">
        <v>43819</v>
      </c>
      <c r="J634" s="41">
        <v>43858</v>
      </c>
      <c r="K634" s="35" t="s">
        <v>266</v>
      </c>
      <c r="L634" s="42">
        <v>810000</v>
      </c>
      <c r="M634" s="43">
        <v>810000</v>
      </c>
      <c r="N634" s="42">
        <v>810000</v>
      </c>
      <c r="O634" s="42">
        <v>0</v>
      </c>
      <c r="P634" s="35">
        <v>0</v>
      </c>
      <c r="Q634" s="35">
        <v>0</v>
      </c>
      <c r="R634" s="42">
        <v>809999.9</v>
      </c>
      <c r="S634" s="42">
        <v>0</v>
      </c>
      <c r="T634" s="42">
        <v>100</v>
      </c>
      <c r="U634" s="42">
        <v>99.99</v>
      </c>
      <c r="V634" s="35" t="s">
        <v>831</v>
      </c>
      <c r="W634" s="35" t="s">
        <v>133</v>
      </c>
      <c r="X634" s="35" t="s">
        <v>142</v>
      </c>
      <c r="Y634" s="35" t="s">
        <v>356</v>
      </c>
      <c r="Z634" s="35" t="s">
        <v>356</v>
      </c>
    </row>
    <row r="635" spans="1:26" ht="15.75" customHeight="1">
      <c r="A635" s="35" t="s">
        <v>1082</v>
      </c>
      <c r="B635" s="35" t="s">
        <v>1084</v>
      </c>
      <c r="C635" s="35" t="s">
        <v>76</v>
      </c>
      <c r="D635" s="35" t="s">
        <v>868</v>
      </c>
      <c r="E635" s="35" t="s">
        <v>119</v>
      </c>
      <c r="F635" s="35" t="s">
        <v>2215</v>
      </c>
      <c r="G635" s="35" t="s">
        <v>2216</v>
      </c>
      <c r="H635" s="35" t="s">
        <v>2233</v>
      </c>
      <c r="I635" s="41">
        <v>43819</v>
      </c>
      <c r="J635" s="41">
        <v>43858</v>
      </c>
      <c r="K635" s="35" t="s">
        <v>266</v>
      </c>
      <c r="L635" s="42">
        <v>810000</v>
      </c>
      <c r="M635" s="43">
        <v>810000</v>
      </c>
      <c r="N635" s="42">
        <v>810000</v>
      </c>
      <c r="O635" s="42">
        <v>0</v>
      </c>
      <c r="P635" s="35">
        <v>0</v>
      </c>
      <c r="Q635" s="35">
        <v>0</v>
      </c>
      <c r="R635" s="42">
        <v>809999.9</v>
      </c>
      <c r="S635" s="42">
        <v>0</v>
      </c>
      <c r="T635" s="42">
        <v>100</v>
      </c>
      <c r="U635" s="42">
        <v>99.99</v>
      </c>
      <c r="V635" s="35" t="s">
        <v>831</v>
      </c>
      <c r="W635" s="35" t="s">
        <v>133</v>
      </c>
      <c r="X635" s="35" t="s">
        <v>142</v>
      </c>
      <c r="Y635" s="35" t="s">
        <v>283</v>
      </c>
      <c r="Z635" s="35" t="s">
        <v>283</v>
      </c>
    </row>
    <row r="636" spans="1:26" ht="15.75" customHeight="1">
      <c r="A636" s="35" t="s">
        <v>1082</v>
      </c>
      <c r="B636" s="35" t="s">
        <v>1084</v>
      </c>
      <c r="C636" s="35" t="s">
        <v>76</v>
      </c>
      <c r="D636" s="35" t="s">
        <v>868</v>
      </c>
      <c r="E636" s="35" t="s">
        <v>119</v>
      </c>
      <c r="F636" s="35" t="s">
        <v>2215</v>
      </c>
      <c r="G636" s="35" t="s">
        <v>2216</v>
      </c>
      <c r="H636" s="35" t="s">
        <v>2233</v>
      </c>
      <c r="I636" s="41">
        <v>43819</v>
      </c>
      <c r="J636" s="41">
        <v>43858</v>
      </c>
      <c r="K636" s="35" t="s">
        <v>266</v>
      </c>
      <c r="L636" s="42">
        <v>810000</v>
      </c>
      <c r="M636" s="43">
        <v>810000</v>
      </c>
      <c r="N636" s="42">
        <v>810000</v>
      </c>
      <c r="O636" s="42">
        <v>0</v>
      </c>
      <c r="P636" s="35">
        <v>0</v>
      </c>
      <c r="Q636" s="35">
        <v>0</v>
      </c>
      <c r="R636" s="42">
        <v>809999.9</v>
      </c>
      <c r="S636" s="42">
        <v>0</v>
      </c>
      <c r="T636" s="42">
        <v>100</v>
      </c>
      <c r="U636" s="42">
        <v>99.99</v>
      </c>
      <c r="V636" s="35" t="s">
        <v>831</v>
      </c>
      <c r="W636" s="35" t="s">
        <v>133</v>
      </c>
      <c r="X636" s="35" t="s">
        <v>142</v>
      </c>
      <c r="Y636" s="35" t="s">
        <v>665</v>
      </c>
      <c r="Z636" s="35" t="s">
        <v>665</v>
      </c>
    </row>
    <row r="637" spans="1:26" ht="15.75" customHeight="1">
      <c r="A637" s="35" t="s">
        <v>1082</v>
      </c>
      <c r="B637" s="35" t="s">
        <v>1084</v>
      </c>
      <c r="C637" s="35" t="s">
        <v>76</v>
      </c>
      <c r="D637" s="35" t="s">
        <v>868</v>
      </c>
      <c r="E637" s="35" t="s">
        <v>119</v>
      </c>
      <c r="F637" s="35" t="s">
        <v>2215</v>
      </c>
      <c r="G637" s="35" t="s">
        <v>2216</v>
      </c>
      <c r="H637" s="35" t="s">
        <v>2233</v>
      </c>
      <c r="I637" s="41">
        <v>43819</v>
      </c>
      <c r="J637" s="41">
        <v>43858</v>
      </c>
      <c r="K637" s="35" t="s">
        <v>266</v>
      </c>
      <c r="L637" s="42">
        <v>810000</v>
      </c>
      <c r="M637" s="43">
        <v>810000</v>
      </c>
      <c r="N637" s="42">
        <v>810000</v>
      </c>
      <c r="O637" s="42">
        <v>0</v>
      </c>
      <c r="P637" s="35">
        <v>0</v>
      </c>
      <c r="Q637" s="35">
        <v>0</v>
      </c>
      <c r="R637" s="42">
        <v>809999.9</v>
      </c>
      <c r="S637" s="42">
        <v>0</v>
      </c>
      <c r="T637" s="42">
        <v>100</v>
      </c>
      <c r="U637" s="42">
        <v>99.99</v>
      </c>
      <c r="V637" s="35" t="s">
        <v>831</v>
      </c>
      <c r="W637" s="35" t="s">
        <v>133</v>
      </c>
      <c r="X637" s="35" t="s">
        <v>142</v>
      </c>
      <c r="Y637" s="35" t="s">
        <v>95</v>
      </c>
      <c r="Z637" s="35" t="s">
        <v>95</v>
      </c>
    </row>
    <row r="638" spans="1:26" ht="15.75" customHeight="1">
      <c r="A638" s="35" t="s">
        <v>1082</v>
      </c>
      <c r="B638" s="35" t="s">
        <v>1084</v>
      </c>
      <c r="C638" s="35" t="s">
        <v>76</v>
      </c>
      <c r="D638" s="35" t="s">
        <v>868</v>
      </c>
      <c r="E638" s="35" t="s">
        <v>119</v>
      </c>
      <c r="F638" s="35" t="s">
        <v>2215</v>
      </c>
      <c r="G638" s="35" t="s">
        <v>2216</v>
      </c>
      <c r="H638" s="35" t="s">
        <v>2233</v>
      </c>
      <c r="I638" s="41">
        <v>43819</v>
      </c>
      <c r="J638" s="41">
        <v>43858</v>
      </c>
      <c r="K638" s="35" t="s">
        <v>266</v>
      </c>
      <c r="L638" s="42">
        <v>810000</v>
      </c>
      <c r="M638" s="43">
        <v>810000</v>
      </c>
      <c r="N638" s="42">
        <v>810000</v>
      </c>
      <c r="O638" s="42">
        <v>0</v>
      </c>
      <c r="P638" s="35">
        <v>0</v>
      </c>
      <c r="Q638" s="35">
        <v>0</v>
      </c>
      <c r="R638" s="42">
        <v>809999.9</v>
      </c>
      <c r="S638" s="42">
        <v>0</v>
      </c>
      <c r="T638" s="42">
        <v>100</v>
      </c>
      <c r="U638" s="42">
        <v>99.99</v>
      </c>
      <c r="V638" s="35" t="s">
        <v>831</v>
      </c>
      <c r="W638" s="35" t="s">
        <v>133</v>
      </c>
      <c r="X638" s="35" t="s">
        <v>142</v>
      </c>
      <c r="Y638" s="35" t="s">
        <v>158</v>
      </c>
      <c r="Z638" s="35" t="s">
        <v>158</v>
      </c>
    </row>
    <row r="639" spans="1:26" ht="15.75" customHeight="1">
      <c r="A639" s="35" t="s">
        <v>1082</v>
      </c>
      <c r="B639" s="35" t="s">
        <v>1084</v>
      </c>
      <c r="C639" s="35" t="s">
        <v>76</v>
      </c>
      <c r="D639" s="35" t="s">
        <v>868</v>
      </c>
      <c r="E639" s="35" t="s">
        <v>119</v>
      </c>
      <c r="F639" s="35" t="s">
        <v>2215</v>
      </c>
      <c r="G639" s="35" t="s">
        <v>2216</v>
      </c>
      <c r="H639" s="35" t="s">
        <v>2233</v>
      </c>
      <c r="I639" s="41">
        <v>43819</v>
      </c>
      <c r="J639" s="41">
        <v>43858</v>
      </c>
      <c r="K639" s="35" t="s">
        <v>266</v>
      </c>
      <c r="L639" s="42">
        <v>810000</v>
      </c>
      <c r="M639" s="43">
        <v>810000</v>
      </c>
      <c r="N639" s="42">
        <v>810000</v>
      </c>
      <c r="O639" s="42">
        <v>0</v>
      </c>
      <c r="P639" s="35">
        <v>0</v>
      </c>
      <c r="Q639" s="35">
        <v>0</v>
      </c>
      <c r="R639" s="42">
        <v>809999.9</v>
      </c>
      <c r="S639" s="42">
        <v>0</v>
      </c>
      <c r="T639" s="42">
        <v>100</v>
      </c>
      <c r="U639" s="42">
        <v>99.99</v>
      </c>
      <c r="V639" s="35" t="s">
        <v>831</v>
      </c>
      <c r="W639" s="35" t="s">
        <v>133</v>
      </c>
      <c r="X639" s="35" t="s">
        <v>142</v>
      </c>
      <c r="Y639" s="35" t="s">
        <v>1223</v>
      </c>
      <c r="Z639" s="35" t="s">
        <v>1223</v>
      </c>
    </row>
    <row r="640" spans="1:26" ht="15.75" customHeight="1">
      <c r="A640" s="35" t="s">
        <v>1082</v>
      </c>
      <c r="B640" s="35" t="s">
        <v>1084</v>
      </c>
      <c r="C640" s="35" t="s">
        <v>76</v>
      </c>
      <c r="D640" s="35" t="s">
        <v>868</v>
      </c>
      <c r="E640" s="35" t="s">
        <v>119</v>
      </c>
      <c r="F640" s="35" t="s">
        <v>2215</v>
      </c>
      <c r="G640" s="35" t="s">
        <v>2216</v>
      </c>
      <c r="H640" s="35" t="s">
        <v>2233</v>
      </c>
      <c r="I640" s="41">
        <v>43819</v>
      </c>
      <c r="J640" s="41">
        <v>43858</v>
      </c>
      <c r="K640" s="35" t="s">
        <v>266</v>
      </c>
      <c r="L640" s="42">
        <v>810000</v>
      </c>
      <c r="M640" s="43">
        <v>810000</v>
      </c>
      <c r="N640" s="42">
        <v>810000</v>
      </c>
      <c r="O640" s="42">
        <v>0</v>
      </c>
      <c r="P640" s="35">
        <v>0</v>
      </c>
      <c r="Q640" s="35">
        <v>0</v>
      </c>
      <c r="R640" s="42">
        <v>809999.9</v>
      </c>
      <c r="S640" s="42">
        <v>0</v>
      </c>
      <c r="T640" s="42">
        <v>100</v>
      </c>
      <c r="U640" s="42">
        <v>99.99</v>
      </c>
      <c r="V640" s="35" t="s">
        <v>831</v>
      </c>
      <c r="W640" s="35" t="s">
        <v>133</v>
      </c>
      <c r="X640" s="35" t="s">
        <v>142</v>
      </c>
      <c r="Y640" s="35" t="s">
        <v>1883</v>
      </c>
      <c r="Z640" s="35" t="s">
        <v>1883</v>
      </c>
    </row>
    <row r="641" spans="1:26" ht="15.75" customHeight="1">
      <c r="A641" s="35" t="s">
        <v>1082</v>
      </c>
      <c r="B641" s="35" t="s">
        <v>1084</v>
      </c>
      <c r="C641" s="35" t="s">
        <v>76</v>
      </c>
      <c r="D641" s="35" t="s">
        <v>868</v>
      </c>
      <c r="E641" s="35" t="s">
        <v>119</v>
      </c>
      <c r="F641" s="35" t="s">
        <v>2215</v>
      </c>
      <c r="G641" s="35" t="s">
        <v>2216</v>
      </c>
      <c r="H641" s="35" t="s">
        <v>2233</v>
      </c>
      <c r="I641" s="41">
        <v>43819</v>
      </c>
      <c r="J641" s="41">
        <v>43858</v>
      </c>
      <c r="K641" s="35" t="s">
        <v>266</v>
      </c>
      <c r="L641" s="42">
        <v>810000</v>
      </c>
      <c r="M641" s="43">
        <v>810000</v>
      </c>
      <c r="N641" s="42">
        <v>810000</v>
      </c>
      <c r="O641" s="42">
        <v>0</v>
      </c>
      <c r="P641" s="35">
        <v>0</v>
      </c>
      <c r="Q641" s="35">
        <v>0</v>
      </c>
      <c r="R641" s="42">
        <v>809999.9</v>
      </c>
      <c r="S641" s="42">
        <v>0</v>
      </c>
      <c r="T641" s="42">
        <v>100</v>
      </c>
      <c r="U641" s="42">
        <v>99.99</v>
      </c>
      <c r="V641" s="35" t="s">
        <v>831</v>
      </c>
      <c r="W641" s="35" t="s">
        <v>133</v>
      </c>
      <c r="X641" s="35" t="s">
        <v>142</v>
      </c>
      <c r="Y641" s="35" t="s">
        <v>472</v>
      </c>
      <c r="Z641" s="35" t="s">
        <v>472</v>
      </c>
    </row>
    <row r="642" spans="1:26" ht="15.75" customHeight="1">
      <c r="A642" s="35" t="s">
        <v>1082</v>
      </c>
      <c r="B642" s="35" t="s">
        <v>1084</v>
      </c>
      <c r="C642" s="35" t="s">
        <v>76</v>
      </c>
      <c r="D642" s="35" t="s">
        <v>868</v>
      </c>
      <c r="E642" s="35" t="s">
        <v>119</v>
      </c>
      <c r="F642" s="35" t="s">
        <v>2215</v>
      </c>
      <c r="G642" s="35" t="s">
        <v>2216</v>
      </c>
      <c r="H642" s="35" t="s">
        <v>2233</v>
      </c>
      <c r="I642" s="41">
        <v>43819</v>
      </c>
      <c r="J642" s="41">
        <v>43858</v>
      </c>
      <c r="K642" s="35" t="s">
        <v>266</v>
      </c>
      <c r="L642" s="42">
        <v>810000</v>
      </c>
      <c r="M642" s="43">
        <v>810000</v>
      </c>
      <c r="N642" s="42">
        <v>810000</v>
      </c>
      <c r="O642" s="42">
        <v>0</v>
      </c>
      <c r="P642" s="35">
        <v>0</v>
      </c>
      <c r="Q642" s="35">
        <v>0</v>
      </c>
      <c r="R642" s="42">
        <v>809999.9</v>
      </c>
      <c r="S642" s="42">
        <v>0</v>
      </c>
      <c r="T642" s="42">
        <v>100</v>
      </c>
      <c r="U642" s="42">
        <v>99.99</v>
      </c>
      <c r="V642" s="35" t="s">
        <v>831</v>
      </c>
      <c r="W642" s="35" t="s">
        <v>133</v>
      </c>
      <c r="X642" s="35" t="s">
        <v>142</v>
      </c>
      <c r="Y642" s="35" t="s">
        <v>212</v>
      </c>
      <c r="Z642" s="35" t="s">
        <v>212</v>
      </c>
    </row>
    <row r="643" spans="1:26" ht="15.75" customHeight="1">
      <c r="A643" s="35" t="s">
        <v>1082</v>
      </c>
      <c r="B643" s="35" t="s">
        <v>1084</v>
      </c>
      <c r="C643" s="35" t="s">
        <v>76</v>
      </c>
      <c r="D643" s="35" t="s">
        <v>868</v>
      </c>
      <c r="E643" s="35" t="s">
        <v>119</v>
      </c>
      <c r="F643" s="35" t="s">
        <v>2215</v>
      </c>
      <c r="G643" s="35" t="s">
        <v>2216</v>
      </c>
      <c r="H643" s="35" t="s">
        <v>2233</v>
      </c>
      <c r="I643" s="41">
        <v>43819</v>
      </c>
      <c r="J643" s="41">
        <v>43858</v>
      </c>
      <c r="K643" s="35" t="s">
        <v>266</v>
      </c>
      <c r="L643" s="42">
        <v>810000</v>
      </c>
      <c r="M643" s="43">
        <v>810000</v>
      </c>
      <c r="N643" s="42">
        <v>810000</v>
      </c>
      <c r="O643" s="42">
        <v>0</v>
      </c>
      <c r="P643" s="35">
        <v>0</v>
      </c>
      <c r="Q643" s="35">
        <v>0</v>
      </c>
      <c r="R643" s="42">
        <v>809999.9</v>
      </c>
      <c r="S643" s="42">
        <v>0</v>
      </c>
      <c r="T643" s="42">
        <v>100</v>
      </c>
      <c r="U643" s="42">
        <v>99.99</v>
      </c>
      <c r="V643" s="35" t="s">
        <v>831</v>
      </c>
      <c r="W643" s="35" t="s">
        <v>133</v>
      </c>
      <c r="X643" s="35" t="s">
        <v>142</v>
      </c>
      <c r="Y643" s="35" t="s">
        <v>224</v>
      </c>
      <c r="Z643" s="35" t="s">
        <v>224</v>
      </c>
    </row>
    <row r="644" spans="1:26" ht="15.75" customHeight="1">
      <c r="A644" s="35" t="s">
        <v>1082</v>
      </c>
      <c r="B644" s="35" t="s">
        <v>1084</v>
      </c>
      <c r="C644" s="35" t="s">
        <v>76</v>
      </c>
      <c r="D644" s="35" t="s">
        <v>868</v>
      </c>
      <c r="E644" s="35" t="s">
        <v>119</v>
      </c>
      <c r="F644" s="35" t="s">
        <v>2215</v>
      </c>
      <c r="G644" s="35" t="s">
        <v>2216</v>
      </c>
      <c r="H644" s="35" t="s">
        <v>2233</v>
      </c>
      <c r="I644" s="41">
        <v>43819</v>
      </c>
      <c r="J644" s="41">
        <v>43858</v>
      </c>
      <c r="K644" s="35" t="s">
        <v>266</v>
      </c>
      <c r="L644" s="42">
        <v>810000</v>
      </c>
      <c r="M644" s="43">
        <v>810000</v>
      </c>
      <c r="N644" s="42">
        <v>810000</v>
      </c>
      <c r="O644" s="42">
        <v>0</v>
      </c>
      <c r="P644" s="35">
        <v>0</v>
      </c>
      <c r="Q644" s="35">
        <v>0</v>
      </c>
      <c r="R644" s="42">
        <v>809999.9</v>
      </c>
      <c r="S644" s="42">
        <v>0</v>
      </c>
      <c r="T644" s="42">
        <v>100</v>
      </c>
      <c r="U644" s="42">
        <v>99.99</v>
      </c>
      <c r="V644" s="35" t="s">
        <v>831</v>
      </c>
      <c r="W644" s="35" t="s">
        <v>133</v>
      </c>
      <c r="X644" s="35" t="s">
        <v>142</v>
      </c>
      <c r="Y644" s="35" t="s">
        <v>235</v>
      </c>
      <c r="Z644" s="35" t="s">
        <v>235</v>
      </c>
    </row>
    <row r="645" spans="1:26" ht="15.75" customHeight="1">
      <c r="A645" s="35" t="s">
        <v>1082</v>
      </c>
      <c r="B645" s="35" t="s">
        <v>1084</v>
      </c>
      <c r="C645" s="35" t="s">
        <v>76</v>
      </c>
      <c r="D645" s="35" t="s">
        <v>868</v>
      </c>
      <c r="E645" s="35" t="s">
        <v>119</v>
      </c>
      <c r="F645" s="35" t="s">
        <v>2215</v>
      </c>
      <c r="G645" s="35" t="s">
        <v>2216</v>
      </c>
      <c r="H645" s="35" t="s">
        <v>2233</v>
      </c>
      <c r="I645" s="41">
        <v>43819</v>
      </c>
      <c r="J645" s="41">
        <v>43858</v>
      </c>
      <c r="K645" s="35" t="s">
        <v>266</v>
      </c>
      <c r="L645" s="42">
        <v>810000</v>
      </c>
      <c r="M645" s="43">
        <v>810000</v>
      </c>
      <c r="N645" s="42">
        <v>810000</v>
      </c>
      <c r="O645" s="42">
        <v>0</v>
      </c>
      <c r="P645" s="35">
        <v>0</v>
      </c>
      <c r="Q645" s="35">
        <v>0</v>
      </c>
      <c r="R645" s="42">
        <v>809999.9</v>
      </c>
      <c r="S645" s="42">
        <v>0</v>
      </c>
      <c r="T645" s="42">
        <v>100</v>
      </c>
      <c r="U645" s="42">
        <v>99.99</v>
      </c>
      <c r="V645" s="35" t="s">
        <v>831</v>
      </c>
      <c r="W645" s="35" t="s">
        <v>133</v>
      </c>
      <c r="X645" s="35" t="s">
        <v>142</v>
      </c>
      <c r="Y645" s="35" t="s">
        <v>602</v>
      </c>
      <c r="Z645" s="35" t="s">
        <v>602</v>
      </c>
    </row>
    <row r="646" spans="1:26" ht="15.75" customHeight="1">
      <c r="A646" s="35" t="s">
        <v>1082</v>
      </c>
      <c r="B646" s="35" t="s">
        <v>1084</v>
      </c>
      <c r="C646" s="35" t="s">
        <v>76</v>
      </c>
      <c r="D646" s="35" t="s">
        <v>868</v>
      </c>
      <c r="E646" s="35" t="s">
        <v>119</v>
      </c>
      <c r="F646" s="35" t="s">
        <v>2215</v>
      </c>
      <c r="G646" s="35" t="s">
        <v>2216</v>
      </c>
      <c r="H646" s="35" t="s">
        <v>2233</v>
      </c>
      <c r="I646" s="41">
        <v>43819</v>
      </c>
      <c r="J646" s="41">
        <v>43858</v>
      </c>
      <c r="K646" s="35" t="s">
        <v>266</v>
      </c>
      <c r="L646" s="42">
        <v>810000</v>
      </c>
      <c r="M646" s="43">
        <v>810000</v>
      </c>
      <c r="N646" s="42">
        <v>810000</v>
      </c>
      <c r="O646" s="42">
        <v>0</v>
      </c>
      <c r="P646" s="35">
        <v>0</v>
      </c>
      <c r="Q646" s="35">
        <v>0</v>
      </c>
      <c r="R646" s="42">
        <v>809999.9</v>
      </c>
      <c r="S646" s="42">
        <v>0</v>
      </c>
      <c r="T646" s="42">
        <v>100</v>
      </c>
      <c r="U646" s="42">
        <v>99.99</v>
      </c>
      <c r="V646" s="35" t="s">
        <v>831</v>
      </c>
      <c r="W646" s="35" t="s">
        <v>133</v>
      </c>
      <c r="X646" s="35" t="s">
        <v>142</v>
      </c>
      <c r="Y646" s="35" t="s">
        <v>1009</v>
      </c>
      <c r="Z646" s="35" t="s">
        <v>1009</v>
      </c>
    </row>
    <row r="647" spans="1:26" ht="15.75" customHeight="1">
      <c r="A647" s="35" t="s">
        <v>1082</v>
      </c>
      <c r="B647" s="35" t="s">
        <v>1084</v>
      </c>
      <c r="C647" s="35" t="s">
        <v>76</v>
      </c>
      <c r="D647" s="35" t="s">
        <v>868</v>
      </c>
      <c r="E647" s="35" t="s">
        <v>119</v>
      </c>
      <c r="F647" s="35" t="s">
        <v>2215</v>
      </c>
      <c r="G647" s="35" t="s">
        <v>2216</v>
      </c>
      <c r="H647" s="35" t="s">
        <v>2233</v>
      </c>
      <c r="I647" s="41">
        <v>43819</v>
      </c>
      <c r="J647" s="41">
        <v>43858</v>
      </c>
      <c r="K647" s="35" t="s">
        <v>266</v>
      </c>
      <c r="L647" s="42">
        <v>810000</v>
      </c>
      <c r="M647" s="43">
        <v>810000</v>
      </c>
      <c r="N647" s="42">
        <v>810000</v>
      </c>
      <c r="O647" s="42">
        <v>0</v>
      </c>
      <c r="P647" s="35">
        <v>0</v>
      </c>
      <c r="Q647" s="35">
        <v>0</v>
      </c>
      <c r="R647" s="42">
        <v>809999.9</v>
      </c>
      <c r="S647" s="42">
        <v>0</v>
      </c>
      <c r="T647" s="42">
        <v>100</v>
      </c>
      <c r="U647" s="42">
        <v>99.99</v>
      </c>
      <c r="V647" s="35" t="s">
        <v>831</v>
      </c>
      <c r="W647" s="35" t="s">
        <v>133</v>
      </c>
      <c r="X647" s="35" t="s">
        <v>142</v>
      </c>
      <c r="Y647" s="35" t="s">
        <v>259</v>
      </c>
      <c r="Z647" s="35" t="s">
        <v>259</v>
      </c>
    </row>
    <row r="648" spans="1:26" ht="15.75" customHeight="1">
      <c r="A648" s="35" t="s">
        <v>1082</v>
      </c>
      <c r="B648" s="35" t="s">
        <v>1084</v>
      </c>
      <c r="C648" s="35" t="s">
        <v>76</v>
      </c>
      <c r="D648" s="35" t="s">
        <v>868</v>
      </c>
      <c r="E648" s="35" t="s">
        <v>119</v>
      </c>
      <c r="F648" s="35" t="s">
        <v>2215</v>
      </c>
      <c r="G648" s="35" t="s">
        <v>2216</v>
      </c>
      <c r="H648" s="35" t="s">
        <v>2233</v>
      </c>
      <c r="I648" s="41">
        <v>43819</v>
      </c>
      <c r="J648" s="41">
        <v>43858</v>
      </c>
      <c r="K648" s="35" t="s">
        <v>266</v>
      </c>
      <c r="L648" s="42">
        <v>810000</v>
      </c>
      <c r="M648" s="43">
        <v>810000</v>
      </c>
      <c r="N648" s="42">
        <v>810000</v>
      </c>
      <c r="O648" s="42">
        <v>0</v>
      </c>
      <c r="P648" s="35">
        <v>0</v>
      </c>
      <c r="Q648" s="35">
        <v>0</v>
      </c>
      <c r="R648" s="42">
        <v>809999.9</v>
      </c>
      <c r="S648" s="42">
        <v>0</v>
      </c>
      <c r="T648" s="42">
        <v>100</v>
      </c>
      <c r="U648" s="42">
        <v>99.99</v>
      </c>
      <c r="V648" s="35" t="s">
        <v>831</v>
      </c>
      <c r="W648" s="35" t="s">
        <v>133</v>
      </c>
      <c r="X648" s="35" t="s">
        <v>142</v>
      </c>
      <c r="Y648" s="35" t="s">
        <v>578</v>
      </c>
      <c r="Z648" s="35" t="s">
        <v>578</v>
      </c>
    </row>
    <row r="649" spans="1:26" ht="15.75" customHeight="1">
      <c r="A649" s="35" t="s">
        <v>1082</v>
      </c>
      <c r="B649" s="35" t="s">
        <v>1084</v>
      </c>
      <c r="C649" s="35" t="s">
        <v>76</v>
      </c>
      <c r="D649" s="35" t="s">
        <v>868</v>
      </c>
      <c r="E649" s="35" t="s">
        <v>119</v>
      </c>
      <c r="F649" s="35" t="s">
        <v>2215</v>
      </c>
      <c r="G649" s="35" t="s">
        <v>2216</v>
      </c>
      <c r="H649" s="35" t="s">
        <v>2233</v>
      </c>
      <c r="I649" s="41">
        <v>43819</v>
      </c>
      <c r="J649" s="41">
        <v>43858</v>
      </c>
      <c r="K649" s="35" t="s">
        <v>266</v>
      </c>
      <c r="L649" s="42">
        <v>810000</v>
      </c>
      <c r="M649" s="43">
        <v>810000</v>
      </c>
      <c r="N649" s="42">
        <v>810000</v>
      </c>
      <c r="O649" s="42">
        <v>0</v>
      </c>
      <c r="P649" s="35">
        <v>0</v>
      </c>
      <c r="Q649" s="35">
        <v>0</v>
      </c>
      <c r="R649" s="42">
        <v>809999.9</v>
      </c>
      <c r="S649" s="42">
        <v>0</v>
      </c>
      <c r="T649" s="42">
        <v>100</v>
      </c>
      <c r="U649" s="42">
        <v>99.99</v>
      </c>
      <c r="V649" s="35" t="s">
        <v>831</v>
      </c>
      <c r="W649" s="35" t="s">
        <v>133</v>
      </c>
      <c r="X649" s="35" t="s">
        <v>142</v>
      </c>
      <c r="Y649" s="35" t="s">
        <v>199</v>
      </c>
      <c r="Z649" s="35" t="s">
        <v>199</v>
      </c>
    </row>
    <row r="650" spans="1:26" ht="15.75" customHeight="1">
      <c r="A650" s="35" t="s">
        <v>1082</v>
      </c>
      <c r="B650" s="35" t="s">
        <v>1084</v>
      </c>
      <c r="C650" s="35" t="s">
        <v>76</v>
      </c>
      <c r="D650" s="35" t="s">
        <v>868</v>
      </c>
      <c r="E650" s="35" t="s">
        <v>119</v>
      </c>
      <c r="F650" s="35" t="s">
        <v>2215</v>
      </c>
      <c r="G650" s="35" t="s">
        <v>2216</v>
      </c>
      <c r="H650" s="35" t="s">
        <v>2233</v>
      </c>
      <c r="I650" s="41">
        <v>43819</v>
      </c>
      <c r="J650" s="41">
        <v>43858</v>
      </c>
      <c r="K650" s="35" t="s">
        <v>266</v>
      </c>
      <c r="L650" s="42">
        <v>810000</v>
      </c>
      <c r="M650" s="43">
        <v>810000</v>
      </c>
      <c r="N650" s="42">
        <v>810000</v>
      </c>
      <c r="O650" s="42">
        <v>0</v>
      </c>
      <c r="P650" s="35">
        <v>0</v>
      </c>
      <c r="Q650" s="35">
        <v>0</v>
      </c>
      <c r="R650" s="42">
        <v>809999.9</v>
      </c>
      <c r="S650" s="42">
        <v>0</v>
      </c>
      <c r="T650" s="42">
        <v>100</v>
      </c>
      <c r="U650" s="42">
        <v>99.99</v>
      </c>
      <c r="V650" s="35" t="s">
        <v>831</v>
      </c>
      <c r="W650" s="35" t="s">
        <v>133</v>
      </c>
      <c r="X650" s="35" t="s">
        <v>142</v>
      </c>
      <c r="Y650" s="35" t="s">
        <v>527</v>
      </c>
      <c r="Z650" s="35" t="s">
        <v>527</v>
      </c>
    </row>
    <row r="651" spans="1:26" ht="15.75" customHeight="1">
      <c r="A651" s="35" t="s">
        <v>1082</v>
      </c>
      <c r="B651" s="35" t="s">
        <v>1084</v>
      </c>
      <c r="C651" s="35" t="s">
        <v>76</v>
      </c>
      <c r="D651" s="35" t="s">
        <v>868</v>
      </c>
      <c r="E651" s="35" t="s">
        <v>119</v>
      </c>
      <c r="F651" s="35" t="s">
        <v>2215</v>
      </c>
      <c r="G651" s="35" t="s">
        <v>2216</v>
      </c>
      <c r="H651" s="35" t="s">
        <v>2233</v>
      </c>
      <c r="I651" s="41">
        <v>43819</v>
      </c>
      <c r="J651" s="41">
        <v>43858</v>
      </c>
      <c r="K651" s="35" t="s">
        <v>266</v>
      </c>
      <c r="L651" s="42">
        <v>810000</v>
      </c>
      <c r="M651" s="43">
        <v>810000</v>
      </c>
      <c r="N651" s="42">
        <v>810000</v>
      </c>
      <c r="O651" s="42">
        <v>0</v>
      </c>
      <c r="P651" s="35">
        <v>0</v>
      </c>
      <c r="Q651" s="35">
        <v>0</v>
      </c>
      <c r="R651" s="42">
        <v>809999.9</v>
      </c>
      <c r="S651" s="42">
        <v>0</v>
      </c>
      <c r="T651" s="42">
        <v>100</v>
      </c>
      <c r="U651" s="42">
        <v>99.99</v>
      </c>
      <c r="V651" s="35" t="s">
        <v>831</v>
      </c>
      <c r="W651" s="35" t="s">
        <v>133</v>
      </c>
      <c r="X651" s="35" t="s">
        <v>142</v>
      </c>
      <c r="Y651" s="35" t="s">
        <v>655</v>
      </c>
      <c r="Z651" s="35" t="s">
        <v>655</v>
      </c>
    </row>
    <row r="652" spans="1:26" ht="15.75" customHeight="1">
      <c r="A652" s="35" t="s">
        <v>1082</v>
      </c>
      <c r="B652" s="35" t="s">
        <v>1084</v>
      </c>
      <c r="C652" s="35" t="s">
        <v>76</v>
      </c>
      <c r="D652" s="35" t="s">
        <v>868</v>
      </c>
      <c r="E652" s="35" t="s">
        <v>119</v>
      </c>
      <c r="F652" s="35" t="s">
        <v>2215</v>
      </c>
      <c r="G652" s="35" t="s">
        <v>2216</v>
      </c>
      <c r="H652" s="35" t="s">
        <v>2233</v>
      </c>
      <c r="I652" s="41">
        <v>43819</v>
      </c>
      <c r="J652" s="41">
        <v>43858</v>
      </c>
      <c r="K652" s="35" t="s">
        <v>266</v>
      </c>
      <c r="L652" s="42">
        <v>810000</v>
      </c>
      <c r="M652" s="43">
        <v>810000</v>
      </c>
      <c r="N652" s="42">
        <v>810000</v>
      </c>
      <c r="O652" s="42">
        <v>0</v>
      </c>
      <c r="P652" s="35">
        <v>0</v>
      </c>
      <c r="Q652" s="35">
        <v>0</v>
      </c>
      <c r="R652" s="42">
        <v>809999.9</v>
      </c>
      <c r="S652" s="42">
        <v>0</v>
      </c>
      <c r="T652" s="42">
        <v>100</v>
      </c>
      <c r="U652" s="42">
        <v>99.99</v>
      </c>
      <c r="V652" s="35" t="s">
        <v>831</v>
      </c>
      <c r="W652" s="35" t="s">
        <v>133</v>
      </c>
      <c r="X652" s="35" t="s">
        <v>142</v>
      </c>
      <c r="Y652" s="35" t="s">
        <v>364</v>
      </c>
      <c r="Z652" s="35" t="s">
        <v>364</v>
      </c>
    </row>
    <row r="653" spans="1:26" ht="15.75" customHeight="1">
      <c r="A653" s="35" t="s">
        <v>1089</v>
      </c>
      <c r="B653" s="35" t="s">
        <v>1091</v>
      </c>
      <c r="C653" s="35" t="s">
        <v>138</v>
      </c>
      <c r="D653" s="35" t="s">
        <v>1092</v>
      </c>
      <c r="E653" s="35" t="s">
        <v>488</v>
      </c>
      <c r="F653" s="35" t="s">
        <v>2320</v>
      </c>
      <c r="G653" s="35" t="s">
        <v>2321</v>
      </c>
      <c r="H653" s="35" t="s">
        <v>2322</v>
      </c>
      <c r="I653" s="41">
        <v>43444</v>
      </c>
      <c r="J653" s="41">
        <v>44926</v>
      </c>
      <c r="K653" s="35" t="s">
        <v>80</v>
      </c>
      <c r="L653" s="42">
        <v>638899.03</v>
      </c>
      <c r="M653" s="43">
        <v>4936632.21</v>
      </c>
      <c r="N653" s="42">
        <v>20862306</v>
      </c>
      <c r="O653" s="42">
        <v>0</v>
      </c>
      <c r="P653" s="35">
        <v>0</v>
      </c>
      <c r="Q653" s="35">
        <v>0</v>
      </c>
      <c r="R653" s="42">
        <v>6215651.1299999999</v>
      </c>
      <c r="S653" s="42">
        <v>0</v>
      </c>
      <c r="T653" s="42">
        <v>45.8</v>
      </c>
      <c r="U653" s="42">
        <v>29.79</v>
      </c>
      <c r="V653" s="35" t="s">
        <v>831</v>
      </c>
      <c r="W653" s="35" t="s">
        <v>233</v>
      </c>
      <c r="X653" s="35" t="s">
        <v>401</v>
      </c>
      <c r="Y653" s="35" t="s">
        <v>95</v>
      </c>
      <c r="Z653" s="35" t="s">
        <v>95</v>
      </c>
    </row>
    <row r="654" spans="1:26" ht="15.75" customHeight="1">
      <c r="A654" s="35" t="s">
        <v>1096</v>
      </c>
      <c r="B654" s="35" t="s">
        <v>1098</v>
      </c>
      <c r="C654" s="35" t="s">
        <v>76</v>
      </c>
      <c r="D654" s="35" t="s">
        <v>205</v>
      </c>
      <c r="E654" s="35" t="s">
        <v>733</v>
      </c>
      <c r="F654" s="35" t="s">
        <v>2194</v>
      </c>
      <c r="G654" s="35" t="s">
        <v>2195</v>
      </c>
      <c r="H654" s="35" t="s">
        <v>2222</v>
      </c>
      <c r="I654" s="41">
        <v>43782</v>
      </c>
      <c r="J654" s="41">
        <v>44393</v>
      </c>
      <c r="K654" s="35" t="s">
        <v>80</v>
      </c>
      <c r="L654" s="42">
        <v>0</v>
      </c>
      <c r="M654" s="43">
        <v>0</v>
      </c>
      <c r="N654" s="42">
        <v>5771758.2999999998</v>
      </c>
      <c r="O654" s="42">
        <v>0</v>
      </c>
      <c r="P654" s="35">
        <v>0</v>
      </c>
      <c r="Q654" s="35">
        <v>0</v>
      </c>
      <c r="R654" s="42">
        <v>5599548.2699999996</v>
      </c>
      <c r="S654" s="42">
        <v>0</v>
      </c>
      <c r="T654" s="42">
        <v>96</v>
      </c>
      <c r="U654" s="42">
        <v>97.01</v>
      </c>
      <c r="V654" s="35" t="s">
        <v>787</v>
      </c>
      <c r="W654" s="35" t="s">
        <v>82</v>
      </c>
      <c r="X654" s="35" t="s">
        <v>134</v>
      </c>
      <c r="Y654" s="35" t="s">
        <v>235</v>
      </c>
      <c r="Z654" s="35" t="s">
        <v>235</v>
      </c>
    </row>
    <row r="655" spans="1:26" ht="15.75" customHeight="1">
      <c r="A655" s="35" t="s">
        <v>1096</v>
      </c>
      <c r="B655" s="35" t="s">
        <v>1098</v>
      </c>
      <c r="C655" s="35" t="s">
        <v>76</v>
      </c>
      <c r="D655" s="35" t="s">
        <v>205</v>
      </c>
      <c r="E655" s="35" t="s">
        <v>733</v>
      </c>
      <c r="F655" s="35" t="s">
        <v>2194</v>
      </c>
      <c r="G655" s="35" t="s">
        <v>2195</v>
      </c>
      <c r="H655" s="35" t="s">
        <v>2222</v>
      </c>
      <c r="I655" s="41">
        <v>43782</v>
      </c>
      <c r="J655" s="41">
        <v>44393</v>
      </c>
      <c r="K655" s="35" t="s">
        <v>80</v>
      </c>
      <c r="L655" s="42">
        <v>0</v>
      </c>
      <c r="M655" s="43">
        <v>0</v>
      </c>
      <c r="N655" s="42">
        <v>5771758.2999999998</v>
      </c>
      <c r="O655" s="42">
        <v>0</v>
      </c>
      <c r="P655" s="35">
        <v>0</v>
      </c>
      <c r="Q655" s="35">
        <v>0</v>
      </c>
      <c r="R655" s="42">
        <v>5599548.2699999996</v>
      </c>
      <c r="S655" s="42">
        <v>0</v>
      </c>
      <c r="T655" s="42">
        <v>96</v>
      </c>
      <c r="U655" s="42">
        <v>97.01</v>
      </c>
      <c r="V655" s="35" t="s">
        <v>787</v>
      </c>
      <c r="W655" s="35" t="s">
        <v>82</v>
      </c>
      <c r="X655" s="35" t="s">
        <v>134</v>
      </c>
      <c r="Y655" s="35" t="s">
        <v>158</v>
      </c>
      <c r="Z655" s="35" t="s">
        <v>158</v>
      </c>
    </row>
    <row r="656" spans="1:26" ht="15.75" customHeight="1">
      <c r="A656" s="35" t="s">
        <v>1096</v>
      </c>
      <c r="B656" s="35" t="s">
        <v>1098</v>
      </c>
      <c r="C656" s="35" t="s">
        <v>76</v>
      </c>
      <c r="D656" s="35" t="s">
        <v>205</v>
      </c>
      <c r="E656" s="35" t="s">
        <v>733</v>
      </c>
      <c r="F656" s="35" t="s">
        <v>2194</v>
      </c>
      <c r="G656" s="35" t="s">
        <v>2195</v>
      </c>
      <c r="H656" s="35" t="s">
        <v>2222</v>
      </c>
      <c r="I656" s="41">
        <v>43782</v>
      </c>
      <c r="J656" s="41">
        <v>44393</v>
      </c>
      <c r="K656" s="35" t="s">
        <v>80</v>
      </c>
      <c r="L656" s="42">
        <v>0</v>
      </c>
      <c r="M656" s="43">
        <v>0</v>
      </c>
      <c r="N656" s="42">
        <v>5771758.2999999998</v>
      </c>
      <c r="O656" s="42">
        <v>0</v>
      </c>
      <c r="P656" s="35">
        <v>0</v>
      </c>
      <c r="Q656" s="35">
        <v>0</v>
      </c>
      <c r="R656" s="42">
        <v>5599548.2699999996</v>
      </c>
      <c r="S656" s="42">
        <v>0</v>
      </c>
      <c r="T656" s="42">
        <v>96</v>
      </c>
      <c r="U656" s="42">
        <v>97.01</v>
      </c>
      <c r="V656" s="35" t="s">
        <v>787</v>
      </c>
      <c r="W656" s="35" t="s">
        <v>82</v>
      </c>
      <c r="X656" s="35" t="s">
        <v>134</v>
      </c>
      <c r="Y656" s="35" t="s">
        <v>283</v>
      </c>
      <c r="Z656" s="35" t="s">
        <v>283</v>
      </c>
    </row>
    <row r="657" spans="1:26" ht="15.75" customHeight="1">
      <c r="A657" s="35" t="s">
        <v>1096</v>
      </c>
      <c r="B657" s="35" t="s">
        <v>1098</v>
      </c>
      <c r="C657" s="35" t="s">
        <v>76</v>
      </c>
      <c r="D657" s="35" t="s">
        <v>205</v>
      </c>
      <c r="E657" s="35" t="s">
        <v>733</v>
      </c>
      <c r="F657" s="35" t="s">
        <v>2194</v>
      </c>
      <c r="G657" s="35" t="s">
        <v>2195</v>
      </c>
      <c r="H657" s="35" t="s">
        <v>2222</v>
      </c>
      <c r="I657" s="41">
        <v>43782</v>
      </c>
      <c r="J657" s="41">
        <v>44393</v>
      </c>
      <c r="K657" s="35" t="s">
        <v>80</v>
      </c>
      <c r="L657" s="42">
        <v>0</v>
      </c>
      <c r="M657" s="43">
        <v>0</v>
      </c>
      <c r="N657" s="42">
        <v>5771758.2999999998</v>
      </c>
      <c r="O657" s="42">
        <v>0</v>
      </c>
      <c r="P657" s="35">
        <v>0</v>
      </c>
      <c r="Q657" s="35">
        <v>0</v>
      </c>
      <c r="R657" s="42">
        <v>5599548.2699999996</v>
      </c>
      <c r="S657" s="42">
        <v>0</v>
      </c>
      <c r="T657" s="42">
        <v>96</v>
      </c>
      <c r="U657" s="42">
        <v>97.01</v>
      </c>
      <c r="V657" s="35" t="s">
        <v>787</v>
      </c>
      <c r="W657" s="35" t="s">
        <v>82</v>
      </c>
      <c r="X657" s="35" t="s">
        <v>134</v>
      </c>
      <c r="Y657" s="35" t="s">
        <v>1660</v>
      </c>
      <c r="Z657" s="35" t="s">
        <v>1660</v>
      </c>
    </row>
    <row r="658" spans="1:26" ht="15.75" customHeight="1">
      <c r="A658" s="35" t="s">
        <v>1096</v>
      </c>
      <c r="B658" s="35" t="s">
        <v>1098</v>
      </c>
      <c r="C658" s="35" t="s">
        <v>76</v>
      </c>
      <c r="D658" s="35" t="s">
        <v>205</v>
      </c>
      <c r="E658" s="35" t="s">
        <v>733</v>
      </c>
      <c r="F658" s="35" t="s">
        <v>2194</v>
      </c>
      <c r="G658" s="35" t="s">
        <v>2195</v>
      </c>
      <c r="H658" s="35" t="s">
        <v>2222</v>
      </c>
      <c r="I658" s="41">
        <v>43782</v>
      </c>
      <c r="J658" s="41">
        <v>44393</v>
      </c>
      <c r="K658" s="35" t="s">
        <v>80</v>
      </c>
      <c r="L658" s="42">
        <v>0</v>
      </c>
      <c r="M658" s="43">
        <v>0</v>
      </c>
      <c r="N658" s="42">
        <v>5771758.2999999998</v>
      </c>
      <c r="O658" s="42">
        <v>0</v>
      </c>
      <c r="P658" s="35">
        <v>0</v>
      </c>
      <c r="Q658" s="35">
        <v>0</v>
      </c>
      <c r="R658" s="42">
        <v>5599548.2699999996</v>
      </c>
      <c r="S658" s="42">
        <v>0</v>
      </c>
      <c r="T658" s="42">
        <v>96</v>
      </c>
      <c r="U658" s="42">
        <v>97.01</v>
      </c>
      <c r="V658" s="35" t="s">
        <v>787</v>
      </c>
      <c r="W658" s="35" t="s">
        <v>82</v>
      </c>
      <c r="X658" s="35" t="s">
        <v>134</v>
      </c>
      <c r="Y658" s="35" t="s">
        <v>95</v>
      </c>
      <c r="Z658" s="35" t="s">
        <v>95</v>
      </c>
    </row>
    <row r="659" spans="1:26" ht="15.75" customHeight="1">
      <c r="A659" s="35" t="s">
        <v>1096</v>
      </c>
      <c r="B659" s="35" t="s">
        <v>1098</v>
      </c>
      <c r="C659" s="35" t="s">
        <v>76</v>
      </c>
      <c r="D659" s="35" t="s">
        <v>205</v>
      </c>
      <c r="E659" s="35" t="s">
        <v>733</v>
      </c>
      <c r="F659" s="35" t="s">
        <v>2194</v>
      </c>
      <c r="G659" s="35" t="s">
        <v>2195</v>
      </c>
      <c r="H659" s="35" t="s">
        <v>2222</v>
      </c>
      <c r="I659" s="41">
        <v>43782</v>
      </c>
      <c r="J659" s="41">
        <v>44393</v>
      </c>
      <c r="K659" s="35" t="s">
        <v>80</v>
      </c>
      <c r="L659" s="42">
        <v>0</v>
      </c>
      <c r="M659" s="43">
        <v>0</v>
      </c>
      <c r="N659" s="42">
        <v>5771758.2999999998</v>
      </c>
      <c r="O659" s="42">
        <v>0</v>
      </c>
      <c r="P659" s="35">
        <v>0</v>
      </c>
      <c r="Q659" s="35">
        <v>0</v>
      </c>
      <c r="R659" s="42">
        <v>5599548.2699999996</v>
      </c>
      <c r="S659" s="42">
        <v>0</v>
      </c>
      <c r="T659" s="42">
        <v>96</v>
      </c>
      <c r="U659" s="42">
        <v>97.01</v>
      </c>
      <c r="V659" s="35" t="s">
        <v>787</v>
      </c>
      <c r="W659" s="35" t="s">
        <v>82</v>
      </c>
      <c r="X659" s="35" t="s">
        <v>134</v>
      </c>
      <c r="Y659" s="35" t="s">
        <v>364</v>
      </c>
      <c r="Z659" s="35" t="s">
        <v>364</v>
      </c>
    </row>
    <row r="660" spans="1:26" ht="15.75" customHeight="1">
      <c r="A660" s="35" t="s">
        <v>1096</v>
      </c>
      <c r="B660" s="35" t="s">
        <v>1098</v>
      </c>
      <c r="C660" s="35" t="s">
        <v>76</v>
      </c>
      <c r="D660" s="35" t="s">
        <v>205</v>
      </c>
      <c r="E660" s="35" t="s">
        <v>733</v>
      </c>
      <c r="F660" s="35" t="s">
        <v>2194</v>
      </c>
      <c r="G660" s="35" t="s">
        <v>2195</v>
      </c>
      <c r="H660" s="35" t="s">
        <v>2222</v>
      </c>
      <c r="I660" s="41">
        <v>43782</v>
      </c>
      <c r="J660" s="41">
        <v>44393</v>
      </c>
      <c r="K660" s="35" t="s">
        <v>80</v>
      </c>
      <c r="L660" s="42">
        <v>0</v>
      </c>
      <c r="M660" s="43">
        <v>0</v>
      </c>
      <c r="N660" s="42">
        <v>5771758.2999999998</v>
      </c>
      <c r="O660" s="42">
        <v>0</v>
      </c>
      <c r="P660" s="35">
        <v>0</v>
      </c>
      <c r="Q660" s="35">
        <v>0</v>
      </c>
      <c r="R660" s="42">
        <v>5599548.2699999996</v>
      </c>
      <c r="S660" s="42">
        <v>0</v>
      </c>
      <c r="T660" s="42">
        <v>96</v>
      </c>
      <c r="U660" s="42">
        <v>97.01</v>
      </c>
      <c r="V660" s="35" t="s">
        <v>787</v>
      </c>
      <c r="W660" s="35" t="s">
        <v>82</v>
      </c>
      <c r="X660" s="35" t="s">
        <v>134</v>
      </c>
      <c r="Y660" s="35" t="s">
        <v>1223</v>
      </c>
      <c r="Z660" s="35" t="s">
        <v>1223</v>
      </c>
    </row>
    <row r="661" spans="1:26" ht="15.75" customHeight="1">
      <c r="A661" s="35" t="s">
        <v>1096</v>
      </c>
      <c r="B661" s="35" t="s">
        <v>1098</v>
      </c>
      <c r="C661" s="35" t="s">
        <v>76</v>
      </c>
      <c r="D661" s="35" t="s">
        <v>205</v>
      </c>
      <c r="E661" s="35" t="s">
        <v>733</v>
      </c>
      <c r="F661" s="35" t="s">
        <v>2194</v>
      </c>
      <c r="G661" s="35" t="s">
        <v>2195</v>
      </c>
      <c r="H661" s="35" t="s">
        <v>2222</v>
      </c>
      <c r="I661" s="41">
        <v>43782</v>
      </c>
      <c r="J661" s="41">
        <v>44393</v>
      </c>
      <c r="K661" s="35" t="s">
        <v>80</v>
      </c>
      <c r="L661" s="42">
        <v>0</v>
      </c>
      <c r="M661" s="43">
        <v>0</v>
      </c>
      <c r="N661" s="42">
        <v>5771758.2999999998</v>
      </c>
      <c r="O661" s="42">
        <v>0</v>
      </c>
      <c r="P661" s="35">
        <v>0</v>
      </c>
      <c r="Q661" s="35">
        <v>0</v>
      </c>
      <c r="R661" s="42">
        <v>5599548.2699999996</v>
      </c>
      <c r="S661" s="42">
        <v>0</v>
      </c>
      <c r="T661" s="42">
        <v>96</v>
      </c>
      <c r="U661" s="42">
        <v>97.01</v>
      </c>
      <c r="V661" s="35" t="s">
        <v>787</v>
      </c>
      <c r="W661" s="35" t="s">
        <v>82</v>
      </c>
      <c r="X661" s="35" t="s">
        <v>134</v>
      </c>
      <c r="Y661" s="35" t="s">
        <v>212</v>
      </c>
      <c r="Z661" s="35" t="s">
        <v>212</v>
      </c>
    </row>
    <row r="662" spans="1:26" ht="15.75" customHeight="1">
      <c r="A662" s="35" t="s">
        <v>1101</v>
      </c>
      <c r="B662" s="35" t="s">
        <v>1103</v>
      </c>
      <c r="C662" s="35" t="s">
        <v>138</v>
      </c>
      <c r="D662" s="35" t="s">
        <v>243</v>
      </c>
      <c r="E662" s="35" t="s">
        <v>733</v>
      </c>
      <c r="F662" s="35" t="s">
        <v>2293</v>
      </c>
      <c r="G662" s="35" t="s">
        <v>2099</v>
      </c>
      <c r="H662" s="35" t="s">
        <v>2294</v>
      </c>
      <c r="I662" s="41">
        <v>43983</v>
      </c>
      <c r="J662" s="41">
        <v>44926</v>
      </c>
      <c r="K662" s="35" t="s">
        <v>80</v>
      </c>
      <c r="L662" s="42">
        <v>334013.23</v>
      </c>
      <c r="M662" s="43">
        <v>2578731.9</v>
      </c>
      <c r="N662" s="42">
        <v>2578731.9300000002</v>
      </c>
      <c r="O662" s="42">
        <v>0</v>
      </c>
      <c r="P662" s="35">
        <v>0</v>
      </c>
      <c r="Q662" s="35">
        <v>0</v>
      </c>
      <c r="R662" s="42">
        <v>2099453.86</v>
      </c>
      <c r="S662" s="42">
        <v>0</v>
      </c>
      <c r="T662" s="42">
        <v>83.5</v>
      </c>
      <c r="U662" s="42">
        <v>81.41</v>
      </c>
      <c r="V662" s="35" t="s">
        <v>1052</v>
      </c>
      <c r="W662" s="35" t="s">
        <v>82</v>
      </c>
      <c r="X662" s="35" t="s">
        <v>355</v>
      </c>
      <c r="Y662" s="35" t="s">
        <v>655</v>
      </c>
      <c r="Z662" s="35" t="s">
        <v>655</v>
      </c>
    </row>
    <row r="663" spans="1:26" ht="15.75" customHeight="1">
      <c r="A663" s="35" t="s">
        <v>1101</v>
      </c>
      <c r="B663" s="35" t="s">
        <v>1103</v>
      </c>
      <c r="C663" s="35" t="s">
        <v>138</v>
      </c>
      <c r="D663" s="35" t="s">
        <v>243</v>
      </c>
      <c r="E663" s="35" t="s">
        <v>733</v>
      </c>
      <c r="F663" s="35" t="s">
        <v>2293</v>
      </c>
      <c r="G663" s="35" t="s">
        <v>2099</v>
      </c>
      <c r="H663" s="35" t="s">
        <v>2294</v>
      </c>
      <c r="I663" s="41">
        <v>43983</v>
      </c>
      <c r="J663" s="41">
        <v>44926</v>
      </c>
      <c r="K663" s="35" t="s">
        <v>80</v>
      </c>
      <c r="L663" s="42">
        <v>334013.23</v>
      </c>
      <c r="M663" s="43">
        <v>2578731.9</v>
      </c>
      <c r="N663" s="42">
        <v>2578731.9300000002</v>
      </c>
      <c r="O663" s="42">
        <v>0</v>
      </c>
      <c r="P663" s="35">
        <v>0</v>
      </c>
      <c r="Q663" s="35">
        <v>0</v>
      </c>
      <c r="R663" s="42">
        <v>2099453.86</v>
      </c>
      <c r="S663" s="42">
        <v>0</v>
      </c>
      <c r="T663" s="42">
        <v>83.5</v>
      </c>
      <c r="U663" s="42">
        <v>81.41</v>
      </c>
      <c r="V663" s="35" t="s">
        <v>1052</v>
      </c>
      <c r="W663" s="35" t="s">
        <v>82</v>
      </c>
      <c r="X663" s="35" t="s">
        <v>355</v>
      </c>
      <c r="Y663" s="35" t="s">
        <v>259</v>
      </c>
      <c r="Z663" s="35" t="s">
        <v>259</v>
      </c>
    </row>
    <row r="664" spans="1:26" ht="15.75" customHeight="1">
      <c r="A664" s="35" t="s">
        <v>1101</v>
      </c>
      <c r="B664" s="35" t="s">
        <v>1103</v>
      </c>
      <c r="C664" s="35" t="s">
        <v>138</v>
      </c>
      <c r="D664" s="35" t="s">
        <v>243</v>
      </c>
      <c r="E664" s="35" t="s">
        <v>733</v>
      </c>
      <c r="F664" s="35" t="s">
        <v>2293</v>
      </c>
      <c r="G664" s="35" t="s">
        <v>2099</v>
      </c>
      <c r="H664" s="35" t="s">
        <v>2294</v>
      </c>
      <c r="I664" s="41">
        <v>43983</v>
      </c>
      <c r="J664" s="41">
        <v>44926</v>
      </c>
      <c r="K664" s="35" t="s">
        <v>80</v>
      </c>
      <c r="L664" s="42">
        <v>334013.23</v>
      </c>
      <c r="M664" s="43">
        <v>2578731.9</v>
      </c>
      <c r="N664" s="42">
        <v>2578731.9300000002</v>
      </c>
      <c r="O664" s="42">
        <v>0</v>
      </c>
      <c r="P664" s="35">
        <v>0</v>
      </c>
      <c r="Q664" s="35">
        <v>0</v>
      </c>
      <c r="R664" s="42">
        <v>2099453.86</v>
      </c>
      <c r="S664" s="42">
        <v>0</v>
      </c>
      <c r="T664" s="42">
        <v>83.5</v>
      </c>
      <c r="U664" s="42">
        <v>81.41</v>
      </c>
      <c r="V664" s="35" t="s">
        <v>1052</v>
      </c>
      <c r="W664" s="35" t="s">
        <v>82</v>
      </c>
      <c r="X664" s="35" t="s">
        <v>355</v>
      </c>
      <c r="Y664" s="35" t="s">
        <v>224</v>
      </c>
      <c r="Z664" s="35" t="s">
        <v>224</v>
      </c>
    </row>
    <row r="665" spans="1:26" ht="15.75" customHeight="1">
      <c r="A665" s="35" t="s">
        <v>1101</v>
      </c>
      <c r="B665" s="35" t="s">
        <v>1103</v>
      </c>
      <c r="C665" s="35" t="s">
        <v>138</v>
      </c>
      <c r="D665" s="35" t="s">
        <v>243</v>
      </c>
      <c r="E665" s="35" t="s">
        <v>733</v>
      </c>
      <c r="F665" s="35" t="s">
        <v>2293</v>
      </c>
      <c r="G665" s="35" t="s">
        <v>2099</v>
      </c>
      <c r="H665" s="35" t="s">
        <v>2294</v>
      </c>
      <c r="I665" s="41">
        <v>43983</v>
      </c>
      <c r="J665" s="41">
        <v>44926</v>
      </c>
      <c r="K665" s="35" t="s">
        <v>80</v>
      </c>
      <c r="L665" s="42">
        <v>334013.23</v>
      </c>
      <c r="M665" s="43">
        <v>2578731.9</v>
      </c>
      <c r="N665" s="42">
        <v>2578731.9300000002</v>
      </c>
      <c r="O665" s="42">
        <v>0</v>
      </c>
      <c r="P665" s="35">
        <v>0</v>
      </c>
      <c r="Q665" s="35">
        <v>0</v>
      </c>
      <c r="R665" s="42">
        <v>2099453.86</v>
      </c>
      <c r="S665" s="42">
        <v>0</v>
      </c>
      <c r="T665" s="42">
        <v>83.5</v>
      </c>
      <c r="U665" s="42">
        <v>81.41</v>
      </c>
      <c r="V665" s="35" t="s">
        <v>1052</v>
      </c>
      <c r="W665" s="35" t="s">
        <v>82</v>
      </c>
      <c r="X665" s="35" t="s">
        <v>355</v>
      </c>
      <c r="Y665" s="35" t="s">
        <v>235</v>
      </c>
      <c r="Z665" s="35" t="s">
        <v>1615</v>
      </c>
    </row>
    <row r="666" spans="1:26" ht="15.75" customHeight="1">
      <c r="A666" s="35" t="s">
        <v>1101</v>
      </c>
      <c r="B666" s="35" t="s">
        <v>1103</v>
      </c>
      <c r="C666" s="35" t="s">
        <v>138</v>
      </c>
      <c r="D666" s="35" t="s">
        <v>243</v>
      </c>
      <c r="E666" s="35" t="s">
        <v>733</v>
      </c>
      <c r="F666" s="35" t="s">
        <v>2293</v>
      </c>
      <c r="G666" s="35" t="s">
        <v>2099</v>
      </c>
      <c r="H666" s="35" t="s">
        <v>2294</v>
      </c>
      <c r="I666" s="41">
        <v>43983</v>
      </c>
      <c r="J666" s="41">
        <v>44926</v>
      </c>
      <c r="K666" s="35" t="s">
        <v>80</v>
      </c>
      <c r="L666" s="42">
        <v>334013.23</v>
      </c>
      <c r="M666" s="43">
        <v>2578731.9</v>
      </c>
      <c r="N666" s="42">
        <v>2578731.9300000002</v>
      </c>
      <c r="O666" s="42">
        <v>0</v>
      </c>
      <c r="P666" s="35">
        <v>0</v>
      </c>
      <c r="Q666" s="35">
        <v>0</v>
      </c>
      <c r="R666" s="42">
        <v>2099453.86</v>
      </c>
      <c r="S666" s="42">
        <v>0</v>
      </c>
      <c r="T666" s="42">
        <v>83.5</v>
      </c>
      <c r="U666" s="42">
        <v>81.41</v>
      </c>
      <c r="V666" s="35" t="s">
        <v>1052</v>
      </c>
      <c r="W666" s="35" t="s">
        <v>82</v>
      </c>
      <c r="X666" s="35" t="s">
        <v>355</v>
      </c>
      <c r="Y666" s="35" t="s">
        <v>158</v>
      </c>
      <c r="Z666" s="35" t="s">
        <v>158</v>
      </c>
    </row>
    <row r="667" spans="1:26" ht="15.75" customHeight="1">
      <c r="A667" s="35" t="s">
        <v>1108</v>
      </c>
      <c r="B667" s="35" t="s">
        <v>1109</v>
      </c>
      <c r="C667" s="35" t="s">
        <v>138</v>
      </c>
      <c r="D667" s="35" t="s">
        <v>1110</v>
      </c>
      <c r="E667" s="35" t="s">
        <v>140</v>
      </c>
      <c r="F667" s="35" t="s">
        <v>2323</v>
      </c>
      <c r="G667" s="35" t="s">
        <v>2324</v>
      </c>
      <c r="H667" s="35" t="s">
        <v>2325</v>
      </c>
      <c r="I667" s="41">
        <v>43424</v>
      </c>
      <c r="J667" s="41">
        <v>45138</v>
      </c>
      <c r="K667" s="35" t="s">
        <v>104</v>
      </c>
      <c r="L667" s="42">
        <v>117005.64</v>
      </c>
      <c r="M667" s="43">
        <v>1031758.07</v>
      </c>
      <c r="N667" s="42">
        <v>1790331.42</v>
      </c>
      <c r="O667" s="42">
        <v>0</v>
      </c>
      <c r="P667" s="35">
        <v>0</v>
      </c>
      <c r="Q667" s="35">
        <v>0</v>
      </c>
      <c r="R667" s="42">
        <v>1029556.57</v>
      </c>
      <c r="S667" s="42">
        <v>0</v>
      </c>
      <c r="T667" s="42">
        <v>31.77</v>
      </c>
      <c r="U667" s="42">
        <v>57.5</v>
      </c>
      <c r="V667" s="35" t="s">
        <v>81</v>
      </c>
      <c r="W667" s="35" t="s">
        <v>82</v>
      </c>
      <c r="X667" s="35" t="s">
        <v>94</v>
      </c>
      <c r="Y667" s="35" t="s">
        <v>95</v>
      </c>
      <c r="Z667" s="35" t="s">
        <v>95</v>
      </c>
    </row>
    <row r="668" spans="1:26" ht="15.75" customHeight="1">
      <c r="A668" s="35" t="s">
        <v>1115</v>
      </c>
      <c r="B668" s="35" t="s">
        <v>1116</v>
      </c>
      <c r="C668" s="35" t="s">
        <v>138</v>
      </c>
      <c r="D668" s="35" t="s">
        <v>131</v>
      </c>
      <c r="E668" s="35" t="s">
        <v>140</v>
      </c>
      <c r="F668" s="35" t="s">
        <v>2326</v>
      </c>
      <c r="G668" s="35" t="s">
        <v>2327</v>
      </c>
      <c r="H668" s="35" t="s">
        <v>2328</v>
      </c>
      <c r="I668" s="41">
        <v>43787</v>
      </c>
      <c r="J668" s="41">
        <v>44926</v>
      </c>
      <c r="K668" s="35" t="s">
        <v>104</v>
      </c>
      <c r="L668" s="42">
        <v>0</v>
      </c>
      <c r="M668" s="43">
        <v>0</v>
      </c>
      <c r="N668" s="42">
        <v>9374223.0899999999</v>
      </c>
      <c r="O668" s="42">
        <v>0</v>
      </c>
      <c r="P668" s="35">
        <v>9391556.5199999996</v>
      </c>
      <c r="Q668" s="35">
        <v>0</v>
      </c>
      <c r="R668" s="42">
        <v>15679540.67</v>
      </c>
      <c r="S668" s="42">
        <v>0</v>
      </c>
      <c r="T668" s="42">
        <v>75</v>
      </c>
      <c r="U668" s="42">
        <v>83.55</v>
      </c>
      <c r="V668" s="35" t="s">
        <v>754</v>
      </c>
      <c r="W668" s="35" t="s">
        <v>233</v>
      </c>
      <c r="X668" s="35" t="s">
        <v>83</v>
      </c>
      <c r="Y668" s="35" t="s">
        <v>95</v>
      </c>
      <c r="Z668" s="35" t="s">
        <v>95</v>
      </c>
    </row>
    <row r="669" spans="1:26" ht="15.75" customHeight="1">
      <c r="A669" s="35" t="s">
        <v>1121</v>
      </c>
      <c r="B669" s="35" t="s">
        <v>1122</v>
      </c>
      <c r="C669" s="35" t="s">
        <v>76</v>
      </c>
      <c r="D669" s="35" t="s">
        <v>131</v>
      </c>
      <c r="E669" s="35" t="s">
        <v>119</v>
      </c>
      <c r="F669" s="35" t="s">
        <v>2237</v>
      </c>
      <c r="G669" s="35" t="s">
        <v>2238</v>
      </c>
      <c r="H669" s="35" t="s">
        <v>2329</v>
      </c>
      <c r="I669" s="41">
        <v>43703</v>
      </c>
      <c r="J669" s="41">
        <v>43951</v>
      </c>
      <c r="K669" s="35" t="s">
        <v>80</v>
      </c>
      <c r="L669" s="42">
        <v>0</v>
      </c>
      <c r="M669" s="43">
        <v>0</v>
      </c>
      <c r="N669" s="42">
        <v>155578</v>
      </c>
      <c r="O669" s="42">
        <v>0</v>
      </c>
      <c r="P669" s="35">
        <v>0</v>
      </c>
      <c r="Q669" s="35">
        <v>0</v>
      </c>
      <c r="R669" s="42">
        <v>151257.39000000001</v>
      </c>
      <c r="S669" s="42">
        <v>0</v>
      </c>
      <c r="T669" s="42">
        <v>100</v>
      </c>
      <c r="U669" s="42">
        <v>97.22</v>
      </c>
      <c r="V669" s="35" t="s">
        <v>754</v>
      </c>
      <c r="W669" s="35" t="s">
        <v>82</v>
      </c>
      <c r="X669" s="35" t="s">
        <v>83</v>
      </c>
      <c r="Y669" s="35" t="s">
        <v>95</v>
      </c>
      <c r="Z669" s="35" t="s">
        <v>95</v>
      </c>
    </row>
    <row r="670" spans="1:26" ht="15.75" customHeight="1">
      <c r="A670" s="35" t="s">
        <v>1125</v>
      </c>
      <c r="B670" s="35" t="s">
        <v>1127</v>
      </c>
      <c r="C670" s="35" t="s">
        <v>117</v>
      </c>
      <c r="D670" s="35" t="s">
        <v>1092</v>
      </c>
      <c r="E670" s="35" t="s">
        <v>488</v>
      </c>
      <c r="F670" s="35" t="s">
        <v>2320</v>
      </c>
      <c r="G670" s="35" t="s">
        <v>2321</v>
      </c>
      <c r="H670" s="35" t="s">
        <v>2322</v>
      </c>
      <c r="I670" s="41">
        <v>44125</v>
      </c>
      <c r="J670" s="41">
        <v>44196</v>
      </c>
      <c r="K670" s="35" t="s">
        <v>663</v>
      </c>
      <c r="L670" s="42">
        <v>60000</v>
      </c>
      <c r="M670" s="43">
        <v>462237.6</v>
      </c>
      <c r="N670" s="42">
        <v>462237.6</v>
      </c>
      <c r="O670" s="42">
        <v>0</v>
      </c>
      <c r="P670" s="35">
        <v>0</v>
      </c>
      <c r="Q670" s="35">
        <v>0</v>
      </c>
      <c r="R670" s="42">
        <v>462237.58</v>
      </c>
      <c r="S670" s="42">
        <v>0</v>
      </c>
      <c r="T670" s="42">
        <v>100</v>
      </c>
      <c r="U670" s="42">
        <v>99.99</v>
      </c>
      <c r="V670" s="35" t="s">
        <v>831</v>
      </c>
      <c r="W670" s="35" t="s">
        <v>233</v>
      </c>
      <c r="X670" s="35" t="s">
        <v>401</v>
      </c>
      <c r="Y670" s="35" t="s">
        <v>294</v>
      </c>
      <c r="Z670" s="35" t="s">
        <v>294</v>
      </c>
    </row>
    <row r="671" spans="1:26" ht="15.75" customHeight="1">
      <c r="A671" s="35" t="s">
        <v>1125</v>
      </c>
      <c r="B671" s="35" t="s">
        <v>1127</v>
      </c>
      <c r="C671" s="35" t="s">
        <v>117</v>
      </c>
      <c r="D671" s="35" t="s">
        <v>1092</v>
      </c>
      <c r="E671" s="35" t="s">
        <v>488</v>
      </c>
      <c r="F671" s="35" t="s">
        <v>2320</v>
      </c>
      <c r="G671" s="35" t="s">
        <v>2321</v>
      </c>
      <c r="H671" s="35" t="s">
        <v>2322</v>
      </c>
      <c r="I671" s="41">
        <v>44125</v>
      </c>
      <c r="J671" s="41">
        <v>44196</v>
      </c>
      <c r="K671" s="35" t="s">
        <v>663</v>
      </c>
      <c r="L671" s="42">
        <v>60000</v>
      </c>
      <c r="M671" s="43">
        <v>462237.6</v>
      </c>
      <c r="N671" s="42">
        <v>462237.6</v>
      </c>
      <c r="O671" s="42">
        <v>0</v>
      </c>
      <c r="P671" s="35">
        <v>0</v>
      </c>
      <c r="Q671" s="35">
        <v>0</v>
      </c>
      <c r="R671" s="42">
        <v>462237.58</v>
      </c>
      <c r="S671" s="42">
        <v>0</v>
      </c>
      <c r="T671" s="42">
        <v>100</v>
      </c>
      <c r="U671" s="42">
        <v>99.99</v>
      </c>
      <c r="V671" s="35" t="s">
        <v>831</v>
      </c>
      <c r="W671" s="35" t="s">
        <v>233</v>
      </c>
      <c r="X671" s="35" t="s">
        <v>401</v>
      </c>
      <c r="Y671" s="35" t="s">
        <v>95</v>
      </c>
      <c r="Z671" s="35" t="s">
        <v>95</v>
      </c>
    </row>
    <row r="672" spans="1:26" ht="15.75" customHeight="1">
      <c r="A672" s="35" t="s">
        <v>1130</v>
      </c>
      <c r="B672" s="35" t="s">
        <v>1132</v>
      </c>
      <c r="C672" s="35" t="s">
        <v>138</v>
      </c>
      <c r="D672" s="35" t="s">
        <v>1133</v>
      </c>
      <c r="E672" s="35" t="s">
        <v>488</v>
      </c>
      <c r="F672" s="35" t="s">
        <v>2330</v>
      </c>
      <c r="G672" s="35" t="s">
        <v>2331</v>
      </c>
      <c r="H672" s="35" t="s">
        <v>2332</v>
      </c>
      <c r="I672" s="41">
        <v>43902</v>
      </c>
      <c r="J672" s="41">
        <v>44086</v>
      </c>
      <c r="K672" s="35" t="s">
        <v>266</v>
      </c>
      <c r="L672" s="42">
        <v>174408.05</v>
      </c>
      <c r="M672" s="43">
        <v>174408.05</v>
      </c>
      <c r="N672" s="42">
        <v>174408.05</v>
      </c>
      <c r="O672" s="42">
        <v>0</v>
      </c>
      <c r="P672" s="35">
        <v>0</v>
      </c>
      <c r="Q672" s="35">
        <v>0</v>
      </c>
      <c r="R672" s="42">
        <v>174408</v>
      </c>
      <c r="S672" s="42">
        <v>0</v>
      </c>
      <c r="T672" s="42">
        <v>100</v>
      </c>
      <c r="U672" s="42">
        <v>99.99</v>
      </c>
      <c r="V672" s="35" t="s">
        <v>831</v>
      </c>
      <c r="W672" s="35" t="s">
        <v>82</v>
      </c>
      <c r="X672" s="35" t="s">
        <v>300</v>
      </c>
      <c r="Y672" s="35" t="s">
        <v>472</v>
      </c>
      <c r="Z672" s="35" t="s">
        <v>472</v>
      </c>
    </row>
    <row r="673" spans="1:26" ht="15.75" customHeight="1">
      <c r="A673" s="35" t="s">
        <v>1130</v>
      </c>
      <c r="B673" s="35" t="s">
        <v>1132</v>
      </c>
      <c r="C673" s="35" t="s">
        <v>138</v>
      </c>
      <c r="D673" s="35" t="s">
        <v>1133</v>
      </c>
      <c r="E673" s="35" t="s">
        <v>488</v>
      </c>
      <c r="F673" s="35" t="s">
        <v>2330</v>
      </c>
      <c r="G673" s="35" t="s">
        <v>2331</v>
      </c>
      <c r="H673" s="35" t="s">
        <v>2332</v>
      </c>
      <c r="I673" s="41">
        <v>43902</v>
      </c>
      <c r="J673" s="41">
        <v>44086</v>
      </c>
      <c r="K673" s="35" t="s">
        <v>266</v>
      </c>
      <c r="L673" s="42">
        <v>174408.05</v>
      </c>
      <c r="M673" s="43">
        <v>174408.05</v>
      </c>
      <c r="N673" s="42">
        <v>174408.05</v>
      </c>
      <c r="O673" s="42">
        <v>0</v>
      </c>
      <c r="P673" s="35">
        <v>0</v>
      </c>
      <c r="Q673" s="35">
        <v>0</v>
      </c>
      <c r="R673" s="42">
        <v>174408</v>
      </c>
      <c r="S673" s="42">
        <v>0</v>
      </c>
      <c r="T673" s="42">
        <v>100</v>
      </c>
      <c r="U673" s="42">
        <v>99.99</v>
      </c>
      <c r="V673" s="35" t="s">
        <v>831</v>
      </c>
      <c r="W673" s="35" t="s">
        <v>82</v>
      </c>
      <c r="X673" s="35" t="s">
        <v>300</v>
      </c>
      <c r="Y673" s="35" t="s">
        <v>95</v>
      </c>
      <c r="Z673" s="35" t="s">
        <v>95</v>
      </c>
    </row>
    <row r="674" spans="1:26" ht="15.75" customHeight="1">
      <c r="A674" s="35" t="s">
        <v>1139</v>
      </c>
      <c r="B674" s="35" t="s">
        <v>1140</v>
      </c>
      <c r="C674" s="35" t="s">
        <v>138</v>
      </c>
      <c r="D674" s="35" t="s">
        <v>662</v>
      </c>
      <c r="E674" s="35" t="s">
        <v>488</v>
      </c>
      <c r="F674" s="35" t="s">
        <v>2137</v>
      </c>
      <c r="G674" s="35" t="s">
        <v>2138</v>
      </c>
      <c r="H674" s="35" t="s">
        <v>2173</v>
      </c>
      <c r="I674" s="41">
        <v>43646</v>
      </c>
      <c r="J674" s="41">
        <v>43644</v>
      </c>
      <c r="K674" s="35" t="s">
        <v>80</v>
      </c>
      <c r="L674" s="42">
        <v>2831846.97</v>
      </c>
      <c r="M674" s="43">
        <v>20748942.75</v>
      </c>
      <c r="N674" s="42">
        <v>20748942.75</v>
      </c>
      <c r="O674" s="42">
        <v>0</v>
      </c>
      <c r="P674" s="35">
        <v>0</v>
      </c>
      <c r="Q674" s="35">
        <v>0</v>
      </c>
      <c r="R674" s="42">
        <v>20748942.739999998</v>
      </c>
      <c r="S674" s="42">
        <v>0</v>
      </c>
      <c r="T674" s="42">
        <v>100</v>
      </c>
      <c r="U674" s="42">
        <v>99.99</v>
      </c>
      <c r="V674" s="35" t="s">
        <v>664</v>
      </c>
      <c r="W674" s="35" t="s">
        <v>233</v>
      </c>
      <c r="X674" s="35" t="s">
        <v>176</v>
      </c>
      <c r="Y674" s="35" t="s">
        <v>95</v>
      </c>
      <c r="Z674" s="35" t="s">
        <v>95</v>
      </c>
    </row>
    <row r="675" spans="1:26" ht="15.75" customHeight="1">
      <c r="A675" s="35" t="s">
        <v>1143</v>
      </c>
      <c r="B675" s="35" t="s">
        <v>1144</v>
      </c>
      <c r="C675" s="35" t="s">
        <v>138</v>
      </c>
      <c r="D675" s="35" t="s">
        <v>662</v>
      </c>
      <c r="E675" s="35" t="s">
        <v>488</v>
      </c>
      <c r="F675" s="35" t="s">
        <v>2333</v>
      </c>
      <c r="G675" s="35" t="s">
        <v>2138</v>
      </c>
      <c r="H675" s="35" t="s">
        <v>2334</v>
      </c>
      <c r="I675" s="41">
        <v>43017</v>
      </c>
      <c r="J675" s="41">
        <v>43585</v>
      </c>
      <c r="K675" s="35" t="s">
        <v>663</v>
      </c>
      <c r="L675" s="42">
        <v>2667677.87</v>
      </c>
      <c r="M675" s="43">
        <v>20537384.850000001</v>
      </c>
      <c r="N675" s="42">
        <v>20537384.850000001</v>
      </c>
      <c r="O675" s="42">
        <v>0</v>
      </c>
      <c r="P675" s="35">
        <v>0</v>
      </c>
      <c r="Q675" s="35">
        <v>0</v>
      </c>
      <c r="R675" s="42">
        <v>20537384.84</v>
      </c>
      <c r="S675" s="42">
        <v>0</v>
      </c>
      <c r="T675" s="42">
        <v>0</v>
      </c>
      <c r="U675" s="42">
        <v>99.99</v>
      </c>
      <c r="V675" s="35" t="s">
        <v>664</v>
      </c>
      <c r="W675" s="35" t="s">
        <v>233</v>
      </c>
      <c r="X675" s="35" t="s">
        <v>151</v>
      </c>
      <c r="Y675" s="35" t="s">
        <v>95</v>
      </c>
      <c r="Z675" s="35" t="s">
        <v>95</v>
      </c>
    </row>
    <row r="676" spans="1:26" ht="15.75" customHeight="1">
      <c r="A676" s="35" t="s">
        <v>1148</v>
      </c>
      <c r="B676" s="35" t="s">
        <v>1150</v>
      </c>
      <c r="C676" s="35" t="s">
        <v>138</v>
      </c>
      <c r="D676" s="35" t="s">
        <v>150</v>
      </c>
      <c r="E676" s="35" t="s">
        <v>488</v>
      </c>
      <c r="F676" s="35" t="s">
        <v>2335</v>
      </c>
      <c r="G676" s="35" t="s">
        <v>2171</v>
      </c>
      <c r="H676" s="35" t="s">
        <v>2336</v>
      </c>
      <c r="I676" s="41">
        <v>43896</v>
      </c>
      <c r="J676" s="41">
        <v>44242</v>
      </c>
      <c r="K676" s="35" t="s">
        <v>663</v>
      </c>
      <c r="L676" s="42">
        <v>446351</v>
      </c>
      <c r="M676" s="43">
        <v>3423619.29</v>
      </c>
      <c r="N676" s="42">
        <v>3423619.29</v>
      </c>
      <c r="O676" s="42">
        <v>0</v>
      </c>
      <c r="P676" s="35">
        <v>0</v>
      </c>
      <c r="Q676" s="35">
        <v>0</v>
      </c>
      <c r="R676" s="42">
        <v>3423619.29</v>
      </c>
      <c r="S676" s="42">
        <v>0</v>
      </c>
      <c r="T676" s="42">
        <v>100</v>
      </c>
      <c r="U676" s="42">
        <v>99.99</v>
      </c>
      <c r="V676" s="35" t="s">
        <v>831</v>
      </c>
      <c r="W676" s="35" t="s">
        <v>82</v>
      </c>
      <c r="X676" s="35" t="s">
        <v>217</v>
      </c>
      <c r="Y676" s="35" t="s">
        <v>95</v>
      </c>
      <c r="Z676" s="35" t="s">
        <v>95</v>
      </c>
    </row>
    <row r="677" spans="1:26" ht="15.75" customHeight="1">
      <c r="A677" s="35" t="s">
        <v>1152</v>
      </c>
      <c r="B677" s="35" t="s">
        <v>1154</v>
      </c>
      <c r="C677" s="35" t="s">
        <v>76</v>
      </c>
      <c r="D677" s="35" t="s">
        <v>150</v>
      </c>
      <c r="E677" s="35" t="s">
        <v>488</v>
      </c>
      <c r="F677" s="35" t="s">
        <v>2337</v>
      </c>
      <c r="G677" s="35" t="s">
        <v>2338</v>
      </c>
      <c r="H677" s="35" t="s">
        <v>2339</v>
      </c>
      <c r="I677" s="41">
        <v>43896</v>
      </c>
      <c r="J677" s="41">
        <v>44007</v>
      </c>
      <c r="K677" s="35" t="s">
        <v>80</v>
      </c>
      <c r="L677" s="42">
        <v>345077.76000000001</v>
      </c>
      <c r="M677" s="43">
        <v>2646829.44</v>
      </c>
      <c r="N677" s="42">
        <v>2646829.44</v>
      </c>
      <c r="O677" s="42">
        <v>0</v>
      </c>
      <c r="P677" s="35">
        <v>0</v>
      </c>
      <c r="Q677" s="35">
        <v>0</v>
      </c>
      <c r="R677" s="42">
        <v>2646829.4300000002</v>
      </c>
      <c r="S677" s="42">
        <v>0</v>
      </c>
      <c r="T677" s="42">
        <v>100</v>
      </c>
      <c r="U677" s="42">
        <v>99.99</v>
      </c>
      <c r="V677" s="35" t="s">
        <v>831</v>
      </c>
      <c r="W677" s="35" t="s">
        <v>233</v>
      </c>
      <c r="X677" s="35" t="s">
        <v>217</v>
      </c>
      <c r="Y677" s="35" t="s">
        <v>95</v>
      </c>
      <c r="Z677" s="35" t="s">
        <v>95</v>
      </c>
    </row>
    <row r="678" spans="1:26" ht="15.75" customHeight="1">
      <c r="A678" s="35" t="s">
        <v>1157</v>
      </c>
      <c r="B678" s="35" t="s">
        <v>1159</v>
      </c>
      <c r="C678" s="35" t="s">
        <v>76</v>
      </c>
      <c r="D678" s="35" t="s">
        <v>1160</v>
      </c>
      <c r="E678" s="35" t="s">
        <v>251</v>
      </c>
      <c r="F678" s="35" t="s">
        <v>2340</v>
      </c>
      <c r="G678" s="35" t="s">
        <v>2341</v>
      </c>
      <c r="H678" s="35" t="s">
        <v>2342</v>
      </c>
      <c r="I678" s="41">
        <v>43959</v>
      </c>
      <c r="J678" s="41">
        <v>44286</v>
      </c>
      <c r="K678" s="35" t="s">
        <v>80</v>
      </c>
      <c r="L678" s="42">
        <v>624250</v>
      </c>
      <c r="M678" s="43">
        <v>4797155.25</v>
      </c>
      <c r="N678" s="42">
        <v>4797155.25</v>
      </c>
      <c r="O678" s="42">
        <v>0</v>
      </c>
      <c r="P678" s="35">
        <v>0</v>
      </c>
      <c r="Q678" s="35">
        <v>0</v>
      </c>
      <c r="R678" s="42">
        <v>4797155.22</v>
      </c>
      <c r="S678" s="42">
        <v>0</v>
      </c>
      <c r="T678" s="42">
        <v>100</v>
      </c>
      <c r="U678" s="42">
        <v>99.99</v>
      </c>
      <c r="V678" s="35" t="s">
        <v>175</v>
      </c>
      <c r="W678" s="35" t="s">
        <v>233</v>
      </c>
      <c r="X678" s="35" t="s">
        <v>83</v>
      </c>
      <c r="Y678" s="35" t="s">
        <v>95</v>
      </c>
      <c r="Z678" s="35" t="s">
        <v>95</v>
      </c>
    </row>
    <row r="679" spans="1:26" ht="15.75" customHeight="1">
      <c r="A679" s="35" t="s">
        <v>1166</v>
      </c>
      <c r="B679" s="35" t="s">
        <v>1168</v>
      </c>
      <c r="C679" s="35" t="s">
        <v>100</v>
      </c>
      <c r="D679" s="35" t="s">
        <v>150</v>
      </c>
      <c r="E679" s="35" t="s">
        <v>488</v>
      </c>
      <c r="F679" s="35" t="s">
        <v>2343</v>
      </c>
      <c r="G679" s="35" t="s">
        <v>2344</v>
      </c>
      <c r="H679" s="35" t="s">
        <v>2345</v>
      </c>
      <c r="I679" s="41">
        <v>44025</v>
      </c>
      <c r="J679" s="41">
        <v>44178</v>
      </c>
      <c r="K679" s="35" t="s">
        <v>266</v>
      </c>
      <c r="L679" s="42">
        <v>132507.23000000001</v>
      </c>
      <c r="M679" s="43">
        <v>132507.23000000001</v>
      </c>
      <c r="N679" s="42">
        <v>132507.23000000001</v>
      </c>
      <c r="O679" s="42">
        <v>0</v>
      </c>
      <c r="P679" s="35">
        <v>0</v>
      </c>
      <c r="Q679" s="35">
        <v>0</v>
      </c>
      <c r="R679" s="42">
        <v>132507.22</v>
      </c>
      <c r="S679" s="42">
        <v>0</v>
      </c>
      <c r="T679" s="42">
        <v>100</v>
      </c>
      <c r="U679" s="42">
        <v>99.99</v>
      </c>
      <c r="V679" s="35" t="s">
        <v>831</v>
      </c>
      <c r="W679" s="35" t="s">
        <v>82</v>
      </c>
      <c r="X679" s="35" t="s">
        <v>217</v>
      </c>
      <c r="Y679" s="35" t="s">
        <v>472</v>
      </c>
      <c r="Z679" s="35" t="s">
        <v>1169</v>
      </c>
    </row>
    <row r="680" spans="1:26" ht="15.75" customHeight="1">
      <c r="A680" s="35" t="s">
        <v>1173</v>
      </c>
      <c r="B680" s="35" t="s">
        <v>1175</v>
      </c>
      <c r="C680" s="35" t="s">
        <v>76</v>
      </c>
      <c r="D680" s="35" t="s">
        <v>150</v>
      </c>
      <c r="E680" s="35" t="s">
        <v>488</v>
      </c>
      <c r="F680" s="35" t="s">
        <v>68</v>
      </c>
      <c r="G680" s="35" t="s">
        <v>68</v>
      </c>
      <c r="H680" s="35" t="s">
        <v>68</v>
      </c>
      <c r="I680" s="41">
        <v>44071</v>
      </c>
      <c r="J680" s="41" t="s">
        <v>68</v>
      </c>
      <c r="K680" s="35" t="s">
        <v>663</v>
      </c>
      <c r="L680" s="42">
        <v>0</v>
      </c>
      <c r="M680" s="43">
        <v>0</v>
      </c>
      <c r="N680" s="42">
        <v>271526.40000000002</v>
      </c>
      <c r="O680" s="42">
        <v>271526.40000000002</v>
      </c>
      <c r="P680" s="35">
        <v>0</v>
      </c>
      <c r="Q680" s="35">
        <v>0</v>
      </c>
      <c r="R680" s="42">
        <v>0</v>
      </c>
      <c r="S680" s="42">
        <v>0</v>
      </c>
      <c r="T680" s="42">
        <v>0</v>
      </c>
      <c r="U680" s="42">
        <v>0</v>
      </c>
      <c r="V680" s="35" t="s">
        <v>831</v>
      </c>
      <c r="W680" s="35" t="s">
        <v>82</v>
      </c>
      <c r="X680" s="35" t="s">
        <v>217</v>
      </c>
      <c r="Y680" s="35" t="s">
        <v>95</v>
      </c>
      <c r="Z680" s="35" t="s">
        <v>95</v>
      </c>
    </row>
    <row r="681" spans="1:26" ht="15.75" customHeight="1">
      <c r="A681" s="35" t="s">
        <v>1177</v>
      </c>
      <c r="B681" s="35" t="s">
        <v>1179</v>
      </c>
      <c r="C681" s="35" t="s">
        <v>117</v>
      </c>
      <c r="D681" s="35" t="s">
        <v>1133</v>
      </c>
      <c r="E681" s="35" t="s">
        <v>1180</v>
      </c>
      <c r="F681" s="35" t="s">
        <v>2330</v>
      </c>
      <c r="G681" s="35" t="s">
        <v>2331</v>
      </c>
      <c r="H681" s="35" t="s">
        <v>2346</v>
      </c>
      <c r="I681" s="41">
        <v>44074</v>
      </c>
      <c r="J681" s="41">
        <v>44165</v>
      </c>
      <c r="K681" s="35" t="s">
        <v>663</v>
      </c>
      <c r="L681" s="42">
        <v>25260.35</v>
      </c>
      <c r="M681" s="43">
        <v>194504.7</v>
      </c>
      <c r="N681" s="42">
        <v>194504.7</v>
      </c>
      <c r="O681" s="42">
        <v>0</v>
      </c>
      <c r="P681" s="35">
        <v>0</v>
      </c>
      <c r="Q681" s="35">
        <v>0</v>
      </c>
      <c r="R681" s="42">
        <v>194504.69</v>
      </c>
      <c r="S681" s="42">
        <v>0</v>
      </c>
      <c r="T681" s="42">
        <v>100</v>
      </c>
      <c r="U681" s="42">
        <v>99.99</v>
      </c>
      <c r="V681" s="35" t="s">
        <v>831</v>
      </c>
      <c r="W681" s="35" t="s">
        <v>82</v>
      </c>
      <c r="X681" s="35" t="s">
        <v>300</v>
      </c>
      <c r="Y681" s="35" t="s">
        <v>472</v>
      </c>
      <c r="Z681" s="35" t="s">
        <v>1169</v>
      </c>
    </row>
    <row r="682" spans="1:26" ht="15.75" customHeight="1">
      <c r="A682" s="35" t="s">
        <v>1177</v>
      </c>
      <c r="B682" s="35" t="s">
        <v>1179</v>
      </c>
      <c r="C682" s="35" t="s">
        <v>117</v>
      </c>
      <c r="D682" s="35" t="s">
        <v>1133</v>
      </c>
      <c r="E682" s="35" t="s">
        <v>1180</v>
      </c>
      <c r="F682" s="35" t="s">
        <v>2330</v>
      </c>
      <c r="G682" s="35" t="s">
        <v>2331</v>
      </c>
      <c r="H682" s="35" t="s">
        <v>2346</v>
      </c>
      <c r="I682" s="41">
        <v>44074</v>
      </c>
      <c r="J682" s="41">
        <v>44165</v>
      </c>
      <c r="K682" s="35" t="s">
        <v>663</v>
      </c>
      <c r="L682" s="42">
        <v>25260.35</v>
      </c>
      <c r="M682" s="43">
        <v>194504.7</v>
      </c>
      <c r="N682" s="42">
        <v>194504.7</v>
      </c>
      <c r="O682" s="42">
        <v>0</v>
      </c>
      <c r="P682" s="35">
        <v>0</v>
      </c>
      <c r="Q682" s="35">
        <v>0</v>
      </c>
      <c r="R682" s="42">
        <v>194504.69</v>
      </c>
      <c r="S682" s="42">
        <v>0</v>
      </c>
      <c r="T682" s="42">
        <v>100</v>
      </c>
      <c r="U682" s="42">
        <v>99.99</v>
      </c>
      <c r="V682" s="35" t="s">
        <v>831</v>
      </c>
      <c r="W682" s="35" t="s">
        <v>82</v>
      </c>
      <c r="X682" s="35" t="s">
        <v>300</v>
      </c>
      <c r="Y682" s="35" t="s">
        <v>472</v>
      </c>
      <c r="Z682" s="35" t="s">
        <v>472</v>
      </c>
    </row>
    <row r="683" spans="1:26" ht="15.75" customHeight="1">
      <c r="A683" s="35" t="s">
        <v>1184</v>
      </c>
      <c r="B683" s="35" t="s">
        <v>1186</v>
      </c>
      <c r="C683" s="35" t="s">
        <v>76</v>
      </c>
      <c r="D683" s="35" t="s">
        <v>232</v>
      </c>
      <c r="E683" s="35" t="s">
        <v>119</v>
      </c>
      <c r="F683" s="35" t="s">
        <v>2347</v>
      </c>
      <c r="G683" s="35" t="s">
        <v>1918</v>
      </c>
      <c r="H683" s="35" t="s">
        <v>2201</v>
      </c>
      <c r="I683" s="41">
        <v>44022</v>
      </c>
      <c r="J683" s="41">
        <v>44286</v>
      </c>
      <c r="K683" s="35" t="s">
        <v>80</v>
      </c>
      <c r="L683" s="42">
        <v>1267163.3500000001</v>
      </c>
      <c r="M683" s="43">
        <v>9707738.4299999997</v>
      </c>
      <c r="N683" s="42">
        <v>9823351.2400000002</v>
      </c>
      <c r="O683" s="42">
        <v>0</v>
      </c>
      <c r="P683" s="35">
        <v>0</v>
      </c>
      <c r="Q683" s="35">
        <v>0</v>
      </c>
      <c r="R683" s="42">
        <v>9707738.4399999995</v>
      </c>
      <c r="S683" s="42">
        <v>0</v>
      </c>
      <c r="T683" s="42">
        <v>99.44</v>
      </c>
      <c r="U683" s="42">
        <v>98.82</v>
      </c>
      <c r="V683" s="35" t="s">
        <v>831</v>
      </c>
      <c r="W683" s="35" t="s">
        <v>133</v>
      </c>
      <c r="X683" s="35" t="s">
        <v>401</v>
      </c>
      <c r="Y683" s="35" t="s">
        <v>364</v>
      </c>
      <c r="Z683" s="35" t="s">
        <v>364</v>
      </c>
    </row>
    <row r="684" spans="1:26" ht="15.75" customHeight="1">
      <c r="A684" s="35" t="s">
        <v>1184</v>
      </c>
      <c r="B684" s="35" t="s">
        <v>1186</v>
      </c>
      <c r="C684" s="35" t="s">
        <v>76</v>
      </c>
      <c r="D684" s="35" t="s">
        <v>232</v>
      </c>
      <c r="E684" s="35" t="s">
        <v>119</v>
      </c>
      <c r="F684" s="35" t="s">
        <v>2347</v>
      </c>
      <c r="G684" s="35" t="s">
        <v>1918</v>
      </c>
      <c r="H684" s="35" t="s">
        <v>2201</v>
      </c>
      <c r="I684" s="41">
        <v>44022</v>
      </c>
      <c r="J684" s="41">
        <v>44286</v>
      </c>
      <c r="K684" s="35" t="s">
        <v>80</v>
      </c>
      <c r="L684" s="42">
        <v>1267163.3500000001</v>
      </c>
      <c r="M684" s="43">
        <v>9707738.4299999997</v>
      </c>
      <c r="N684" s="42">
        <v>9823351.2400000002</v>
      </c>
      <c r="O684" s="42">
        <v>0</v>
      </c>
      <c r="P684" s="35">
        <v>0</v>
      </c>
      <c r="Q684" s="35">
        <v>0</v>
      </c>
      <c r="R684" s="42">
        <v>9707738.4399999995</v>
      </c>
      <c r="S684" s="42">
        <v>0</v>
      </c>
      <c r="T684" s="42">
        <v>99.44</v>
      </c>
      <c r="U684" s="42">
        <v>98.82</v>
      </c>
      <c r="V684" s="35" t="s">
        <v>831</v>
      </c>
      <c r="W684" s="35" t="s">
        <v>133</v>
      </c>
      <c r="X684" s="35" t="s">
        <v>401</v>
      </c>
      <c r="Y684" s="35" t="s">
        <v>224</v>
      </c>
      <c r="Z684" s="35" t="s">
        <v>224</v>
      </c>
    </row>
    <row r="685" spans="1:26" ht="15.75" customHeight="1">
      <c r="A685" s="35" t="s">
        <v>1184</v>
      </c>
      <c r="B685" s="35" t="s">
        <v>1186</v>
      </c>
      <c r="C685" s="35" t="s">
        <v>76</v>
      </c>
      <c r="D685" s="35" t="s">
        <v>232</v>
      </c>
      <c r="E685" s="35" t="s">
        <v>119</v>
      </c>
      <c r="F685" s="35" t="s">
        <v>2347</v>
      </c>
      <c r="G685" s="35" t="s">
        <v>1918</v>
      </c>
      <c r="H685" s="35" t="s">
        <v>2201</v>
      </c>
      <c r="I685" s="41">
        <v>44022</v>
      </c>
      <c r="J685" s="41">
        <v>44286</v>
      </c>
      <c r="K685" s="35" t="s">
        <v>80</v>
      </c>
      <c r="L685" s="42">
        <v>1267163.3500000001</v>
      </c>
      <c r="M685" s="43">
        <v>9707738.4299999997</v>
      </c>
      <c r="N685" s="42">
        <v>9823351.2400000002</v>
      </c>
      <c r="O685" s="42">
        <v>0</v>
      </c>
      <c r="P685" s="35">
        <v>0</v>
      </c>
      <c r="Q685" s="35">
        <v>0</v>
      </c>
      <c r="R685" s="42">
        <v>9707738.4399999995</v>
      </c>
      <c r="S685" s="42">
        <v>0</v>
      </c>
      <c r="T685" s="42">
        <v>99.44</v>
      </c>
      <c r="U685" s="42">
        <v>98.82</v>
      </c>
      <c r="V685" s="35" t="s">
        <v>831</v>
      </c>
      <c r="W685" s="35" t="s">
        <v>133</v>
      </c>
      <c r="X685" s="35" t="s">
        <v>401</v>
      </c>
      <c r="Y685" s="35" t="s">
        <v>143</v>
      </c>
      <c r="Z685" s="35" t="s">
        <v>143</v>
      </c>
    </row>
    <row r="686" spans="1:26" ht="15.75" customHeight="1">
      <c r="A686" s="35" t="s">
        <v>1184</v>
      </c>
      <c r="B686" s="35" t="s">
        <v>1186</v>
      </c>
      <c r="C686" s="35" t="s">
        <v>76</v>
      </c>
      <c r="D686" s="35" t="s">
        <v>232</v>
      </c>
      <c r="E686" s="35" t="s">
        <v>119</v>
      </c>
      <c r="F686" s="35" t="s">
        <v>2347</v>
      </c>
      <c r="G686" s="35" t="s">
        <v>1918</v>
      </c>
      <c r="H686" s="35" t="s">
        <v>2201</v>
      </c>
      <c r="I686" s="41">
        <v>44022</v>
      </c>
      <c r="J686" s="41">
        <v>44286</v>
      </c>
      <c r="K686" s="35" t="s">
        <v>80</v>
      </c>
      <c r="L686" s="42">
        <v>1267163.3500000001</v>
      </c>
      <c r="M686" s="43">
        <v>9707738.4299999997</v>
      </c>
      <c r="N686" s="42">
        <v>9823351.2400000002</v>
      </c>
      <c r="O686" s="42">
        <v>0</v>
      </c>
      <c r="P686" s="35">
        <v>0</v>
      </c>
      <c r="Q686" s="35">
        <v>0</v>
      </c>
      <c r="R686" s="42">
        <v>9707738.4399999995</v>
      </c>
      <c r="S686" s="42">
        <v>0</v>
      </c>
      <c r="T686" s="42">
        <v>99.44</v>
      </c>
      <c r="U686" s="42">
        <v>98.82</v>
      </c>
      <c r="V686" s="35" t="s">
        <v>831</v>
      </c>
      <c r="W686" s="35" t="s">
        <v>133</v>
      </c>
      <c r="X686" s="35" t="s">
        <v>401</v>
      </c>
      <c r="Y686" s="35" t="s">
        <v>356</v>
      </c>
      <c r="Z686" s="35" t="s">
        <v>356</v>
      </c>
    </row>
    <row r="687" spans="1:26" ht="15.75" customHeight="1">
      <c r="A687" s="35" t="s">
        <v>1184</v>
      </c>
      <c r="B687" s="35" t="s">
        <v>1186</v>
      </c>
      <c r="C687" s="35" t="s">
        <v>76</v>
      </c>
      <c r="D687" s="35" t="s">
        <v>232</v>
      </c>
      <c r="E687" s="35" t="s">
        <v>119</v>
      </c>
      <c r="F687" s="35" t="s">
        <v>2347</v>
      </c>
      <c r="G687" s="35" t="s">
        <v>1918</v>
      </c>
      <c r="H687" s="35" t="s">
        <v>2201</v>
      </c>
      <c r="I687" s="41">
        <v>44022</v>
      </c>
      <c r="J687" s="41">
        <v>44286</v>
      </c>
      <c r="K687" s="35" t="s">
        <v>80</v>
      </c>
      <c r="L687" s="42">
        <v>1267163.3500000001</v>
      </c>
      <c r="M687" s="43">
        <v>9707738.4299999997</v>
      </c>
      <c r="N687" s="42">
        <v>9823351.2400000002</v>
      </c>
      <c r="O687" s="42">
        <v>0</v>
      </c>
      <c r="P687" s="35">
        <v>0</v>
      </c>
      <c r="Q687" s="35">
        <v>0</v>
      </c>
      <c r="R687" s="42">
        <v>9707738.4399999995</v>
      </c>
      <c r="S687" s="42">
        <v>0</v>
      </c>
      <c r="T687" s="42">
        <v>99.44</v>
      </c>
      <c r="U687" s="42">
        <v>98.82</v>
      </c>
      <c r="V687" s="35" t="s">
        <v>831</v>
      </c>
      <c r="W687" s="35" t="s">
        <v>133</v>
      </c>
      <c r="X687" s="35" t="s">
        <v>401</v>
      </c>
      <c r="Y687" s="35" t="s">
        <v>283</v>
      </c>
      <c r="Z687" s="35" t="s">
        <v>283</v>
      </c>
    </row>
    <row r="688" spans="1:26" ht="15.75" customHeight="1">
      <c r="A688" s="35" t="s">
        <v>1184</v>
      </c>
      <c r="B688" s="35" t="s">
        <v>1186</v>
      </c>
      <c r="C688" s="35" t="s">
        <v>76</v>
      </c>
      <c r="D688" s="35" t="s">
        <v>232</v>
      </c>
      <c r="E688" s="35" t="s">
        <v>119</v>
      </c>
      <c r="F688" s="35" t="s">
        <v>2347</v>
      </c>
      <c r="G688" s="35" t="s">
        <v>1918</v>
      </c>
      <c r="H688" s="35" t="s">
        <v>2201</v>
      </c>
      <c r="I688" s="41">
        <v>44022</v>
      </c>
      <c r="J688" s="41">
        <v>44286</v>
      </c>
      <c r="K688" s="35" t="s">
        <v>80</v>
      </c>
      <c r="L688" s="42">
        <v>1267163.3500000001</v>
      </c>
      <c r="M688" s="43">
        <v>9707738.4299999997</v>
      </c>
      <c r="N688" s="42">
        <v>9823351.2400000002</v>
      </c>
      <c r="O688" s="42">
        <v>0</v>
      </c>
      <c r="P688" s="35">
        <v>0</v>
      </c>
      <c r="Q688" s="35">
        <v>0</v>
      </c>
      <c r="R688" s="42">
        <v>9707738.4399999995</v>
      </c>
      <c r="S688" s="42">
        <v>0</v>
      </c>
      <c r="T688" s="42">
        <v>99.44</v>
      </c>
      <c r="U688" s="42">
        <v>98.82</v>
      </c>
      <c r="V688" s="35" t="s">
        <v>831</v>
      </c>
      <c r="W688" s="35" t="s">
        <v>133</v>
      </c>
      <c r="X688" s="35" t="s">
        <v>401</v>
      </c>
      <c r="Y688" s="35" t="s">
        <v>665</v>
      </c>
      <c r="Z688" s="35" t="s">
        <v>665</v>
      </c>
    </row>
    <row r="689" spans="1:26" ht="15.75" customHeight="1">
      <c r="A689" s="35" t="s">
        <v>1184</v>
      </c>
      <c r="B689" s="35" t="s">
        <v>1186</v>
      </c>
      <c r="C689" s="35" t="s">
        <v>76</v>
      </c>
      <c r="D689" s="35" t="s">
        <v>232</v>
      </c>
      <c r="E689" s="35" t="s">
        <v>119</v>
      </c>
      <c r="F689" s="35" t="s">
        <v>2347</v>
      </c>
      <c r="G689" s="35" t="s">
        <v>1918</v>
      </c>
      <c r="H689" s="35" t="s">
        <v>2201</v>
      </c>
      <c r="I689" s="41">
        <v>44022</v>
      </c>
      <c r="J689" s="41">
        <v>44286</v>
      </c>
      <c r="K689" s="35" t="s">
        <v>80</v>
      </c>
      <c r="L689" s="42">
        <v>1267163.3500000001</v>
      </c>
      <c r="M689" s="43">
        <v>9707738.4299999997</v>
      </c>
      <c r="N689" s="42">
        <v>9823351.2400000002</v>
      </c>
      <c r="O689" s="42">
        <v>0</v>
      </c>
      <c r="P689" s="35">
        <v>0</v>
      </c>
      <c r="Q689" s="35">
        <v>0</v>
      </c>
      <c r="R689" s="42">
        <v>9707738.4399999995</v>
      </c>
      <c r="S689" s="42">
        <v>0</v>
      </c>
      <c r="T689" s="42">
        <v>99.44</v>
      </c>
      <c r="U689" s="42">
        <v>98.82</v>
      </c>
      <c r="V689" s="35" t="s">
        <v>831</v>
      </c>
      <c r="W689" s="35" t="s">
        <v>133</v>
      </c>
      <c r="X689" s="35" t="s">
        <v>401</v>
      </c>
      <c r="Y689" s="35" t="s">
        <v>95</v>
      </c>
      <c r="Z689" s="35" t="s">
        <v>95</v>
      </c>
    </row>
    <row r="690" spans="1:26" ht="15.75" customHeight="1">
      <c r="A690" s="35" t="s">
        <v>1184</v>
      </c>
      <c r="B690" s="35" t="s">
        <v>1186</v>
      </c>
      <c r="C690" s="35" t="s">
        <v>76</v>
      </c>
      <c r="D690" s="35" t="s">
        <v>232</v>
      </c>
      <c r="E690" s="35" t="s">
        <v>119</v>
      </c>
      <c r="F690" s="35" t="s">
        <v>2347</v>
      </c>
      <c r="G690" s="35" t="s">
        <v>1918</v>
      </c>
      <c r="H690" s="35" t="s">
        <v>2201</v>
      </c>
      <c r="I690" s="41">
        <v>44022</v>
      </c>
      <c r="J690" s="41">
        <v>44286</v>
      </c>
      <c r="K690" s="35" t="s">
        <v>80</v>
      </c>
      <c r="L690" s="42">
        <v>1267163.3500000001</v>
      </c>
      <c r="M690" s="43">
        <v>9707738.4299999997</v>
      </c>
      <c r="N690" s="42">
        <v>9823351.2400000002</v>
      </c>
      <c r="O690" s="42">
        <v>0</v>
      </c>
      <c r="P690" s="35">
        <v>0</v>
      </c>
      <c r="Q690" s="35">
        <v>0</v>
      </c>
      <c r="R690" s="42">
        <v>9707738.4399999995</v>
      </c>
      <c r="S690" s="42">
        <v>0</v>
      </c>
      <c r="T690" s="42">
        <v>99.44</v>
      </c>
      <c r="U690" s="42">
        <v>98.82</v>
      </c>
      <c r="V690" s="35" t="s">
        <v>831</v>
      </c>
      <c r="W690" s="35" t="s">
        <v>133</v>
      </c>
      <c r="X690" s="35" t="s">
        <v>401</v>
      </c>
      <c r="Y690" s="35" t="s">
        <v>158</v>
      </c>
      <c r="Z690" s="35" t="s">
        <v>158</v>
      </c>
    </row>
    <row r="691" spans="1:26" ht="15.75" customHeight="1">
      <c r="A691" s="35" t="s">
        <v>1184</v>
      </c>
      <c r="B691" s="35" t="s">
        <v>1186</v>
      </c>
      <c r="C691" s="35" t="s">
        <v>76</v>
      </c>
      <c r="D691" s="35" t="s">
        <v>232</v>
      </c>
      <c r="E691" s="35" t="s">
        <v>119</v>
      </c>
      <c r="F691" s="35" t="s">
        <v>2347</v>
      </c>
      <c r="G691" s="35" t="s">
        <v>1918</v>
      </c>
      <c r="H691" s="35" t="s">
        <v>2201</v>
      </c>
      <c r="I691" s="41">
        <v>44022</v>
      </c>
      <c r="J691" s="41">
        <v>44286</v>
      </c>
      <c r="K691" s="35" t="s">
        <v>80</v>
      </c>
      <c r="L691" s="42">
        <v>1267163.3500000001</v>
      </c>
      <c r="M691" s="43">
        <v>9707738.4299999997</v>
      </c>
      <c r="N691" s="42">
        <v>9823351.2400000002</v>
      </c>
      <c r="O691" s="42">
        <v>0</v>
      </c>
      <c r="P691" s="35">
        <v>0</v>
      </c>
      <c r="Q691" s="35">
        <v>0</v>
      </c>
      <c r="R691" s="42">
        <v>9707738.4399999995</v>
      </c>
      <c r="S691" s="42">
        <v>0</v>
      </c>
      <c r="T691" s="42">
        <v>99.44</v>
      </c>
      <c r="U691" s="42">
        <v>98.82</v>
      </c>
      <c r="V691" s="35" t="s">
        <v>831</v>
      </c>
      <c r="W691" s="35" t="s">
        <v>133</v>
      </c>
      <c r="X691" s="35" t="s">
        <v>401</v>
      </c>
      <c r="Y691" s="35" t="s">
        <v>1223</v>
      </c>
      <c r="Z691" s="35" t="s">
        <v>1223</v>
      </c>
    </row>
    <row r="692" spans="1:26" ht="15.75" customHeight="1">
      <c r="A692" s="35" t="s">
        <v>1184</v>
      </c>
      <c r="B692" s="35" t="s">
        <v>1186</v>
      </c>
      <c r="C692" s="35" t="s">
        <v>76</v>
      </c>
      <c r="D692" s="35" t="s">
        <v>232</v>
      </c>
      <c r="E692" s="35" t="s">
        <v>119</v>
      </c>
      <c r="F692" s="35" t="s">
        <v>2347</v>
      </c>
      <c r="G692" s="35" t="s">
        <v>1918</v>
      </c>
      <c r="H692" s="35" t="s">
        <v>2201</v>
      </c>
      <c r="I692" s="41">
        <v>44022</v>
      </c>
      <c r="J692" s="41">
        <v>44286</v>
      </c>
      <c r="K692" s="35" t="s">
        <v>80</v>
      </c>
      <c r="L692" s="42">
        <v>1267163.3500000001</v>
      </c>
      <c r="M692" s="43">
        <v>9707738.4299999997</v>
      </c>
      <c r="N692" s="42">
        <v>9823351.2400000002</v>
      </c>
      <c r="O692" s="42">
        <v>0</v>
      </c>
      <c r="P692" s="35">
        <v>0</v>
      </c>
      <c r="Q692" s="35">
        <v>0</v>
      </c>
      <c r="R692" s="42">
        <v>9707738.4399999995</v>
      </c>
      <c r="S692" s="42">
        <v>0</v>
      </c>
      <c r="T692" s="42">
        <v>99.44</v>
      </c>
      <c r="U692" s="42">
        <v>98.82</v>
      </c>
      <c r="V692" s="35" t="s">
        <v>831</v>
      </c>
      <c r="W692" s="35" t="s">
        <v>133</v>
      </c>
      <c r="X692" s="35" t="s">
        <v>401</v>
      </c>
      <c r="Y692" s="35" t="s">
        <v>1883</v>
      </c>
      <c r="Z692" s="35" t="s">
        <v>1883</v>
      </c>
    </row>
    <row r="693" spans="1:26" ht="15.75" customHeight="1">
      <c r="A693" s="35" t="s">
        <v>1184</v>
      </c>
      <c r="B693" s="35" t="s">
        <v>1186</v>
      </c>
      <c r="C693" s="35" t="s">
        <v>76</v>
      </c>
      <c r="D693" s="35" t="s">
        <v>232</v>
      </c>
      <c r="E693" s="35" t="s">
        <v>119</v>
      </c>
      <c r="F693" s="35" t="s">
        <v>2347</v>
      </c>
      <c r="G693" s="35" t="s">
        <v>1918</v>
      </c>
      <c r="H693" s="35" t="s">
        <v>2201</v>
      </c>
      <c r="I693" s="41">
        <v>44022</v>
      </c>
      <c r="J693" s="41">
        <v>44286</v>
      </c>
      <c r="K693" s="35" t="s">
        <v>80</v>
      </c>
      <c r="L693" s="42">
        <v>1267163.3500000001</v>
      </c>
      <c r="M693" s="43">
        <v>9707738.4299999997</v>
      </c>
      <c r="N693" s="42">
        <v>9823351.2400000002</v>
      </c>
      <c r="O693" s="42">
        <v>0</v>
      </c>
      <c r="P693" s="35">
        <v>0</v>
      </c>
      <c r="Q693" s="35">
        <v>0</v>
      </c>
      <c r="R693" s="42">
        <v>9707738.4399999995</v>
      </c>
      <c r="S693" s="42">
        <v>0</v>
      </c>
      <c r="T693" s="42">
        <v>99.44</v>
      </c>
      <c r="U693" s="42">
        <v>98.82</v>
      </c>
      <c r="V693" s="35" t="s">
        <v>831</v>
      </c>
      <c r="W693" s="35" t="s">
        <v>133</v>
      </c>
      <c r="X693" s="35" t="s">
        <v>401</v>
      </c>
      <c r="Y693" s="35" t="s">
        <v>472</v>
      </c>
      <c r="Z693" s="35" t="s">
        <v>472</v>
      </c>
    </row>
    <row r="694" spans="1:26" ht="15.75" customHeight="1">
      <c r="A694" s="35" t="s">
        <v>1184</v>
      </c>
      <c r="B694" s="35" t="s">
        <v>1186</v>
      </c>
      <c r="C694" s="35" t="s">
        <v>76</v>
      </c>
      <c r="D694" s="35" t="s">
        <v>232</v>
      </c>
      <c r="E694" s="35" t="s">
        <v>119</v>
      </c>
      <c r="F694" s="35" t="s">
        <v>2347</v>
      </c>
      <c r="G694" s="35" t="s">
        <v>1918</v>
      </c>
      <c r="H694" s="35" t="s">
        <v>2201</v>
      </c>
      <c r="I694" s="41">
        <v>44022</v>
      </c>
      <c r="J694" s="41">
        <v>44286</v>
      </c>
      <c r="K694" s="35" t="s">
        <v>80</v>
      </c>
      <c r="L694" s="42">
        <v>1267163.3500000001</v>
      </c>
      <c r="M694" s="43">
        <v>9707738.4299999997</v>
      </c>
      <c r="N694" s="42">
        <v>9823351.2400000002</v>
      </c>
      <c r="O694" s="42">
        <v>0</v>
      </c>
      <c r="P694" s="35">
        <v>0</v>
      </c>
      <c r="Q694" s="35">
        <v>0</v>
      </c>
      <c r="R694" s="42">
        <v>9707738.4399999995</v>
      </c>
      <c r="S694" s="42">
        <v>0</v>
      </c>
      <c r="T694" s="42">
        <v>99.44</v>
      </c>
      <c r="U694" s="42">
        <v>98.82</v>
      </c>
      <c r="V694" s="35" t="s">
        <v>831</v>
      </c>
      <c r="W694" s="35" t="s">
        <v>133</v>
      </c>
      <c r="X694" s="35" t="s">
        <v>401</v>
      </c>
      <c r="Y694" s="35" t="s">
        <v>235</v>
      </c>
      <c r="Z694" s="35" t="s">
        <v>235</v>
      </c>
    </row>
    <row r="695" spans="1:26" ht="15.75" customHeight="1">
      <c r="A695" s="35" t="s">
        <v>1184</v>
      </c>
      <c r="B695" s="35" t="s">
        <v>1186</v>
      </c>
      <c r="C695" s="35" t="s">
        <v>76</v>
      </c>
      <c r="D695" s="35" t="s">
        <v>232</v>
      </c>
      <c r="E695" s="35" t="s">
        <v>119</v>
      </c>
      <c r="F695" s="35" t="s">
        <v>2347</v>
      </c>
      <c r="G695" s="35" t="s">
        <v>1918</v>
      </c>
      <c r="H695" s="35" t="s">
        <v>2201</v>
      </c>
      <c r="I695" s="41">
        <v>44022</v>
      </c>
      <c r="J695" s="41">
        <v>44286</v>
      </c>
      <c r="K695" s="35" t="s">
        <v>80</v>
      </c>
      <c r="L695" s="42">
        <v>1267163.3500000001</v>
      </c>
      <c r="M695" s="43">
        <v>9707738.4299999997</v>
      </c>
      <c r="N695" s="42">
        <v>9823351.2400000002</v>
      </c>
      <c r="O695" s="42">
        <v>0</v>
      </c>
      <c r="P695" s="35">
        <v>0</v>
      </c>
      <c r="Q695" s="35">
        <v>0</v>
      </c>
      <c r="R695" s="42">
        <v>9707738.4399999995</v>
      </c>
      <c r="S695" s="42">
        <v>0</v>
      </c>
      <c r="T695" s="42">
        <v>99.44</v>
      </c>
      <c r="U695" s="42">
        <v>98.82</v>
      </c>
      <c r="V695" s="35" t="s">
        <v>831</v>
      </c>
      <c r="W695" s="35" t="s">
        <v>133</v>
      </c>
      <c r="X695" s="35" t="s">
        <v>401</v>
      </c>
      <c r="Y695" s="35" t="s">
        <v>602</v>
      </c>
      <c r="Z695" s="35" t="s">
        <v>602</v>
      </c>
    </row>
    <row r="696" spans="1:26" ht="15.75" customHeight="1">
      <c r="A696" s="35" t="s">
        <v>1184</v>
      </c>
      <c r="B696" s="35" t="s">
        <v>1186</v>
      </c>
      <c r="C696" s="35" t="s">
        <v>76</v>
      </c>
      <c r="D696" s="35" t="s">
        <v>232</v>
      </c>
      <c r="E696" s="35" t="s">
        <v>119</v>
      </c>
      <c r="F696" s="35" t="s">
        <v>2347</v>
      </c>
      <c r="G696" s="35" t="s">
        <v>1918</v>
      </c>
      <c r="H696" s="35" t="s">
        <v>2201</v>
      </c>
      <c r="I696" s="41">
        <v>44022</v>
      </c>
      <c r="J696" s="41">
        <v>44286</v>
      </c>
      <c r="K696" s="35" t="s">
        <v>80</v>
      </c>
      <c r="L696" s="42">
        <v>1267163.3500000001</v>
      </c>
      <c r="M696" s="43">
        <v>9707738.4299999997</v>
      </c>
      <c r="N696" s="42">
        <v>9823351.2400000002</v>
      </c>
      <c r="O696" s="42">
        <v>0</v>
      </c>
      <c r="P696" s="35">
        <v>0</v>
      </c>
      <c r="Q696" s="35">
        <v>0</v>
      </c>
      <c r="R696" s="42">
        <v>9707738.4399999995</v>
      </c>
      <c r="S696" s="42">
        <v>0</v>
      </c>
      <c r="T696" s="42">
        <v>99.44</v>
      </c>
      <c r="U696" s="42">
        <v>98.82</v>
      </c>
      <c r="V696" s="35" t="s">
        <v>831</v>
      </c>
      <c r="W696" s="35" t="s">
        <v>133</v>
      </c>
      <c r="X696" s="35" t="s">
        <v>401</v>
      </c>
      <c r="Y696" s="35" t="s">
        <v>259</v>
      </c>
      <c r="Z696" s="35" t="s">
        <v>259</v>
      </c>
    </row>
    <row r="697" spans="1:26" ht="15.75" customHeight="1">
      <c r="A697" s="35" t="s">
        <v>1184</v>
      </c>
      <c r="B697" s="35" t="s">
        <v>1186</v>
      </c>
      <c r="C697" s="35" t="s">
        <v>76</v>
      </c>
      <c r="D697" s="35" t="s">
        <v>232</v>
      </c>
      <c r="E697" s="35" t="s">
        <v>119</v>
      </c>
      <c r="F697" s="35" t="s">
        <v>2347</v>
      </c>
      <c r="G697" s="35" t="s">
        <v>1918</v>
      </c>
      <c r="H697" s="35" t="s">
        <v>2201</v>
      </c>
      <c r="I697" s="41">
        <v>44022</v>
      </c>
      <c r="J697" s="41">
        <v>44286</v>
      </c>
      <c r="K697" s="35" t="s">
        <v>80</v>
      </c>
      <c r="L697" s="42">
        <v>1267163.3500000001</v>
      </c>
      <c r="M697" s="43">
        <v>9707738.4299999997</v>
      </c>
      <c r="N697" s="42">
        <v>9823351.2400000002</v>
      </c>
      <c r="O697" s="42">
        <v>0</v>
      </c>
      <c r="P697" s="35">
        <v>0</v>
      </c>
      <c r="Q697" s="35">
        <v>0</v>
      </c>
      <c r="R697" s="42">
        <v>9707738.4399999995</v>
      </c>
      <c r="S697" s="42">
        <v>0</v>
      </c>
      <c r="T697" s="42">
        <v>99.44</v>
      </c>
      <c r="U697" s="42">
        <v>98.82</v>
      </c>
      <c r="V697" s="35" t="s">
        <v>831</v>
      </c>
      <c r="W697" s="35" t="s">
        <v>133</v>
      </c>
      <c r="X697" s="35" t="s">
        <v>401</v>
      </c>
      <c r="Y697" s="35" t="s">
        <v>578</v>
      </c>
      <c r="Z697" s="35" t="s">
        <v>578</v>
      </c>
    </row>
    <row r="698" spans="1:26" ht="15.75" customHeight="1">
      <c r="A698" s="35" t="s">
        <v>1184</v>
      </c>
      <c r="B698" s="35" t="s">
        <v>1186</v>
      </c>
      <c r="C698" s="35" t="s">
        <v>76</v>
      </c>
      <c r="D698" s="35" t="s">
        <v>232</v>
      </c>
      <c r="E698" s="35" t="s">
        <v>119</v>
      </c>
      <c r="F698" s="35" t="s">
        <v>2347</v>
      </c>
      <c r="G698" s="35" t="s">
        <v>1918</v>
      </c>
      <c r="H698" s="35" t="s">
        <v>2201</v>
      </c>
      <c r="I698" s="41">
        <v>44022</v>
      </c>
      <c r="J698" s="41">
        <v>44286</v>
      </c>
      <c r="K698" s="35" t="s">
        <v>80</v>
      </c>
      <c r="L698" s="42">
        <v>1267163.3500000001</v>
      </c>
      <c r="M698" s="43">
        <v>9707738.4299999997</v>
      </c>
      <c r="N698" s="42">
        <v>9823351.2400000002</v>
      </c>
      <c r="O698" s="42">
        <v>0</v>
      </c>
      <c r="P698" s="35">
        <v>0</v>
      </c>
      <c r="Q698" s="35">
        <v>0</v>
      </c>
      <c r="R698" s="42">
        <v>9707738.4399999995</v>
      </c>
      <c r="S698" s="42">
        <v>0</v>
      </c>
      <c r="T698" s="42">
        <v>99.44</v>
      </c>
      <c r="U698" s="42">
        <v>98.82</v>
      </c>
      <c r="V698" s="35" t="s">
        <v>831</v>
      </c>
      <c r="W698" s="35" t="s">
        <v>133</v>
      </c>
      <c r="X698" s="35" t="s">
        <v>401</v>
      </c>
      <c r="Y698" s="35" t="s">
        <v>527</v>
      </c>
      <c r="Z698" s="35" t="s">
        <v>527</v>
      </c>
    </row>
    <row r="699" spans="1:26" ht="15.75" customHeight="1">
      <c r="A699" s="35" t="s">
        <v>1184</v>
      </c>
      <c r="B699" s="35" t="s">
        <v>1186</v>
      </c>
      <c r="C699" s="35" t="s">
        <v>76</v>
      </c>
      <c r="D699" s="35" t="s">
        <v>232</v>
      </c>
      <c r="E699" s="35" t="s">
        <v>119</v>
      </c>
      <c r="F699" s="35" t="s">
        <v>2347</v>
      </c>
      <c r="G699" s="35" t="s">
        <v>1918</v>
      </c>
      <c r="H699" s="35" t="s">
        <v>2201</v>
      </c>
      <c r="I699" s="41">
        <v>44022</v>
      </c>
      <c r="J699" s="41">
        <v>44286</v>
      </c>
      <c r="K699" s="35" t="s">
        <v>80</v>
      </c>
      <c r="L699" s="42">
        <v>1267163.3500000001</v>
      </c>
      <c r="M699" s="43">
        <v>9707738.4299999997</v>
      </c>
      <c r="N699" s="42">
        <v>9823351.2400000002</v>
      </c>
      <c r="O699" s="42">
        <v>0</v>
      </c>
      <c r="P699" s="35">
        <v>0</v>
      </c>
      <c r="Q699" s="35">
        <v>0</v>
      </c>
      <c r="R699" s="42">
        <v>9707738.4399999995</v>
      </c>
      <c r="S699" s="42">
        <v>0</v>
      </c>
      <c r="T699" s="42">
        <v>99.44</v>
      </c>
      <c r="U699" s="42">
        <v>98.82</v>
      </c>
      <c r="V699" s="35" t="s">
        <v>831</v>
      </c>
      <c r="W699" s="35" t="s">
        <v>133</v>
      </c>
      <c r="X699" s="35" t="s">
        <v>401</v>
      </c>
      <c r="Y699" s="35" t="s">
        <v>199</v>
      </c>
      <c r="Z699" s="35" t="s">
        <v>199</v>
      </c>
    </row>
    <row r="700" spans="1:26" ht="15.75" customHeight="1">
      <c r="A700" s="35" t="s">
        <v>1184</v>
      </c>
      <c r="B700" s="35" t="s">
        <v>1186</v>
      </c>
      <c r="C700" s="35" t="s">
        <v>76</v>
      </c>
      <c r="D700" s="35" t="s">
        <v>232</v>
      </c>
      <c r="E700" s="35" t="s">
        <v>119</v>
      </c>
      <c r="F700" s="35" t="s">
        <v>2347</v>
      </c>
      <c r="G700" s="35" t="s">
        <v>1918</v>
      </c>
      <c r="H700" s="35" t="s">
        <v>2201</v>
      </c>
      <c r="I700" s="41">
        <v>44022</v>
      </c>
      <c r="J700" s="41">
        <v>44286</v>
      </c>
      <c r="K700" s="35" t="s">
        <v>80</v>
      </c>
      <c r="L700" s="42">
        <v>1267163.3500000001</v>
      </c>
      <c r="M700" s="43">
        <v>9707738.4299999997</v>
      </c>
      <c r="N700" s="42">
        <v>9823351.2400000002</v>
      </c>
      <c r="O700" s="42">
        <v>0</v>
      </c>
      <c r="P700" s="35">
        <v>0</v>
      </c>
      <c r="Q700" s="35">
        <v>0</v>
      </c>
      <c r="R700" s="42">
        <v>9707738.4399999995</v>
      </c>
      <c r="S700" s="42">
        <v>0</v>
      </c>
      <c r="T700" s="42">
        <v>99.44</v>
      </c>
      <c r="U700" s="42">
        <v>98.82</v>
      </c>
      <c r="V700" s="35" t="s">
        <v>831</v>
      </c>
      <c r="W700" s="35" t="s">
        <v>133</v>
      </c>
      <c r="X700" s="35" t="s">
        <v>401</v>
      </c>
      <c r="Y700" s="35" t="s">
        <v>1660</v>
      </c>
      <c r="Z700" s="35" t="s">
        <v>1660</v>
      </c>
    </row>
    <row r="701" spans="1:26" ht="15.75" customHeight="1">
      <c r="A701" s="35" t="s">
        <v>1184</v>
      </c>
      <c r="B701" s="35" t="s">
        <v>1186</v>
      </c>
      <c r="C701" s="35" t="s">
        <v>76</v>
      </c>
      <c r="D701" s="35" t="s">
        <v>232</v>
      </c>
      <c r="E701" s="35" t="s">
        <v>119</v>
      </c>
      <c r="F701" s="35" t="s">
        <v>2347</v>
      </c>
      <c r="G701" s="35" t="s">
        <v>1918</v>
      </c>
      <c r="H701" s="35" t="s">
        <v>2201</v>
      </c>
      <c r="I701" s="41">
        <v>44022</v>
      </c>
      <c r="J701" s="41">
        <v>44286</v>
      </c>
      <c r="K701" s="35" t="s">
        <v>80</v>
      </c>
      <c r="L701" s="42">
        <v>1267163.3500000001</v>
      </c>
      <c r="M701" s="43">
        <v>9707738.4299999997</v>
      </c>
      <c r="N701" s="42">
        <v>9823351.2400000002</v>
      </c>
      <c r="O701" s="42">
        <v>0</v>
      </c>
      <c r="P701" s="35">
        <v>0</v>
      </c>
      <c r="Q701" s="35">
        <v>0</v>
      </c>
      <c r="R701" s="42">
        <v>9707738.4399999995</v>
      </c>
      <c r="S701" s="42">
        <v>0</v>
      </c>
      <c r="T701" s="42">
        <v>99.44</v>
      </c>
      <c r="U701" s="42">
        <v>98.82</v>
      </c>
      <c r="V701" s="35" t="s">
        <v>831</v>
      </c>
      <c r="W701" s="35" t="s">
        <v>133</v>
      </c>
      <c r="X701" s="35" t="s">
        <v>401</v>
      </c>
      <c r="Y701" s="35" t="s">
        <v>294</v>
      </c>
      <c r="Z701" s="35" t="s">
        <v>294</v>
      </c>
    </row>
    <row r="702" spans="1:26" ht="15.75" customHeight="1">
      <c r="A702" s="35" t="s">
        <v>1188</v>
      </c>
      <c r="B702" s="35" t="s">
        <v>1190</v>
      </c>
      <c r="C702" s="35" t="s">
        <v>281</v>
      </c>
      <c r="D702" s="35" t="s">
        <v>155</v>
      </c>
      <c r="E702" s="35" t="s">
        <v>488</v>
      </c>
      <c r="F702" s="35" t="s">
        <v>68</v>
      </c>
      <c r="G702" s="35" t="s">
        <v>68</v>
      </c>
      <c r="H702" s="35" t="s">
        <v>68</v>
      </c>
      <c r="I702" s="41">
        <v>44081</v>
      </c>
      <c r="J702" s="41" t="s">
        <v>68</v>
      </c>
      <c r="K702" s="35" t="s">
        <v>663</v>
      </c>
      <c r="L702" s="42">
        <v>0</v>
      </c>
      <c r="M702" s="43">
        <v>0</v>
      </c>
      <c r="N702" s="42">
        <v>12626189.73</v>
      </c>
      <c r="O702" s="42">
        <v>12626189.73</v>
      </c>
      <c r="P702" s="35">
        <v>0</v>
      </c>
      <c r="Q702" s="35">
        <v>0</v>
      </c>
      <c r="R702" s="42">
        <v>0</v>
      </c>
      <c r="S702" s="42">
        <v>0</v>
      </c>
      <c r="T702" s="42">
        <v>0</v>
      </c>
      <c r="U702" s="42">
        <v>0</v>
      </c>
      <c r="V702" s="35" t="s">
        <v>831</v>
      </c>
      <c r="W702" s="35" t="s">
        <v>82</v>
      </c>
      <c r="X702" s="35" t="s">
        <v>157</v>
      </c>
      <c r="Y702" s="35" t="s">
        <v>95</v>
      </c>
      <c r="Z702" s="35" t="s">
        <v>95</v>
      </c>
    </row>
    <row r="703" spans="1:26" ht="15.75" customHeight="1">
      <c r="A703" s="35" t="s">
        <v>1194</v>
      </c>
      <c r="B703" s="35" t="s">
        <v>1195</v>
      </c>
      <c r="C703" s="35" t="s">
        <v>138</v>
      </c>
      <c r="D703" s="35" t="s">
        <v>155</v>
      </c>
      <c r="E703" s="35" t="s">
        <v>180</v>
      </c>
      <c r="F703" s="35" t="s">
        <v>2348</v>
      </c>
      <c r="G703" s="35" t="s">
        <v>2077</v>
      </c>
      <c r="H703" s="35" t="s">
        <v>2349</v>
      </c>
      <c r="I703" s="41">
        <v>43647</v>
      </c>
      <c r="J703" s="41">
        <v>44742</v>
      </c>
      <c r="K703" s="35" t="s">
        <v>80</v>
      </c>
      <c r="L703" s="42">
        <v>5099682.71</v>
      </c>
      <c r="M703" s="43">
        <v>39302146.670000002</v>
      </c>
      <c r="N703" s="42">
        <v>42906449.159999996</v>
      </c>
      <c r="O703" s="42">
        <v>0</v>
      </c>
      <c r="P703" s="35">
        <v>0</v>
      </c>
      <c r="Q703" s="35">
        <v>0</v>
      </c>
      <c r="R703" s="42">
        <v>33535943.760000002</v>
      </c>
      <c r="S703" s="42">
        <v>0</v>
      </c>
      <c r="T703" s="42">
        <v>74.64</v>
      </c>
      <c r="U703" s="42">
        <v>78.16</v>
      </c>
      <c r="V703" s="35" t="s">
        <v>105</v>
      </c>
      <c r="W703" s="35" t="s">
        <v>233</v>
      </c>
      <c r="X703" s="35" t="s">
        <v>157</v>
      </c>
      <c r="Y703" s="35" t="s">
        <v>95</v>
      </c>
      <c r="Z703" s="35" t="s">
        <v>95</v>
      </c>
    </row>
    <row r="704" spans="1:26" ht="15.75" customHeight="1">
      <c r="A704" s="35" t="s">
        <v>1199</v>
      </c>
      <c r="B704" s="35" t="s">
        <v>1200</v>
      </c>
      <c r="C704" s="35" t="s">
        <v>138</v>
      </c>
      <c r="D704" s="35" t="s">
        <v>155</v>
      </c>
      <c r="E704" s="35" t="s">
        <v>78</v>
      </c>
      <c r="F704" s="35" t="s">
        <v>2350</v>
      </c>
      <c r="G704" s="35" t="s">
        <v>2351</v>
      </c>
      <c r="H704" s="35" t="s">
        <v>2352</v>
      </c>
      <c r="I704" s="41">
        <v>44008</v>
      </c>
      <c r="J704" s="41">
        <v>44926</v>
      </c>
      <c r="K704" s="35" t="s">
        <v>80</v>
      </c>
      <c r="L704" s="42">
        <v>1263269</v>
      </c>
      <c r="M704" s="43">
        <v>9775566.1099999994</v>
      </c>
      <c r="N704" s="42">
        <v>43327999.189999998</v>
      </c>
      <c r="O704" s="42">
        <v>81240009.069999993</v>
      </c>
      <c r="P704" s="35">
        <v>0</v>
      </c>
      <c r="Q704" s="35">
        <v>0</v>
      </c>
      <c r="R704" s="42">
        <v>7378547.21</v>
      </c>
      <c r="S704" s="42">
        <v>41012110.369999997</v>
      </c>
      <c r="T704" s="42">
        <v>20.8</v>
      </c>
      <c r="U704" s="42">
        <v>38.840000000000003</v>
      </c>
      <c r="V704" s="35" t="s">
        <v>105</v>
      </c>
      <c r="W704" s="35" t="s">
        <v>133</v>
      </c>
      <c r="X704" s="35" t="s">
        <v>157</v>
      </c>
      <c r="Y704" s="35" t="s">
        <v>364</v>
      </c>
      <c r="Z704" s="35" t="s">
        <v>364</v>
      </c>
    </row>
    <row r="705" spans="1:26" ht="15.75" customHeight="1">
      <c r="A705" s="35" t="s">
        <v>1199</v>
      </c>
      <c r="B705" s="35" t="s">
        <v>1200</v>
      </c>
      <c r="C705" s="35" t="s">
        <v>138</v>
      </c>
      <c r="D705" s="35" t="s">
        <v>155</v>
      </c>
      <c r="E705" s="35" t="s">
        <v>78</v>
      </c>
      <c r="F705" s="35" t="s">
        <v>2350</v>
      </c>
      <c r="G705" s="35" t="s">
        <v>2351</v>
      </c>
      <c r="H705" s="35" t="s">
        <v>2352</v>
      </c>
      <c r="I705" s="41">
        <v>44008</v>
      </c>
      <c r="J705" s="41">
        <v>44926</v>
      </c>
      <c r="K705" s="35" t="s">
        <v>80</v>
      </c>
      <c r="L705" s="42">
        <v>1263269</v>
      </c>
      <c r="M705" s="43">
        <v>9775566.1099999994</v>
      </c>
      <c r="N705" s="42">
        <v>43327999.189999998</v>
      </c>
      <c r="O705" s="42">
        <v>81240009.069999993</v>
      </c>
      <c r="P705" s="35">
        <v>0</v>
      </c>
      <c r="Q705" s="35">
        <v>0</v>
      </c>
      <c r="R705" s="42">
        <v>7378547.21</v>
      </c>
      <c r="S705" s="42">
        <v>41012110.369999997</v>
      </c>
      <c r="T705" s="42">
        <v>20.8</v>
      </c>
      <c r="U705" s="42">
        <v>38.840000000000003</v>
      </c>
      <c r="V705" s="35" t="s">
        <v>105</v>
      </c>
      <c r="W705" s="35" t="s">
        <v>133</v>
      </c>
      <c r="X705" s="35" t="s">
        <v>157</v>
      </c>
      <c r="Y705" s="35" t="s">
        <v>665</v>
      </c>
      <c r="Z705" s="35" t="s">
        <v>665</v>
      </c>
    </row>
    <row r="706" spans="1:26" ht="15.75" customHeight="1">
      <c r="A706" s="35" t="s">
        <v>1199</v>
      </c>
      <c r="B706" s="35" t="s">
        <v>1200</v>
      </c>
      <c r="C706" s="35" t="s">
        <v>138</v>
      </c>
      <c r="D706" s="35" t="s">
        <v>155</v>
      </c>
      <c r="E706" s="35" t="s">
        <v>78</v>
      </c>
      <c r="F706" s="35" t="s">
        <v>2350</v>
      </c>
      <c r="G706" s="35" t="s">
        <v>2351</v>
      </c>
      <c r="H706" s="35" t="s">
        <v>2352</v>
      </c>
      <c r="I706" s="41">
        <v>44008</v>
      </c>
      <c r="J706" s="41">
        <v>44926</v>
      </c>
      <c r="K706" s="35" t="s">
        <v>80</v>
      </c>
      <c r="L706" s="42">
        <v>1263269</v>
      </c>
      <c r="M706" s="43">
        <v>9775566.1099999994</v>
      </c>
      <c r="N706" s="42">
        <v>43327999.189999998</v>
      </c>
      <c r="O706" s="42">
        <v>81240009.069999993</v>
      </c>
      <c r="P706" s="35">
        <v>0</v>
      </c>
      <c r="Q706" s="35">
        <v>0</v>
      </c>
      <c r="R706" s="42">
        <v>7378547.21</v>
      </c>
      <c r="S706" s="42">
        <v>41012110.369999997</v>
      </c>
      <c r="T706" s="42">
        <v>20.8</v>
      </c>
      <c r="U706" s="42">
        <v>38.840000000000003</v>
      </c>
      <c r="V706" s="35" t="s">
        <v>105</v>
      </c>
      <c r="W706" s="35" t="s">
        <v>133</v>
      </c>
      <c r="X706" s="35" t="s">
        <v>157</v>
      </c>
      <c r="Y706" s="35" t="s">
        <v>527</v>
      </c>
      <c r="Z706" s="35" t="s">
        <v>527</v>
      </c>
    </row>
    <row r="707" spans="1:26" ht="15.75" customHeight="1">
      <c r="A707" s="35" t="s">
        <v>1199</v>
      </c>
      <c r="B707" s="35" t="s">
        <v>1200</v>
      </c>
      <c r="C707" s="35" t="s">
        <v>138</v>
      </c>
      <c r="D707" s="35" t="s">
        <v>155</v>
      </c>
      <c r="E707" s="35" t="s">
        <v>78</v>
      </c>
      <c r="F707" s="35" t="s">
        <v>2350</v>
      </c>
      <c r="G707" s="35" t="s">
        <v>2351</v>
      </c>
      <c r="H707" s="35" t="s">
        <v>2352</v>
      </c>
      <c r="I707" s="41">
        <v>44008</v>
      </c>
      <c r="J707" s="41">
        <v>44926</v>
      </c>
      <c r="K707" s="35" t="s">
        <v>80</v>
      </c>
      <c r="L707" s="42">
        <v>1263269</v>
      </c>
      <c r="M707" s="43">
        <v>9775566.1099999994</v>
      </c>
      <c r="N707" s="42">
        <v>43327999.189999998</v>
      </c>
      <c r="O707" s="42">
        <v>81240009.069999993</v>
      </c>
      <c r="P707" s="35">
        <v>0</v>
      </c>
      <c r="Q707" s="35">
        <v>0</v>
      </c>
      <c r="R707" s="42">
        <v>7378547.21</v>
      </c>
      <c r="S707" s="42">
        <v>41012110.369999997</v>
      </c>
      <c r="T707" s="42">
        <v>20.8</v>
      </c>
      <c r="U707" s="42">
        <v>38.840000000000003</v>
      </c>
      <c r="V707" s="35" t="s">
        <v>105</v>
      </c>
      <c r="W707" s="35" t="s">
        <v>133</v>
      </c>
      <c r="X707" s="35" t="s">
        <v>157</v>
      </c>
      <c r="Y707" s="35" t="s">
        <v>578</v>
      </c>
      <c r="Z707" s="35" t="s">
        <v>578</v>
      </c>
    </row>
    <row r="708" spans="1:26" ht="15.75" customHeight="1">
      <c r="A708" s="35" t="s">
        <v>1199</v>
      </c>
      <c r="B708" s="35" t="s">
        <v>1200</v>
      </c>
      <c r="C708" s="35" t="s">
        <v>138</v>
      </c>
      <c r="D708" s="35" t="s">
        <v>155</v>
      </c>
      <c r="E708" s="35" t="s">
        <v>78</v>
      </c>
      <c r="F708" s="35" t="s">
        <v>2350</v>
      </c>
      <c r="G708" s="35" t="s">
        <v>2351</v>
      </c>
      <c r="H708" s="35" t="s">
        <v>2352</v>
      </c>
      <c r="I708" s="41">
        <v>44008</v>
      </c>
      <c r="J708" s="41">
        <v>44926</v>
      </c>
      <c r="K708" s="35" t="s">
        <v>80</v>
      </c>
      <c r="L708" s="42">
        <v>1263269</v>
      </c>
      <c r="M708" s="43">
        <v>9775566.1099999994</v>
      </c>
      <c r="N708" s="42">
        <v>43327999.189999998</v>
      </c>
      <c r="O708" s="42">
        <v>81240009.069999993</v>
      </c>
      <c r="P708" s="35">
        <v>0</v>
      </c>
      <c r="Q708" s="35">
        <v>0</v>
      </c>
      <c r="R708" s="42">
        <v>7378547.21</v>
      </c>
      <c r="S708" s="42">
        <v>41012110.369999997</v>
      </c>
      <c r="T708" s="42">
        <v>20.8</v>
      </c>
      <c r="U708" s="42">
        <v>38.840000000000003</v>
      </c>
      <c r="V708" s="35" t="s">
        <v>105</v>
      </c>
      <c r="W708" s="35" t="s">
        <v>133</v>
      </c>
      <c r="X708" s="35" t="s">
        <v>157</v>
      </c>
      <c r="Y708" s="35" t="s">
        <v>212</v>
      </c>
      <c r="Z708" s="35" t="s">
        <v>212</v>
      </c>
    </row>
    <row r="709" spans="1:26" ht="15.75" customHeight="1">
      <c r="A709" s="35" t="s">
        <v>1199</v>
      </c>
      <c r="B709" s="35" t="s">
        <v>1200</v>
      </c>
      <c r="C709" s="35" t="s">
        <v>138</v>
      </c>
      <c r="D709" s="35" t="s">
        <v>155</v>
      </c>
      <c r="E709" s="35" t="s">
        <v>78</v>
      </c>
      <c r="F709" s="35" t="s">
        <v>2350</v>
      </c>
      <c r="G709" s="35" t="s">
        <v>2351</v>
      </c>
      <c r="H709" s="35" t="s">
        <v>2352</v>
      </c>
      <c r="I709" s="41">
        <v>44008</v>
      </c>
      <c r="J709" s="41">
        <v>44926</v>
      </c>
      <c r="K709" s="35" t="s">
        <v>80</v>
      </c>
      <c r="L709" s="42">
        <v>1263269</v>
      </c>
      <c r="M709" s="43">
        <v>9775566.1099999994</v>
      </c>
      <c r="N709" s="42">
        <v>43327999.189999998</v>
      </c>
      <c r="O709" s="42">
        <v>81240009.069999993</v>
      </c>
      <c r="P709" s="35">
        <v>0</v>
      </c>
      <c r="Q709" s="35">
        <v>0</v>
      </c>
      <c r="R709" s="42">
        <v>7378547.21</v>
      </c>
      <c r="S709" s="42">
        <v>41012110.369999997</v>
      </c>
      <c r="T709" s="42">
        <v>20.8</v>
      </c>
      <c r="U709" s="42">
        <v>38.840000000000003</v>
      </c>
      <c r="V709" s="35" t="s">
        <v>105</v>
      </c>
      <c r="W709" s="35" t="s">
        <v>133</v>
      </c>
      <c r="X709" s="35" t="s">
        <v>157</v>
      </c>
      <c r="Y709" s="35" t="s">
        <v>95</v>
      </c>
      <c r="Z709" s="35" t="s">
        <v>95</v>
      </c>
    </row>
    <row r="710" spans="1:26" ht="15.75" customHeight="1">
      <c r="A710" s="35" t="s">
        <v>1199</v>
      </c>
      <c r="B710" s="35" t="s">
        <v>1200</v>
      </c>
      <c r="C710" s="35" t="s">
        <v>138</v>
      </c>
      <c r="D710" s="35" t="s">
        <v>155</v>
      </c>
      <c r="E710" s="35" t="s">
        <v>78</v>
      </c>
      <c r="F710" s="35" t="s">
        <v>2350</v>
      </c>
      <c r="G710" s="35" t="s">
        <v>2351</v>
      </c>
      <c r="H710" s="35" t="s">
        <v>2352</v>
      </c>
      <c r="I710" s="41">
        <v>44008</v>
      </c>
      <c r="J710" s="41">
        <v>44926</v>
      </c>
      <c r="K710" s="35" t="s">
        <v>80</v>
      </c>
      <c r="L710" s="42">
        <v>1263269</v>
      </c>
      <c r="M710" s="43">
        <v>9775566.1099999994</v>
      </c>
      <c r="N710" s="42">
        <v>43327999.189999998</v>
      </c>
      <c r="O710" s="42">
        <v>81240009.069999993</v>
      </c>
      <c r="P710" s="35">
        <v>0</v>
      </c>
      <c r="Q710" s="35">
        <v>0</v>
      </c>
      <c r="R710" s="42">
        <v>7378547.21</v>
      </c>
      <c r="S710" s="42">
        <v>41012110.369999997</v>
      </c>
      <c r="T710" s="42">
        <v>20.8</v>
      </c>
      <c r="U710" s="42">
        <v>38.840000000000003</v>
      </c>
      <c r="V710" s="35" t="s">
        <v>105</v>
      </c>
      <c r="W710" s="35" t="s">
        <v>133</v>
      </c>
      <c r="X710" s="35" t="s">
        <v>157</v>
      </c>
      <c r="Y710" s="35" t="s">
        <v>1223</v>
      </c>
      <c r="Z710" s="35" t="s">
        <v>1223</v>
      </c>
    </row>
    <row r="711" spans="1:26" ht="15.75" customHeight="1">
      <c r="A711" s="35" t="s">
        <v>1206</v>
      </c>
      <c r="B711" s="35" t="s">
        <v>1208</v>
      </c>
      <c r="C711" s="35" t="s">
        <v>281</v>
      </c>
      <c r="D711" s="35" t="s">
        <v>483</v>
      </c>
      <c r="E711" s="35" t="s">
        <v>488</v>
      </c>
      <c r="F711" s="35" t="s">
        <v>68</v>
      </c>
      <c r="G711" s="35" t="s">
        <v>68</v>
      </c>
      <c r="H711" s="35" t="s">
        <v>68</v>
      </c>
      <c r="I711" s="41">
        <v>43984</v>
      </c>
      <c r="J711" s="41" t="s">
        <v>68</v>
      </c>
      <c r="K711" s="35" t="s">
        <v>663</v>
      </c>
      <c r="L711" s="42">
        <v>0</v>
      </c>
      <c r="M711" s="43">
        <v>0</v>
      </c>
      <c r="N711" s="42">
        <v>34560000</v>
      </c>
      <c r="O711" s="42">
        <v>34560000</v>
      </c>
      <c r="P711" s="35">
        <v>0</v>
      </c>
      <c r="Q711" s="35">
        <v>0</v>
      </c>
      <c r="R711" s="42">
        <v>0</v>
      </c>
      <c r="S711" s="42">
        <v>0</v>
      </c>
      <c r="T711" s="42">
        <v>0</v>
      </c>
      <c r="U711" s="42">
        <v>0</v>
      </c>
      <c r="V711" s="35" t="s">
        <v>831</v>
      </c>
      <c r="W711" s="35" t="s">
        <v>82</v>
      </c>
      <c r="X711" s="35" t="s">
        <v>94</v>
      </c>
      <c r="Y711" s="35" t="s">
        <v>95</v>
      </c>
      <c r="Z711" s="35" t="s">
        <v>95</v>
      </c>
    </row>
    <row r="712" spans="1:26" ht="15.75" customHeight="1">
      <c r="A712" s="35" t="s">
        <v>1213</v>
      </c>
      <c r="B712" s="35" t="s">
        <v>1215</v>
      </c>
      <c r="C712" s="35" t="s">
        <v>76</v>
      </c>
      <c r="D712" s="35" t="s">
        <v>174</v>
      </c>
      <c r="E712" s="35" t="s">
        <v>251</v>
      </c>
      <c r="F712" s="35" t="s">
        <v>2162</v>
      </c>
      <c r="G712" s="35" t="s">
        <v>1894</v>
      </c>
      <c r="H712" s="35" t="s">
        <v>2353</v>
      </c>
      <c r="I712" s="41">
        <v>44113</v>
      </c>
      <c r="J712" s="41">
        <v>44387</v>
      </c>
      <c r="K712" s="35" t="s">
        <v>663</v>
      </c>
      <c r="L712" s="42">
        <v>0</v>
      </c>
      <c r="M712" s="43">
        <v>0</v>
      </c>
      <c r="N712" s="42">
        <v>2892414.53</v>
      </c>
      <c r="O712" s="42">
        <v>0</v>
      </c>
      <c r="P712" s="35">
        <v>13243.92</v>
      </c>
      <c r="Q712" s="35">
        <v>0</v>
      </c>
      <c r="R712" s="42">
        <v>2905658.45</v>
      </c>
      <c r="S712" s="42">
        <v>0</v>
      </c>
      <c r="T712" s="42">
        <v>100</v>
      </c>
      <c r="U712" s="42">
        <v>99.99</v>
      </c>
      <c r="V712" s="35" t="s">
        <v>796</v>
      </c>
      <c r="W712" s="35" t="s">
        <v>82</v>
      </c>
      <c r="X712" s="35" t="s">
        <v>300</v>
      </c>
      <c r="Y712" s="35" t="s">
        <v>95</v>
      </c>
      <c r="Z712" s="35" t="s">
        <v>95</v>
      </c>
    </row>
    <row r="713" spans="1:26" ht="15.75" customHeight="1">
      <c r="A713" s="35" t="s">
        <v>1220</v>
      </c>
      <c r="B713" s="35" t="s">
        <v>1222</v>
      </c>
      <c r="C713" s="35" t="s">
        <v>138</v>
      </c>
      <c r="D713" s="35" t="s">
        <v>1133</v>
      </c>
      <c r="E713" s="35" t="s">
        <v>488</v>
      </c>
      <c r="F713" s="35" t="s">
        <v>2330</v>
      </c>
      <c r="G713" s="35" t="s">
        <v>2331</v>
      </c>
      <c r="H713" s="35" t="s">
        <v>2346</v>
      </c>
      <c r="I713" s="41">
        <v>43950</v>
      </c>
      <c r="J713" s="41">
        <v>43889</v>
      </c>
      <c r="K713" s="35" t="s">
        <v>266</v>
      </c>
      <c r="L713" s="42">
        <v>2641663.36</v>
      </c>
      <c r="M713" s="43">
        <v>2641663.36</v>
      </c>
      <c r="N713" s="42">
        <v>2641663.36</v>
      </c>
      <c r="O713" s="42">
        <v>0</v>
      </c>
      <c r="P713" s="35">
        <v>0</v>
      </c>
      <c r="Q713" s="35">
        <v>0</v>
      </c>
      <c r="R713" s="42">
        <v>2641663.34</v>
      </c>
      <c r="S713" s="42">
        <v>0</v>
      </c>
      <c r="T713" s="42">
        <v>100</v>
      </c>
      <c r="U713" s="42">
        <v>99.99</v>
      </c>
      <c r="V713" s="35" t="s">
        <v>831</v>
      </c>
      <c r="W713" s="35" t="s">
        <v>82</v>
      </c>
      <c r="X713" s="35" t="s">
        <v>300</v>
      </c>
      <c r="Y713" s="35" t="s">
        <v>1223</v>
      </c>
      <c r="Z713" s="35" t="s">
        <v>1223</v>
      </c>
    </row>
    <row r="714" spans="1:26" ht="15.75" customHeight="1">
      <c r="A714" s="35" t="s">
        <v>1220</v>
      </c>
      <c r="B714" s="35" t="s">
        <v>1222</v>
      </c>
      <c r="C714" s="35" t="s">
        <v>138</v>
      </c>
      <c r="D714" s="35" t="s">
        <v>1133</v>
      </c>
      <c r="E714" s="35" t="s">
        <v>488</v>
      </c>
      <c r="F714" s="35" t="s">
        <v>2330</v>
      </c>
      <c r="G714" s="35" t="s">
        <v>2331</v>
      </c>
      <c r="H714" s="35" t="s">
        <v>2346</v>
      </c>
      <c r="I714" s="41">
        <v>43950</v>
      </c>
      <c r="J714" s="41">
        <v>43889</v>
      </c>
      <c r="K714" s="35" t="s">
        <v>266</v>
      </c>
      <c r="L714" s="42">
        <v>2641663.36</v>
      </c>
      <c r="M714" s="43">
        <v>2641663.36</v>
      </c>
      <c r="N714" s="42">
        <v>2641663.36</v>
      </c>
      <c r="O714" s="42">
        <v>0</v>
      </c>
      <c r="P714" s="35">
        <v>0</v>
      </c>
      <c r="Q714" s="35">
        <v>0</v>
      </c>
      <c r="R714" s="42">
        <v>2641663.34</v>
      </c>
      <c r="S714" s="42">
        <v>0</v>
      </c>
      <c r="T714" s="42">
        <v>100</v>
      </c>
      <c r="U714" s="42">
        <v>99.99</v>
      </c>
      <c r="V714" s="35" t="s">
        <v>831</v>
      </c>
      <c r="W714" s="35" t="s">
        <v>82</v>
      </c>
      <c r="X714" s="35" t="s">
        <v>300</v>
      </c>
      <c r="Y714" s="35" t="s">
        <v>95</v>
      </c>
      <c r="Z714" s="35" t="s">
        <v>95</v>
      </c>
    </row>
    <row r="715" spans="1:26" ht="15.75" customHeight="1">
      <c r="A715" s="35" t="s">
        <v>1220</v>
      </c>
      <c r="B715" s="35" t="s">
        <v>1222</v>
      </c>
      <c r="C715" s="35" t="s">
        <v>138</v>
      </c>
      <c r="D715" s="35" t="s">
        <v>1133</v>
      </c>
      <c r="E715" s="35" t="s">
        <v>488</v>
      </c>
      <c r="F715" s="35" t="s">
        <v>2330</v>
      </c>
      <c r="G715" s="35" t="s">
        <v>2331</v>
      </c>
      <c r="H715" s="35" t="s">
        <v>2346</v>
      </c>
      <c r="I715" s="41">
        <v>43950</v>
      </c>
      <c r="J715" s="41">
        <v>43889</v>
      </c>
      <c r="K715" s="35" t="s">
        <v>266</v>
      </c>
      <c r="L715" s="42">
        <v>2641663.36</v>
      </c>
      <c r="M715" s="43">
        <v>2641663.36</v>
      </c>
      <c r="N715" s="42">
        <v>2641663.36</v>
      </c>
      <c r="O715" s="42">
        <v>0</v>
      </c>
      <c r="P715" s="35">
        <v>0</v>
      </c>
      <c r="Q715" s="35">
        <v>0</v>
      </c>
      <c r="R715" s="42">
        <v>2641663.34</v>
      </c>
      <c r="S715" s="42">
        <v>0</v>
      </c>
      <c r="T715" s="42">
        <v>100</v>
      </c>
      <c r="U715" s="42">
        <v>99.99</v>
      </c>
      <c r="V715" s="35" t="s">
        <v>831</v>
      </c>
      <c r="W715" s="35" t="s">
        <v>82</v>
      </c>
      <c r="X715" s="35" t="s">
        <v>300</v>
      </c>
      <c r="Y715" s="35" t="s">
        <v>259</v>
      </c>
      <c r="Z715" s="35" t="s">
        <v>259</v>
      </c>
    </row>
    <row r="716" spans="1:26" ht="15.75" customHeight="1">
      <c r="A716" s="35" t="s">
        <v>1226</v>
      </c>
      <c r="B716" s="35" t="s">
        <v>1228</v>
      </c>
      <c r="C716" s="35" t="s">
        <v>281</v>
      </c>
      <c r="D716" s="35" t="s">
        <v>155</v>
      </c>
      <c r="E716" s="35" t="s">
        <v>488</v>
      </c>
      <c r="F716" s="35" t="s">
        <v>68</v>
      </c>
      <c r="G716" s="35" t="s">
        <v>68</v>
      </c>
      <c r="H716" s="35" t="s">
        <v>68</v>
      </c>
      <c r="I716" s="41">
        <v>44109</v>
      </c>
      <c r="J716" s="41" t="s">
        <v>68</v>
      </c>
      <c r="K716" s="35" t="s">
        <v>663</v>
      </c>
      <c r="L716" s="42">
        <v>0</v>
      </c>
      <c r="M716" s="43">
        <v>0</v>
      </c>
      <c r="N716" s="42">
        <v>836083.75</v>
      </c>
      <c r="O716" s="42">
        <v>0</v>
      </c>
      <c r="P716" s="35">
        <v>0</v>
      </c>
      <c r="Q716" s="35">
        <v>0</v>
      </c>
      <c r="R716" s="42">
        <v>0</v>
      </c>
      <c r="S716" s="42">
        <v>0</v>
      </c>
      <c r="T716" s="42">
        <v>0</v>
      </c>
      <c r="U716" s="42">
        <v>0</v>
      </c>
      <c r="V716" s="35" t="s">
        <v>831</v>
      </c>
      <c r="W716" s="35" t="s">
        <v>82</v>
      </c>
      <c r="X716" s="35" t="s">
        <v>157</v>
      </c>
      <c r="Y716" s="35" t="s">
        <v>95</v>
      </c>
      <c r="Z716" s="35" t="s">
        <v>95</v>
      </c>
    </row>
    <row r="717" spans="1:26" ht="15.75" customHeight="1">
      <c r="A717" s="35" t="s">
        <v>1232</v>
      </c>
      <c r="B717" s="35" t="s">
        <v>1234</v>
      </c>
      <c r="C717" s="35" t="s">
        <v>138</v>
      </c>
      <c r="D717" s="35" t="s">
        <v>139</v>
      </c>
      <c r="E717" s="35" t="s">
        <v>733</v>
      </c>
      <c r="F717" s="35" t="s">
        <v>2185</v>
      </c>
      <c r="G717" s="35" t="s">
        <v>2186</v>
      </c>
      <c r="H717" s="35" t="s">
        <v>2354</v>
      </c>
      <c r="I717" s="41">
        <v>44092</v>
      </c>
      <c r="J717" s="41">
        <v>44638</v>
      </c>
      <c r="K717" s="35" t="s">
        <v>663</v>
      </c>
      <c r="L717" s="42">
        <v>1050000</v>
      </c>
      <c r="M717" s="43">
        <v>8190000</v>
      </c>
      <c r="N717" s="42">
        <v>11700000</v>
      </c>
      <c r="O717" s="42">
        <v>0</v>
      </c>
      <c r="P717" s="35">
        <v>0</v>
      </c>
      <c r="Q717" s="35">
        <v>0</v>
      </c>
      <c r="R717" s="42">
        <v>1845642.47</v>
      </c>
      <c r="S717" s="42">
        <v>0</v>
      </c>
      <c r="T717" s="42">
        <v>38.33</v>
      </c>
      <c r="U717" s="42">
        <v>15.77</v>
      </c>
      <c r="V717" s="35" t="s">
        <v>796</v>
      </c>
      <c r="W717" s="35" t="s">
        <v>82</v>
      </c>
      <c r="X717" s="35" t="s">
        <v>142</v>
      </c>
      <c r="Y717" s="35" t="s">
        <v>259</v>
      </c>
      <c r="Z717" s="35" t="s">
        <v>1235</v>
      </c>
    </row>
    <row r="718" spans="1:26" ht="15.75" customHeight="1">
      <c r="A718" s="35" t="s">
        <v>1232</v>
      </c>
      <c r="B718" s="35" t="s">
        <v>1234</v>
      </c>
      <c r="C718" s="35" t="s">
        <v>138</v>
      </c>
      <c r="D718" s="35" t="s">
        <v>139</v>
      </c>
      <c r="E718" s="35" t="s">
        <v>733</v>
      </c>
      <c r="F718" s="35" t="s">
        <v>2185</v>
      </c>
      <c r="G718" s="35" t="s">
        <v>2186</v>
      </c>
      <c r="H718" s="35" t="s">
        <v>2354</v>
      </c>
      <c r="I718" s="41">
        <v>44092</v>
      </c>
      <c r="J718" s="41">
        <v>44638</v>
      </c>
      <c r="K718" s="35" t="s">
        <v>663</v>
      </c>
      <c r="L718" s="42">
        <v>1050000</v>
      </c>
      <c r="M718" s="43">
        <v>8190000</v>
      </c>
      <c r="N718" s="42">
        <v>11700000</v>
      </c>
      <c r="O718" s="42">
        <v>0</v>
      </c>
      <c r="P718" s="35">
        <v>0</v>
      </c>
      <c r="Q718" s="35">
        <v>0</v>
      </c>
      <c r="R718" s="42">
        <v>1845642.47</v>
      </c>
      <c r="S718" s="42">
        <v>0</v>
      </c>
      <c r="T718" s="42">
        <v>38.33</v>
      </c>
      <c r="U718" s="42">
        <v>15.77</v>
      </c>
      <c r="V718" s="35" t="s">
        <v>796</v>
      </c>
      <c r="W718" s="35" t="s">
        <v>82</v>
      </c>
      <c r="X718" s="35" t="s">
        <v>142</v>
      </c>
      <c r="Y718" s="35" t="s">
        <v>259</v>
      </c>
      <c r="Z718" s="35" t="s">
        <v>508</v>
      </c>
    </row>
    <row r="719" spans="1:26" ht="15.75" customHeight="1">
      <c r="A719" s="35" t="s">
        <v>1238</v>
      </c>
      <c r="B719" s="35" t="s">
        <v>1240</v>
      </c>
      <c r="C719" s="35" t="s">
        <v>138</v>
      </c>
      <c r="D719" s="35" t="s">
        <v>483</v>
      </c>
      <c r="E719" s="35" t="s">
        <v>409</v>
      </c>
      <c r="F719" s="35" t="s">
        <v>2355</v>
      </c>
      <c r="G719" s="35" t="s">
        <v>2036</v>
      </c>
      <c r="H719" s="35" t="s">
        <v>2356</v>
      </c>
      <c r="I719" s="41">
        <v>43876</v>
      </c>
      <c r="J719" s="41">
        <v>44607</v>
      </c>
      <c r="K719" s="35" t="s">
        <v>80</v>
      </c>
      <c r="L719" s="42">
        <v>775980.7</v>
      </c>
      <c r="M719" s="43">
        <v>5977309.5499999998</v>
      </c>
      <c r="N719" s="42">
        <v>13480092.5</v>
      </c>
      <c r="O719" s="42">
        <v>0</v>
      </c>
      <c r="P719" s="35">
        <v>0</v>
      </c>
      <c r="Q719" s="35">
        <v>0</v>
      </c>
      <c r="R719" s="42">
        <v>5977309.5700000003</v>
      </c>
      <c r="S719" s="42">
        <v>0</v>
      </c>
      <c r="T719" s="42">
        <v>0</v>
      </c>
      <c r="U719" s="42">
        <v>44.34</v>
      </c>
      <c r="V719" s="35" t="s">
        <v>81</v>
      </c>
      <c r="W719" s="35" t="s">
        <v>82</v>
      </c>
      <c r="X719" s="35" t="s">
        <v>94</v>
      </c>
      <c r="Y719" s="35" t="s">
        <v>95</v>
      </c>
      <c r="Z719" s="35" t="s">
        <v>95</v>
      </c>
    </row>
    <row r="720" spans="1:26" ht="15.75" customHeight="1">
      <c r="A720" s="35" t="s">
        <v>1244</v>
      </c>
      <c r="B720" s="35" t="s">
        <v>1246</v>
      </c>
      <c r="C720" s="35" t="s">
        <v>138</v>
      </c>
      <c r="D720" s="35" t="s">
        <v>1051</v>
      </c>
      <c r="E720" s="35" t="s">
        <v>337</v>
      </c>
      <c r="F720" s="35" t="s">
        <v>2357</v>
      </c>
      <c r="G720" s="35" t="s">
        <v>2358</v>
      </c>
      <c r="H720" s="35" t="s">
        <v>2359</v>
      </c>
      <c r="I720" s="41">
        <v>44224</v>
      </c>
      <c r="J720" s="41">
        <v>44527</v>
      </c>
      <c r="K720" s="35" t="s">
        <v>80</v>
      </c>
      <c r="L720" s="42">
        <v>229705.7</v>
      </c>
      <c r="M720" s="43">
        <v>1790356.09</v>
      </c>
      <c r="N720" s="42">
        <v>3639079.3</v>
      </c>
      <c r="O720" s="42">
        <v>0</v>
      </c>
      <c r="P720" s="35">
        <v>0</v>
      </c>
      <c r="Q720" s="35">
        <v>0</v>
      </c>
      <c r="R720" s="42">
        <v>1790356.09</v>
      </c>
      <c r="S720" s="42">
        <v>0</v>
      </c>
      <c r="T720" s="42">
        <v>49</v>
      </c>
      <c r="U720" s="42">
        <v>49.19</v>
      </c>
      <c r="V720" s="35" t="s">
        <v>796</v>
      </c>
      <c r="W720" s="35" t="s">
        <v>82</v>
      </c>
      <c r="X720" s="35" t="s">
        <v>234</v>
      </c>
      <c r="Y720" s="35" t="s">
        <v>95</v>
      </c>
      <c r="Z720" s="35" t="s">
        <v>95</v>
      </c>
    </row>
    <row r="721" spans="1:26" ht="15.75" customHeight="1">
      <c r="A721" s="35" t="s">
        <v>1249</v>
      </c>
      <c r="B721" s="35" t="s">
        <v>1251</v>
      </c>
      <c r="C721" s="35" t="s">
        <v>117</v>
      </c>
      <c r="D721" s="35" t="s">
        <v>771</v>
      </c>
      <c r="E721" s="35" t="s">
        <v>1058</v>
      </c>
      <c r="F721" s="35" t="s">
        <v>2241</v>
      </c>
      <c r="G721" s="35" t="s">
        <v>2242</v>
      </c>
      <c r="H721" s="35" t="s">
        <v>2360</v>
      </c>
      <c r="I721" s="41">
        <v>44176</v>
      </c>
      <c r="J721" s="41">
        <v>44540</v>
      </c>
      <c r="K721" s="35" t="s">
        <v>663</v>
      </c>
      <c r="L721" s="42">
        <v>102020.81</v>
      </c>
      <c r="M721" s="43">
        <v>796310.17</v>
      </c>
      <c r="N721" s="42">
        <v>796310.17</v>
      </c>
      <c r="O721" s="42">
        <v>0</v>
      </c>
      <c r="P721" s="35">
        <v>0</v>
      </c>
      <c r="Q721" s="35">
        <v>0</v>
      </c>
      <c r="R721" s="42">
        <v>796310.14</v>
      </c>
      <c r="S721" s="42">
        <v>0</v>
      </c>
      <c r="T721" s="42">
        <v>93.33</v>
      </c>
      <c r="U721" s="42">
        <v>99.99</v>
      </c>
      <c r="V721" s="35" t="s">
        <v>796</v>
      </c>
      <c r="W721" s="35" t="s">
        <v>82</v>
      </c>
      <c r="X721" s="35" t="s">
        <v>94</v>
      </c>
      <c r="Y721" s="35" t="s">
        <v>364</v>
      </c>
      <c r="Z721" s="35" t="s">
        <v>364</v>
      </c>
    </row>
    <row r="722" spans="1:26" ht="15.75" customHeight="1">
      <c r="A722" s="35" t="s">
        <v>1249</v>
      </c>
      <c r="B722" s="35" t="s">
        <v>1251</v>
      </c>
      <c r="C722" s="35" t="s">
        <v>117</v>
      </c>
      <c r="D722" s="35" t="s">
        <v>771</v>
      </c>
      <c r="E722" s="35" t="s">
        <v>1058</v>
      </c>
      <c r="F722" s="35" t="s">
        <v>2241</v>
      </c>
      <c r="G722" s="35" t="s">
        <v>2242</v>
      </c>
      <c r="H722" s="35" t="s">
        <v>2360</v>
      </c>
      <c r="I722" s="41">
        <v>44176</v>
      </c>
      <c r="J722" s="41">
        <v>44540</v>
      </c>
      <c r="K722" s="35" t="s">
        <v>663</v>
      </c>
      <c r="L722" s="42">
        <v>102020.81</v>
      </c>
      <c r="M722" s="43">
        <v>796310.17</v>
      </c>
      <c r="N722" s="42">
        <v>796310.17</v>
      </c>
      <c r="O722" s="42">
        <v>0</v>
      </c>
      <c r="P722" s="35">
        <v>0</v>
      </c>
      <c r="Q722" s="35">
        <v>0</v>
      </c>
      <c r="R722" s="42">
        <v>796310.14</v>
      </c>
      <c r="S722" s="42">
        <v>0</v>
      </c>
      <c r="T722" s="42">
        <v>93.33</v>
      </c>
      <c r="U722" s="42">
        <v>99.99</v>
      </c>
      <c r="V722" s="35" t="s">
        <v>796</v>
      </c>
      <c r="W722" s="35" t="s">
        <v>82</v>
      </c>
      <c r="X722" s="35" t="s">
        <v>94</v>
      </c>
      <c r="Y722" s="35" t="s">
        <v>95</v>
      </c>
      <c r="Z722" s="35" t="s">
        <v>95</v>
      </c>
    </row>
    <row r="723" spans="1:26" ht="15.75" customHeight="1">
      <c r="A723" s="35" t="s">
        <v>1249</v>
      </c>
      <c r="B723" s="35" t="s">
        <v>1251</v>
      </c>
      <c r="C723" s="35" t="s">
        <v>117</v>
      </c>
      <c r="D723" s="35" t="s">
        <v>771</v>
      </c>
      <c r="E723" s="35" t="s">
        <v>1058</v>
      </c>
      <c r="F723" s="35" t="s">
        <v>2241</v>
      </c>
      <c r="G723" s="35" t="s">
        <v>2242</v>
      </c>
      <c r="H723" s="35" t="s">
        <v>2360</v>
      </c>
      <c r="I723" s="41">
        <v>44176</v>
      </c>
      <c r="J723" s="41">
        <v>44540</v>
      </c>
      <c r="K723" s="35" t="s">
        <v>663</v>
      </c>
      <c r="L723" s="42">
        <v>102020.81</v>
      </c>
      <c r="M723" s="43">
        <v>796310.17</v>
      </c>
      <c r="N723" s="42">
        <v>796310.17</v>
      </c>
      <c r="O723" s="42">
        <v>0</v>
      </c>
      <c r="P723" s="35">
        <v>0</v>
      </c>
      <c r="Q723" s="35">
        <v>0</v>
      </c>
      <c r="R723" s="42">
        <v>796310.14</v>
      </c>
      <c r="S723" s="42">
        <v>0</v>
      </c>
      <c r="T723" s="42">
        <v>93.33</v>
      </c>
      <c r="U723" s="42">
        <v>99.99</v>
      </c>
      <c r="V723" s="35" t="s">
        <v>796</v>
      </c>
      <c r="W723" s="35" t="s">
        <v>82</v>
      </c>
      <c r="X723" s="35" t="s">
        <v>94</v>
      </c>
      <c r="Y723" s="35" t="s">
        <v>294</v>
      </c>
      <c r="Z723" s="35" t="s">
        <v>294</v>
      </c>
    </row>
    <row r="724" spans="1:26" ht="15.75" customHeight="1">
      <c r="A724" s="35" t="s">
        <v>1256</v>
      </c>
      <c r="B724" s="35" t="s">
        <v>1258</v>
      </c>
      <c r="C724" s="35" t="s">
        <v>76</v>
      </c>
      <c r="D724" s="35" t="s">
        <v>1259</v>
      </c>
      <c r="E724" s="35" t="s">
        <v>488</v>
      </c>
      <c r="F724" s="35" t="s">
        <v>2361</v>
      </c>
      <c r="G724" s="35" t="s">
        <v>2362</v>
      </c>
      <c r="H724" s="35" t="s">
        <v>2363</v>
      </c>
      <c r="I724" s="41">
        <v>44132</v>
      </c>
      <c r="J724" s="41">
        <v>44174</v>
      </c>
      <c r="K724" s="35" t="s">
        <v>266</v>
      </c>
      <c r="L724" s="42">
        <v>801641.6</v>
      </c>
      <c r="M724" s="43">
        <v>801641.6</v>
      </c>
      <c r="N724" s="42">
        <v>805000</v>
      </c>
      <c r="O724" s="42">
        <v>0</v>
      </c>
      <c r="P724" s="35">
        <v>-3358.4</v>
      </c>
      <c r="Q724" s="35">
        <v>0</v>
      </c>
      <c r="R724" s="42">
        <v>801641.6</v>
      </c>
      <c r="S724" s="42">
        <v>0</v>
      </c>
      <c r="T724" s="42">
        <v>100</v>
      </c>
      <c r="U724" s="42">
        <v>99.99</v>
      </c>
      <c r="V724" s="35" t="s">
        <v>831</v>
      </c>
      <c r="W724" s="35" t="s">
        <v>82</v>
      </c>
      <c r="X724" s="35" t="s">
        <v>83</v>
      </c>
      <c r="Y724" s="35" t="s">
        <v>95</v>
      </c>
      <c r="Z724" s="35" t="s">
        <v>95</v>
      </c>
    </row>
    <row r="725" spans="1:26" ht="15.75" customHeight="1">
      <c r="A725" s="35" t="s">
        <v>1262</v>
      </c>
      <c r="B725" s="35" t="s">
        <v>1264</v>
      </c>
      <c r="C725" s="35" t="s">
        <v>76</v>
      </c>
      <c r="D725" s="35" t="s">
        <v>1259</v>
      </c>
      <c r="E725" s="35" t="s">
        <v>488</v>
      </c>
      <c r="F725" s="35" t="s">
        <v>2361</v>
      </c>
      <c r="G725" s="35" t="s">
        <v>2362</v>
      </c>
      <c r="H725" s="35" t="s">
        <v>2363</v>
      </c>
      <c r="I725" s="41">
        <v>44132</v>
      </c>
      <c r="J725" s="41">
        <v>44174</v>
      </c>
      <c r="K725" s="35" t="s">
        <v>266</v>
      </c>
      <c r="L725" s="42">
        <v>259032.73</v>
      </c>
      <c r="M725" s="43">
        <v>259032.73</v>
      </c>
      <c r="N725" s="42">
        <v>265000</v>
      </c>
      <c r="O725" s="42">
        <v>0</v>
      </c>
      <c r="P725" s="35">
        <v>-5967.27</v>
      </c>
      <c r="Q725" s="35">
        <v>0</v>
      </c>
      <c r="R725" s="42">
        <v>259032.73</v>
      </c>
      <c r="S725" s="42">
        <v>0</v>
      </c>
      <c r="T725" s="42">
        <v>100</v>
      </c>
      <c r="U725" s="42">
        <v>99.99</v>
      </c>
      <c r="V725" s="35" t="s">
        <v>831</v>
      </c>
      <c r="W725" s="35" t="s">
        <v>82</v>
      </c>
      <c r="X725" s="35" t="s">
        <v>83</v>
      </c>
      <c r="Y725" s="35" t="s">
        <v>95</v>
      </c>
      <c r="Z725" s="35" t="s">
        <v>95</v>
      </c>
    </row>
    <row r="726" spans="1:26" ht="15.75" customHeight="1">
      <c r="A726" s="35" t="s">
        <v>1267</v>
      </c>
      <c r="B726" s="35" t="s">
        <v>1269</v>
      </c>
      <c r="C726" s="35" t="s">
        <v>76</v>
      </c>
      <c r="D726" s="35" t="s">
        <v>1270</v>
      </c>
      <c r="E726" s="35" t="s">
        <v>251</v>
      </c>
      <c r="F726" s="35" t="s">
        <v>2364</v>
      </c>
      <c r="G726" s="35" t="s">
        <v>2365</v>
      </c>
      <c r="H726" s="35" t="s">
        <v>2366</v>
      </c>
      <c r="I726" s="41">
        <v>44168</v>
      </c>
      <c r="J726" s="41">
        <v>44471</v>
      </c>
      <c r="K726" s="35" t="s">
        <v>80</v>
      </c>
      <c r="L726" s="42">
        <v>87000</v>
      </c>
      <c r="M726" s="43">
        <v>677645.61</v>
      </c>
      <c r="N726" s="42">
        <v>677645.61</v>
      </c>
      <c r="O726" s="42">
        <v>0</v>
      </c>
      <c r="P726" s="35">
        <v>0</v>
      </c>
      <c r="Q726" s="35">
        <v>0</v>
      </c>
      <c r="R726" s="42">
        <v>677645.61</v>
      </c>
      <c r="S726" s="42">
        <v>0</v>
      </c>
      <c r="T726" s="42">
        <v>100</v>
      </c>
      <c r="U726" s="42">
        <v>99.99</v>
      </c>
      <c r="V726" s="35" t="s">
        <v>796</v>
      </c>
      <c r="W726" s="35" t="s">
        <v>82</v>
      </c>
      <c r="X726" s="35" t="s">
        <v>742</v>
      </c>
      <c r="Y726" s="35" t="s">
        <v>95</v>
      </c>
      <c r="Z726" s="35" t="s">
        <v>95</v>
      </c>
    </row>
    <row r="727" spans="1:26" ht="15.75" customHeight="1">
      <c r="A727" s="35" t="s">
        <v>1274</v>
      </c>
      <c r="B727" s="35" t="s">
        <v>1276</v>
      </c>
      <c r="C727" s="35" t="s">
        <v>76</v>
      </c>
      <c r="D727" s="35" t="s">
        <v>1277</v>
      </c>
      <c r="E727" s="35" t="s">
        <v>1278</v>
      </c>
      <c r="F727" s="35" t="s">
        <v>2367</v>
      </c>
      <c r="G727" s="35" t="s">
        <v>2368</v>
      </c>
      <c r="H727" s="35" t="s">
        <v>2369</v>
      </c>
      <c r="I727" s="41">
        <v>44181</v>
      </c>
      <c r="J727" s="41">
        <v>44251</v>
      </c>
      <c r="K727" s="35" t="s">
        <v>663</v>
      </c>
      <c r="L727" s="42">
        <v>36000</v>
      </c>
      <c r="M727" s="43">
        <v>279050</v>
      </c>
      <c r="N727" s="42">
        <v>279050</v>
      </c>
      <c r="O727" s="42">
        <v>0</v>
      </c>
      <c r="P727" s="35">
        <v>0</v>
      </c>
      <c r="Q727" s="35">
        <v>0</v>
      </c>
      <c r="R727" s="42">
        <v>279049.99</v>
      </c>
      <c r="S727" s="42">
        <v>0</v>
      </c>
      <c r="T727" s="42">
        <v>100</v>
      </c>
      <c r="U727" s="42">
        <v>99.99</v>
      </c>
      <c r="V727" s="35" t="s">
        <v>831</v>
      </c>
      <c r="W727" s="35" t="s">
        <v>233</v>
      </c>
      <c r="X727" s="35" t="s">
        <v>83</v>
      </c>
      <c r="Y727" s="35" t="s">
        <v>95</v>
      </c>
      <c r="Z727" s="35" t="s">
        <v>95</v>
      </c>
    </row>
    <row r="728" spans="1:26" ht="15.75" customHeight="1">
      <c r="A728" s="35" t="s">
        <v>1282</v>
      </c>
      <c r="B728" s="35" t="s">
        <v>1284</v>
      </c>
      <c r="C728" s="35" t="s">
        <v>281</v>
      </c>
      <c r="D728" s="35" t="s">
        <v>165</v>
      </c>
      <c r="E728" s="35" t="s">
        <v>140</v>
      </c>
      <c r="F728" s="35" t="s">
        <v>68</v>
      </c>
      <c r="G728" s="35" t="s">
        <v>68</v>
      </c>
      <c r="H728" s="35" t="s">
        <v>68</v>
      </c>
      <c r="I728" s="41">
        <v>44348</v>
      </c>
      <c r="J728" s="41" t="s">
        <v>68</v>
      </c>
      <c r="K728" s="35" t="s">
        <v>104</v>
      </c>
      <c r="L728" s="42">
        <v>0</v>
      </c>
      <c r="M728" s="43">
        <v>0</v>
      </c>
      <c r="N728" s="42">
        <v>10000000</v>
      </c>
      <c r="O728" s="42">
        <v>1671500</v>
      </c>
      <c r="P728" s="35">
        <v>0</v>
      </c>
      <c r="Q728" s="35">
        <v>0</v>
      </c>
      <c r="R728" s="42">
        <v>0</v>
      </c>
      <c r="S728" s="42">
        <v>0</v>
      </c>
      <c r="T728" s="42">
        <v>0</v>
      </c>
      <c r="U728" s="42">
        <v>0</v>
      </c>
      <c r="V728" s="35" t="s">
        <v>105</v>
      </c>
      <c r="W728" s="35" t="s">
        <v>233</v>
      </c>
      <c r="X728" s="35" t="s">
        <v>134</v>
      </c>
      <c r="Y728" s="35" t="s">
        <v>294</v>
      </c>
      <c r="Z728" s="35" t="s">
        <v>1285</v>
      </c>
    </row>
    <row r="729" spans="1:26" ht="15.75" customHeight="1">
      <c r="A729" s="35" t="s">
        <v>1282</v>
      </c>
      <c r="B729" s="35" t="s">
        <v>1284</v>
      </c>
      <c r="C729" s="35" t="s">
        <v>281</v>
      </c>
      <c r="D729" s="35" t="s">
        <v>165</v>
      </c>
      <c r="E729" s="35" t="s">
        <v>140</v>
      </c>
      <c r="F729" s="35" t="s">
        <v>68</v>
      </c>
      <c r="G729" s="35" t="s">
        <v>68</v>
      </c>
      <c r="H729" s="35" t="s">
        <v>68</v>
      </c>
      <c r="I729" s="41">
        <v>44348</v>
      </c>
      <c r="J729" s="41" t="s">
        <v>68</v>
      </c>
      <c r="K729" s="35" t="s">
        <v>104</v>
      </c>
      <c r="L729" s="42">
        <v>0</v>
      </c>
      <c r="M729" s="43">
        <v>0</v>
      </c>
      <c r="N729" s="42">
        <v>10000000</v>
      </c>
      <c r="O729" s="42">
        <v>1671500</v>
      </c>
      <c r="P729" s="35">
        <v>0</v>
      </c>
      <c r="Q729" s="35">
        <v>0</v>
      </c>
      <c r="R729" s="42">
        <v>0</v>
      </c>
      <c r="S729" s="42">
        <v>0</v>
      </c>
      <c r="T729" s="42">
        <v>0</v>
      </c>
      <c r="U729" s="42">
        <v>0</v>
      </c>
      <c r="V729" s="35" t="s">
        <v>105</v>
      </c>
      <c r="W729" s="35" t="s">
        <v>233</v>
      </c>
      <c r="X729" s="35" t="s">
        <v>134</v>
      </c>
      <c r="Y729" s="35" t="s">
        <v>259</v>
      </c>
      <c r="Z729" s="35" t="s">
        <v>982</v>
      </c>
    </row>
    <row r="730" spans="1:26" ht="15.75" customHeight="1">
      <c r="A730" s="35" t="s">
        <v>1282</v>
      </c>
      <c r="B730" s="35" t="s">
        <v>1284</v>
      </c>
      <c r="C730" s="35" t="s">
        <v>281</v>
      </c>
      <c r="D730" s="35" t="s">
        <v>165</v>
      </c>
      <c r="E730" s="35" t="s">
        <v>140</v>
      </c>
      <c r="F730" s="35" t="s">
        <v>68</v>
      </c>
      <c r="G730" s="35" t="s">
        <v>68</v>
      </c>
      <c r="H730" s="35" t="s">
        <v>68</v>
      </c>
      <c r="I730" s="41">
        <v>44348</v>
      </c>
      <c r="J730" s="41" t="s">
        <v>68</v>
      </c>
      <c r="K730" s="35" t="s">
        <v>104</v>
      </c>
      <c r="L730" s="42">
        <v>0</v>
      </c>
      <c r="M730" s="43">
        <v>0</v>
      </c>
      <c r="N730" s="42">
        <v>10000000</v>
      </c>
      <c r="O730" s="42">
        <v>1671500</v>
      </c>
      <c r="P730" s="35">
        <v>0</v>
      </c>
      <c r="Q730" s="35">
        <v>0</v>
      </c>
      <c r="R730" s="42">
        <v>0</v>
      </c>
      <c r="S730" s="42">
        <v>0</v>
      </c>
      <c r="T730" s="42">
        <v>0</v>
      </c>
      <c r="U730" s="42">
        <v>0</v>
      </c>
      <c r="V730" s="35" t="s">
        <v>105</v>
      </c>
      <c r="W730" s="35" t="s">
        <v>233</v>
      </c>
      <c r="X730" s="35" t="s">
        <v>134</v>
      </c>
      <c r="Y730" s="35" t="s">
        <v>294</v>
      </c>
      <c r="Z730" s="35" t="s">
        <v>2370</v>
      </c>
    </row>
    <row r="731" spans="1:26" ht="15.75" customHeight="1">
      <c r="A731" s="35" t="s">
        <v>1282</v>
      </c>
      <c r="B731" s="35" t="s">
        <v>1284</v>
      </c>
      <c r="C731" s="35" t="s">
        <v>281</v>
      </c>
      <c r="D731" s="35" t="s">
        <v>165</v>
      </c>
      <c r="E731" s="35" t="s">
        <v>140</v>
      </c>
      <c r="F731" s="35" t="s">
        <v>68</v>
      </c>
      <c r="G731" s="35" t="s">
        <v>68</v>
      </c>
      <c r="H731" s="35" t="s">
        <v>68</v>
      </c>
      <c r="I731" s="41">
        <v>44348</v>
      </c>
      <c r="J731" s="41" t="s">
        <v>68</v>
      </c>
      <c r="K731" s="35" t="s">
        <v>104</v>
      </c>
      <c r="L731" s="42">
        <v>0</v>
      </c>
      <c r="M731" s="43">
        <v>0</v>
      </c>
      <c r="N731" s="42">
        <v>10000000</v>
      </c>
      <c r="O731" s="42">
        <v>1671500</v>
      </c>
      <c r="P731" s="35">
        <v>0</v>
      </c>
      <c r="Q731" s="35">
        <v>0</v>
      </c>
      <c r="R731" s="42">
        <v>0</v>
      </c>
      <c r="S731" s="42">
        <v>0</v>
      </c>
      <c r="T731" s="42">
        <v>0</v>
      </c>
      <c r="U731" s="42">
        <v>0</v>
      </c>
      <c r="V731" s="35" t="s">
        <v>105</v>
      </c>
      <c r="W731" s="35" t="s">
        <v>233</v>
      </c>
      <c r="X731" s="35" t="s">
        <v>134</v>
      </c>
      <c r="Y731" s="35" t="s">
        <v>199</v>
      </c>
      <c r="Z731" s="35" t="s">
        <v>2251</v>
      </c>
    </row>
    <row r="732" spans="1:26" ht="15.75" customHeight="1">
      <c r="A732" s="35" t="s">
        <v>1282</v>
      </c>
      <c r="B732" s="35" t="s">
        <v>1284</v>
      </c>
      <c r="C732" s="35" t="s">
        <v>281</v>
      </c>
      <c r="D732" s="35" t="s">
        <v>165</v>
      </c>
      <c r="E732" s="35" t="s">
        <v>140</v>
      </c>
      <c r="F732" s="35" t="s">
        <v>68</v>
      </c>
      <c r="G732" s="35" t="s">
        <v>68</v>
      </c>
      <c r="H732" s="35" t="s">
        <v>68</v>
      </c>
      <c r="I732" s="41">
        <v>44348</v>
      </c>
      <c r="J732" s="41" t="s">
        <v>68</v>
      </c>
      <c r="K732" s="35" t="s">
        <v>104</v>
      </c>
      <c r="L732" s="42">
        <v>0</v>
      </c>
      <c r="M732" s="43">
        <v>0</v>
      </c>
      <c r="N732" s="42">
        <v>10000000</v>
      </c>
      <c r="O732" s="42">
        <v>1671500</v>
      </c>
      <c r="P732" s="35">
        <v>0</v>
      </c>
      <c r="Q732" s="35">
        <v>0</v>
      </c>
      <c r="R732" s="42">
        <v>0</v>
      </c>
      <c r="S732" s="42">
        <v>0</v>
      </c>
      <c r="T732" s="42">
        <v>0</v>
      </c>
      <c r="U732" s="42">
        <v>0</v>
      </c>
      <c r="V732" s="35" t="s">
        <v>105</v>
      </c>
      <c r="W732" s="35" t="s">
        <v>233</v>
      </c>
      <c r="X732" s="35" t="s">
        <v>134</v>
      </c>
      <c r="Y732" s="35" t="s">
        <v>199</v>
      </c>
      <c r="Z732" s="35" t="s">
        <v>977</v>
      </c>
    </row>
    <row r="733" spans="1:26" ht="15.75" customHeight="1">
      <c r="A733" s="35" t="s">
        <v>1282</v>
      </c>
      <c r="B733" s="35" t="s">
        <v>1284</v>
      </c>
      <c r="C733" s="35" t="s">
        <v>281</v>
      </c>
      <c r="D733" s="35" t="s">
        <v>165</v>
      </c>
      <c r="E733" s="35" t="s">
        <v>140</v>
      </c>
      <c r="F733" s="35" t="s">
        <v>68</v>
      </c>
      <c r="G733" s="35" t="s">
        <v>68</v>
      </c>
      <c r="H733" s="35" t="s">
        <v>68</v>
      </c>
      <c r="I733" s="41">
        <v>44348</v>
      </c>
      <c r="J733" s="41" t="s">
        <v>68</v>
      </c>
      <c r="K733" s="35" t="s">
        <v>104</v>
      </c>
      <c r="L733" s="42">
        <v>0</v>
      </c>
      <c r="M733" s="43">
        <v>0</v>
      </c>
      <c r="N733" s="42">
        <v>10000000</v>
      </c>
      <c r="O733" s="42">
        <v>1671500</v>
      </c>
      <c r="P733" s="35">
        <v>0</v>
      </c>
      <c r="Q733" s="35">
        <v>0</v>
      </c>
      <c r="R733" s="42">
        <v>0</v>
      </c>
      <c r="S733" s="42">
        <v>0</v>
      </c>
      <c r="T733" s="42">
        <v>0</v>
      </c>
      <c r="U733" s="42">
        <v>0</v>
      </c>
      <c r="V733" s="35" t="s">
        <v>105</v>
      </c>
      <c r="W733" s="35" t="s">
        <v>233</v>
      </c>
      <c r="X733" s="35" t="s">
        <v>134</v>
      </c>
      <c r="Y733" s="35" t="s">
        <v>199</v>
      </c>
      <c r="Z733" s="35" t="s">
        <v>2252</v>
      </c>
    </row>
    <row r="734" spans="1:26" ht="15.75" customHeight="1">
      <c r="A734" s="35" t="s">
        <v>1282</v>
      </c>
      <c r="B734" s="35" t="s">
        <v>1284</v>
      </c>
      <c r="C734" s="35" t="s">
        <v>281</v>
      </c>
      <c r="D734" s="35" t="s">
        <v>165</v>
      </c>
      <c r="E734" s="35" t="s">
        <v>140</v>
      </c>
      <c r="F734" s="35" t="s">
        <v>68</v>
      </c>
      <c r="G734" s="35" t="s">
        <v>68</v>
      </c>
      <c r="H734" s="35" t="s">
        <v>68</v>
      </c>
      <c r="I734" s="41">
        <v>44348</v>
      </c>
      <c r="J734" s="41" t="s">
        <v>68</v>
      </c>
      <c r="K734" s="35" t="s">
        <v>104</v>
      </c>
      <c r="L734" s="42">
        <v>0</v>
      </c>
      <c r="M734" s="43">
        <v>0</v>
      </c>
      <c r="N734" s="42">
        <v>10000000</v>
      </c>
      <c r="O734" s="42">
        <v>1671500</v>
      </c>
      <c r="P734" s="35">
        <v>0</v>
      </c>
      <c r="Q734" s="35">
        <v>0</v>
      </c>
      <c r="R734" s="42">
        <v>0</v>
      </c>
      <c r="S734" s="42">
        <v>0</v>
      </c>
      <c r="T734" s="42">
        <v>0</v>
      </c>
      <c r="U734" s="42">
        <v>0</v>
      </c>
      <c r="V734" s="35" t="s">
        <v>105</v>
      </c>
      <c r="W734" s="35" t="s">
        <v>233</v>
      </c>
      <c r="X734" s="35" t="s">
        <v>134</v>
      </c>
      <c r="Y734" s="35" t="s">
        <v>199</v>
      </c>
      <c r="Z734" s="35" t="s">
        <v>2257</v>
      </c>
    </row>
    <row r="735" spans="1:26" ht="15.75" customHeight="1">
      <c r="A735" s="35" t="s">
        <v>1282</v>
      </c>
      <c r="B735" s="35" t="s">
        <v>1284</v>
      </c>
      <c r="C735" s="35" t="s">
        <v>281</v>
      </c>
      <c r="D735" s="35" t="s">
        <v>165</v>
      </c>
      <c r="E735" s="35" t="s">
        <v>140</v>
      </c>
      <c r="F735" s="35" t="s">
        <v>68</v>
      </c>
      <c r="G735" s="35" t="s">
        <v>68</v>
      </c>
      <c r="H735" s="35" t="s">
        <v>68</v>
      </c>
      <c r="I735" s="41">
        <v>44348</v>
      </c>
      <c r="J735" s="41" t="s">
        <v>68</v>
      </c>
      <c r="K735" s="35" t="s">
        <v>104</v>
      </c>
      <c r="L735" s="42">
        <v>0</v>
      </c>
      <c r="M735" s="43">
        <v>0</v>
      </c>
      <c r="N735" s="42">
        <v>10000000</v>
      </c>
      <c r="O735" s="42">
        <v>1671500</v>
      </c>
      <c r="P735" s="35">
        <v>0</v>
      </c>
      <c r="Q735" s="35">
        <v>0</v>
      </c>
      <c r="R735" s="42">
        <v>0</v>
      </c>
      <c r="S735" s="42">
        <v>0</v>
      </c>
      <c r="T735" s="42">
        <v>0</v>
      </c>
      <c r="U735" s="42">
        <v>0</v>
      </c>
      <c r="V735" s="35" t="s">
        <v>105</v>
      </c>
      <c r="W735" s="35" t="s">
        <v>233</v>
      </c>
      <c r="X735" s="35" t="s">
        <v>134</v>
      </c>
      <c r="Y735" s="35" t="s">
        <v>199</v>
      </c>
      <c r="Z735" s="35" t="s">
        <v>312</v>
      </c>
    </row>
    <row r="736" spans="1:26" ht="15.75" customHeight="1">
      <c r="A736" s="35" t="s">
        <v>1282</v>
      </c>
      <c r="B736" s="35" t="s">
        <v>1284</v>
      </c>
      <c r="C736" s="35" t="s">
        <v>281</v>
      </c>
      <c r="D736" s="35" t="s">
        <v>165</v>
      </c>
      <c r="E736" s="35" t="s">
        <v>140</v>
      </c>
      <c r="F736" s="35" t="s">
        <v>68</v>
      </c>
      <c r="G736" s="35" t="s">
        <v>68</v>
      </c>
      <c r="H736" s="35" t="s">
        <v>68</v>
      </c>
      <c r="I736" s="41">
        <v>44348</v>
      </c>
      <c r="J736" s="41" t="s">
        <v>68</v>
      </c>
      <c r="K736" s="35" t="s">
        <v>104</v>
      </c>
      <c r="L736" s="42">
        <v>0</v>
      </c>
      <c r="M736" s="43">
        <v>0</v>
      </c>
      <c r="N736" s="42">
        <v>10000000</v>
      </c>
      <c r="O736" s="42">
        <v>1671500</v>
      </c>
      <c r="P736" s="35">
        <v>0</v>
      </c>
      <c r="Q736" s="35">
        <v>0</v>
      </c>
      <c r="R736" s="42">
        <v>0</v>
      </c>
      <c r="S736" s="42">
        <v>0</v>
      </c>
      <c r="T736" s="42">
        <v>0</v>
      </c>
      <c r="U736" s="42">
        <v>0</v>
      </c>
      <c r="V736" s="35" t="s">
        <v>105</v>
      </c>
      <c r="W736" s="35" t="s">
        <v>233</v>
      </c>
      <c r="X736" s="35" t="s">
        <v>134</v>
      </c>
      <c r="Y736" s="35" t="s">
        <v>655</v>
      </c>
      <c r="Z736" s="35" t="s">
        <v>655</v>
      </c>
    </row>
    <row r="737" spans="1:26" ht="15.75" customHeight="1">
      <c r="A737" s="35" t="s">
        <v>1282</v>
      </c>
      <c r="B737" s="35" t="s">
        <v>1284</v>
      </c>
      <c r="C737" s="35" t="s">
        <v>281</v>
      </c>
      <c r="D737" s="35" t="s">
        <v>165</v>
      </c>
      <c r="E737" s="35" t="s">
        <v>140</v>
      </c>
      <c r="F737" s="35" t="s">
        <v>68</v>
      </c>
      <c r="G737" s="35" t="s">
        <v>68</v>
      </c>
      <c r="H737" s="35" t="s">
        <v>68</v>
      </c>
      <c r="I737" s="41">
        <v>44348</v>
      </c>
      <c r="J737" s="41" t="s">
        <v>68</v>
      </c>
      <c r="K737" s="35" t="s">
        <v>104</v>
      </c>
      <c r="L737" s="42">
        <v>0</v>
      </c>
      <c r="M737" s="43">
        <v>0</v>
      </c>
      <c r="N737" s="42">
        <v>10000000</v>
      </c>
      <c r="O737" s="42">
        <v>1671500</v>
      </c>
      <c r="P737" s="35">
        <v>0</v>
      </c>
      <c r="Q737" s="35">
        <v>0</v>
      </c>
      <c r="R737" s="42">
        <v>0</v>
      </c>
      <c r="S737" s="42">
        <v>0</v>
      </c>
      <c r="T737" s="42">
        <v>0</v>
      </c>
      <c r="U737" s="42">
        <v>0</v>
      </c>
      <c r="V737" s="35" t="s">
        <v>105</v>
      </c>
      <c r="W737" s="35" t="s">
        <v>233</v>
      </c>
      <c r="X737" s="35" t="s">
        <v>134</v>
      </c>
      <c r="Y737" s="35" t="s">
        <v>224</v>
      </c>
      <c r="Z737" s="35" t="s">
        <v>2113</v>
      </c>
    </row>
    <row r="738" spans="1:26" ht="15.75" customHeight="1">
      <c r="A738" s="35" t="s">
        <v>1282</v>
      </c>
      <c r="B738" s="35" t="s">
        <v>1284</v>
      </c>
      <c r="C738" s="35" t="s">
        <v>281</v>
      </c>
      <c r="D738" s="35" t="s">
        <v>165</v>
      </c>
      <c r="E738" s="35" t="s">
        <v>140</v>
      </c>
      <c r="F738" s="35" t="s">
        <v>68</v>
      </c>
      <c r="G738" s="35" t="s">
        <v>68</v>
      </c>
      <c r="H738" s="35" t="s">
        <v>68</v>
      </c>
      <c r="I738" s="41">
        <v>44348</v>
      </c>
      <c r="J738" s="41" t="s">
        <v>68</v>
      </c>
      <c r="K738" s="35" t="s">
        <v>104</v>
      </c>
      <c r="L738" s="42">
        <v>0</v>
      </c>
      <c r="M738" s="43">
        <v>0</v>
      </c>
      <c r="N738" s="42">
        <v>10000000</v>
      </c>
      <c r="O738" s="42">
        <v>1671500</v>
      </c>
      <c r="P738" s="35">
        <v>0</v>
      </c>
      <c r="Q738" s="35">
        <v>0</v>
      </c>
      <c r="R738" s="42">
        <v>0</v>
      </c>
      <c r="S738" s="42">
        <v>0</v>
      </c>
      <c r="T738" s="42">
        <v>0</v>
      </c>
      <c r="U738" s="42">
        <v>0</v>
      </c>
      <c r="V738" s="35" t="s">
        <v>105</v>
      </c>
      <c r="W738" s="35" t="s">
        <v>233</v>
      </c>
      <c r="X738" s="35" t="s">
        <v>134</v>
      </c>
      <c r="Y738" s="35" t="s">
        <v>224</v>
      </c>
      <c r="Z738" s="35" t="s">
        <v>2114</v>
      </c>
    </row>
    <row r="739" spans="1:26" ht="15.75" customHeight="1">
      <c r="A739" s="35" t="s">
        <v>1282</v>
      </c>
      <c r="B739" s="35" t="s">
        <v>1284</v>
      </c>
      <c r="C739" s="35" t="s">
        <v>281</v>
      </c>
      <c r="D739" s="35" t="s">
        <v>165</v>
      </c>
      <c r="E739" s="35" t="s">
        <v>140</v>
      </c>
      <c r="F739" s="35" t="s">
        <v>68</v>
      </c>
      <c r="G739" s="35" t="s">
        <v>68</v>
      </c>
      <c r="H739" s="35" t="s">
        <v>68</v>
      </c>
      <c r="I739" s="41">
        <v>44348</v>
      </c>
      <c r="J739" s="41" t="s">
        <v>68</v>
      </c>
      <c r="K739" s="35" t="s">
        <v>104</v>
      </c>
      <c r="L739" s="42">
        <v>0</v>
      </c>
      <c r="M739" s="43">
        <v>0</v>
      </c>
      <c r="N739" s="42">
        <v>10000000</v>
      </c>
      <c r="O739" s="42">
        <v>1671500</v>
      </c>
      <c r="P739" s="35">
        <v>0</v>
      </c>
      <c r="Q739" s="35">
        <v>0</v>
      </c>
      <c r="R739" s="42">
        <v>0</v>
      </c>
      <c r="S739" s="42">
        <v>0</v>
      </c>
      <c r="T739" s="42">
        <v>0</v>
      </c>
      <c r="U739" s="42">
        <v>0</v>
      </c>
      <c r="V739" s="35" t="s">
        <v>105</v>
      </c>
      <c r="W739" s="35" t="s">
        <v>233</v>
      </c>
      <c r="X739" s="35" t="s">
        <v>134</v>
      </c>
      <c r="Y739" s="35" t="s">
        <v>224</v>
      </c>
      <c r="Z739" s="35" t="s">
        <v>2371</v>
      </c>
    </row>
    <row r="740" spans="1:26" ht="15.75" customHeight="1">
      <c r="A740" s="35" t="s">
        <v>1282</v>
      </c>
      <c r="B740" s="35" t="s">
        <v>1284</v>
      </c>
      <c r="C740" s="35" t="s">
        <v>281</v>
      </c>
      <c r="D740" s="35" t="s">
        <v>165</v>
      </c>
      <c r="E740" s="35" t="s">
        <v>140</v>
      </c>
      <c r="F740" s="35" t="s">
        <v>68</v>
      </c>
      <c r="G740" s="35" t="s">
        <v>68</v>
      </c>
      <c r="H740" s="35" t="s">
        <v>68</v>
      </c>
      <c r="I740" s="41">
        <v>44348</v>
      </c>
      <c r="J740" s="41" t="s">
        <v>68</v>
      </c>
      <c r="K740" s="35" t="s">
        <v>104</v>
      </c>
      <c r="L740" s="42">
        <v>0</v>
      </c>
      <c r="M740" s="43">
        <v>0</v>
      </c>
      <c r="N740" s="42">
        <v>10000000</v>
      </c>
      <c r="O740" s="42">
        <v>1671500</v>
      </c>
      <c r="P740" s="35">
        <v>0</v>
      </c>
      <c r="Q740" s="35">
        <v>0</v>
      </c>
      <c r="R740" s="42">
        <v>0</v>
      </c>
      <c r="S740" s="42">
        <v>0</v>
      </c>
      <c r="T740" s="42">
        <v>0</v>
      </c>
      <c r="U740" s="42">
        <v>0</v>
      </c>
      <c r="V740" s="35" t="s">
        <v>105</v>
      </c>
      <c r="W740" s="35" t="s">
        <v>233</v>
      </c>
      <c r="X740" s="35" t="s">
        <v>134</v>
      </c>
      <c r="Y740" s="35" t="s">
        <v>224</v>
      </c>
      <c r="Z740" s="35" t="s">
        <v>2372</v>
      </c>
    </row>
    <row r="741" spans="1:26" ht="15.75" customHeight="1">
      <c r="A741" s="35" t="s">
        <v>1282</v>
      </c>
      <c r="B741" s="35" t="s">
        <v>1284</v>
      </c>
      <c r="C741" s="35" t="s">
        <v>281</v>
      </c>
      <c r="D741" s="35" t="s">
        <v>165</v>
      </c>
      <c r="E741" s="35" t="s">
        <v>140</v>
      </c>
      <c r="F741" s="35" t="s">
        <v>68</v>
      </c>
      <c r="G741" s="35" t="s">
        <v>68</v>
      </c>
      <c r="H741" s="35" t="s">
        <v>68</v>
      </c>
      <c r="I741" s="41">
        <v>44348</v>
      </c>
      <c r="J741" s="41" t="s">
        <v>68</v>
      </c>
      <c r="K741" s="35" t="s">
        <v>104</v>
      </c>
      <c r="L741" s="42">
        <v>0</v>
      </c>
      <c r="M741" s="43">
        <v>0</v>
      </c>
      <c r="N741" s="42">
        <v>10000000</v>
      </c>
      <c r="O741" s="42">
        <v>1671500</v>
      </c>
      <c r="P741" s="35">
        <v>0</v>
      </c>
      <c r="Q741" s="35">
        <v>0</v>
      </c>
      <c r="R741" s="42">
        <v>0</v>
      </c>
      <c r="S741" s="42">
        <v>0</v>
      </c>
      <c r="T741" s="42">
        <v>0</v>
      </c>
      <c r="U741" s="42">
        <v>0</v>
      </c>
      <c r="V741" s="35" t="s">
        <v>105</v>
      </c>
      <c r="W741" s="35" t="s">
        <v>233</v>
      </c>
      <c r="X741" s="35" t="s">
        <v>134</v>
      </c>
      <c r="Y741" s="35" t="s">
        <v>259</v>
      </c>
      <c r="Z741" s="35" t="s">
        <v>259</v>
      </c>
    </row>
    <row r="742" spans="1:26" ht="15.75" customHeight="1">
      <c r="A742" s="35" t="s">
        <v>1282</v>
      </c>
      <c r="B742" s="35" t="s">
        <v>1284</v>
      </c>
      <c r="C742" s="35" t="s">
        <v>281</v>
      </c>
      <c r="D742" s="35" t="s">
        <v>165</v>
      </c>
      <c r="E742" s="35" t="s">
        <v>140</v>
      </c>
      <c r="F742" s="35" t="s">
        <v>68</v>
      </c>
      <c r="G742" s="35" t="s">
        <v>68</v>
      </c>
      <c r="H742" s="35" t="s">
        <v>68</v>
      </c>
      <c r="I742" s="41">
        <v>44348</v>
      </c>
      <c r="J742" s="41" t="s">
        <v>68</v>
      </c>
      <c r="K742" s="35" t="s">
        <v>104</v>
      </c>
      <c r="L742" s="42">
        <v>0</v>
      </c>
      <c r="M742" s="43">
        <v>0</v>
      </c>
      <c r="N742" s="42">
        <v>10000000</v>
      </c>
      <c r="O742" s="42">
        <v>1671500</v>
      </c>
      <c r="P742" s="35">
        <v>0</v>
      </c>
      <c r="Q742" s="35">
        <v>0</v>
      </c>
      <c r="R742" s="42">
        <v>0</v>
      </c>
      <c r="S742" s="42">
        <v>0</v>
      </c>
      <c r="T742" s="42">
        <v>0</v>
      </c>
      <c r="U742" s="42">
        <v>0</v>
      </c>
      <c r="V742" s="35" t="s">
        <v>105</v>
      </c>
      <c r="W742" s="35" t="s">
        <v>233</v>
      </c>
      <c r="X742" s="35" t="s">
        <v>134</v>
      </c>
      <c r="Y742" s="35" t="s">
        <v>259</v>
      </c>
      <c r="Z742" s="35" t="s">
        <v>2184</v>
      </c>
    </row>
    <row r="743" spans="1:26" ht="15.75" customHeight="1">
      <c r="A743" s="35" t="s">
        <v>1282</v>
      </c>
      <c r="B743" s="35" t="s">
        <v>1284</v>
      </c>
      <c r="C743" s="35" t="s">
        <v>281</v>
      </c>
      <c r="D743" s="35" t="s">
        <v>165</v>
      </c>
      <c r="E743" s="35" t="s">
        <v>140</v>
      </c>
      <c r="F743" s="35" t="s">
        <v>68</v>
      </c>
      <c r="G743" s="35" t="s">
        <v>68</v>
      </c>
      <c r="H743" s="35" t="s">
        <v>68</v>
      </c>
      <c r="I743" s="41">
        <v>44348</v>
      </c>
      <c r="J743" s="41" t="s">
        <v>68</v>
      </c>
      <c r="K743" s="35" t="s">
        <v>104</v>
      </c>
      <c r="L743" s="42">
        <v>0</v>
      </c>
      <c r="M743" s="43">
        <v>0</v>
      </c>
      <c r="N743" s="42">
        <v>10000000</v>
      </c>
      <c r="O743" s="42">
        <v>1671500</v>
      </c>
      <c r="P743" s="35">
        <v>0</v>
      </c>
      <c r="Q743" s="35">
        <v>0</v>
      </c>
      <c r="R743" s="42">
        <v>0</v>
      </c>
      <c r="S743" s="42">
        <v>0</v>
      </c>
      <c r="T743" s="42">
        <v>0</v>
      </c>
      <c r="U743" s="42">
        <v>0</v>
      </c>
      <c r="V743" s="35" t="s">
        <v>105</v>
      </c>
      <c r="W743" s="35" t="s">
        <v>233</v>
      </c>
      <c r="X743" s="35" t="s">
        <v>134</v>
      </c>
      <c r="Y743" s="35" t="s">
        <v>294</v>
      </c>
      <c r="Z743" s="35" t="s">
        <v>2275</v>
      </c>
    </row>
    <row r="744" spans="1:26" ht="15.75" customHeight="1">
      <c r="A744" s="35" t="s">
        <v>1288</v>
      </c>
      <c r="B744" s="35" t="s">
        <v>1290</v>
      </c>
      <c r="C744" s="35" t="s">
        <v>138</v>
      </c>
      <c r="D744" s="35" t="s">
        <v>150</v>
      </c>
      <c r="E744" s="35" t="s">
        <v>140</v>
      </c>
      <c r="F744" s="35" t="s">
        <v>1911</v>
      </c>
      <c r="G744" s="35" t="s">
        <v>1912</v>
      </c>
      <c r="H744" s="35" t="s">
        <v>1913</v>
      </c>
      <c r="I744" s="41">
        <v>43980</v>
      </c>
      <c r="J744" s="41">
        <v>44500</v>
      </c>
      <c r="K744" s="35" t="s">
        <v>104</v>
      </c>
      <c r="L744" s="42">
        <v>0</v>
      </c>
      <c r="M744" s="43">
        <v>0</v>
      </c>
      <c r="N744" s="42">
        <v>43538500</v>
      </c>
      <c r="O744" s="42">
        <v>0</v>
      </c>
      <c r="P744" s="35">
        <v>0</v>
      </c>
      <c r="Q744" s="35">
        <v>0</v>
      </c>
      <c r="R744" s="42">
        <v>0</v>
      </c>
      <c r="S744" s="42">
        <v>0</v>
      </c>
      <c r="T744" s="42">
        <v>0</v>
      </c>
      <c r="U744" s="42">
        <v>0</v>
      </c>
      <c r="V744" s="35" t="s">
        <v>796</v>
      </c>
      <c r="W744" s="35" t="s">
        <v>82</v>
      </c>
      <c r="X744" s="35" t="s">
        <v>217</v>
      </c>
      <c r="Y744" s="35" t="s">
        <v>95</v>
      </c>
      <c r="Z744" s="35" t="s">
        <v>95</v>
      </c>
    </row>
    <row r="745" spans="1:26" ht="15.75" customHeight="1">
      <c r="A745" s="35" t="s">
        <v>1295</v>
      </c>
      <c r="B745" s="35" t="s">
        <v>1297</v>
      </c>
      <c r="C745" s="35" t="s">
        <v>138</v>
      </c>
      <c r="D745" s="35" t="s">
        <v>150</v>
      </c>
      <c r="E745" s="35" t="s">
        <v>488</v>
      </c>
      <c r="F745" s="35" t="s">
        <v>2343</v>
      </c>
      <c r="G745" s="35" t="s">
        <v>2344</v>
      </c>
      <c r="H745" s="35" t="s">
        <v>2345</v>
      </c>
      <c r="I745" s="41">
        <v>44218</v>
      </c>
      <c r="J745" s="41">
        <v>45129</v>
      </c>
      <c r="K745" s="35" t="s">
        <v>266</v>
      </c>
      <c r="L745" s="42">
        <v>0</v>
      </c>
      <c r="M745" s="43">
        <v>0</v>
      </c>
      <c r="N745" s="42">
        <v>1720810.3</v>
      </c>
      <c r="O745" s="42">
        <v>736947.22</v>
      </c>
      <c r="P745" s="35">
        <v>0</v>
      </c>
      <c r="Q745" s="35">
        <v>0</v>
      </c>
      <c r="R745" s="42">
        <v>0</v>
      </c>
      <c r="S745" s="42">
        <v>0</v>
      </c>
      <c r="T745" s="42">
        <v>0</v>
      </c>
      <c r="U745" s="42">
        <v>0</v>
      </c>
      <c r="V745" s="35" t="s">
        <v>831</v>
      </c>
      <c r="W745" s="35" t="s">
        <v>82</v>
      </c>
      <c r="X745" s="35" t="s">
        <v>217</v>
      </c>
      <c r="Y745" s="35" t="s">
        <v>95</v>
      </c>
      <c r="Z745" s="35" t="s">
        <v>95</v>
      </c>
    </row>
    <row r="746" spans="1:26" ht="15.75" customHeight="1">
      <c r="A746" s="35" t="s">
        <v>1302</v>
      </c>
      <c r="B746" s="35" t="s">
        <v>1304</v>
      </c>
      <c r="C746" s="35" t="s">
        <v>138</v>
      </c>
      <c r="D746" s="35" t="s">
        <v>205</v>
      </c>
      <c r="E746" s="35" t="s">
        <v>409</v>
      </c>
      <c r="F746" s="35" t="s">
        <v>2373</v>
      </c>
      <c r="G746" s="35" t="s">
        <v>2374</v>
      </c>
      <c r="H746" s="35" t="s">
        <v>1907</v>
      </c>
      <c r="I746" s="41">
        <v>44075</v>
      </c>
      <c r="J746" s="41">
        <v>45901</v>
      </c>
      <c r="K746" s="35" t="s">
        <v>663</v>
      </c>
      <c r="L746" s="42">
        <v>0</v>
      </c>
      <c r="M746" s="43">
        <v>0</v>
      </c>
      <c r="N746" s="42">
        <v>29264520.449999999</v>
      </c>
      <c r="O746" s="42">
        <v>0</v>
      </c>
      <c r="P746" s="35">
        <v>0</v>
      </c>
      <c r="Q746" s="35">
        <v>0</v>
      </c>
      <c r="R746" s="42">
        <v>4577599.7699999996</v>
      </c>
      <c r="S746" s="42">
        <v>0</v>
      </c>
      <c r="T746" s="42">
        <v>22.4</v>
      </c>
      <c r="U746" s="42">
        <v>15.64</v>
      </c>
      <c r="V746" s="35" t="s">
        <v>105</v>
      </c>
      <c r="W746" s="35" t="s">
        <v>82</v>
      </c>
      <c r="X746" s="35" t="s">
        <v>382</v>
      </c>
      <c r="Y746" s="35" t="s">
        <v>235</v>
      </c>
      <c r="Z746" s="35" t="s">
        <v>1305</v>
      </c>
    </row>
    <row r="747" spans="1:26" ht="15.75" customHeight="1">
      <c r="A747" s="35" t="s">
        <v>1302</v>
      </c>
      <c r="B747" s="35" t="s">
        <v>1304</v>
      </c>
      <c r="C747" s="35" t="s">
        <v>138</v>
      </c>
      <c r="D747" s="35" t="s">
        <v>205</v>
      </c>
      <c r="E747" s="35" t="s">
        <v>409</v>
      </c>
      <c r="F747" s="35" t="s">
        <v>2373</v>
      </c>
      <c r="G747" s="35" t="s">
        <v>2374</v>
      </c>
      <c r="H747" s="35" t="s">
        <v>1907</v>
      </c>
      <c r="I747" s="41">
        <v>44075</v>
      </c>
      <c r="J747" s="41">
        <v>45901</v>
      </c>
      <c r="K747" s="35" t="s">
        <v>663</v>
      </c>
      <c r="L747" s="42">
        <v>0</v>
      </c>
      <c r="M747" s="43">
        <v>0</v>
      </c>
      <c r="N747" s="42">
        <v>29264520.449999999</v>
      </c>
      <c r="O747" s="42">
        <v>0</v>
      </c>
      <c r="P747" s="35">
        <v>0</v>
      </c>
      <c r="Q747" s="35">
        <v>0</v>
      </c>
      <c r="R747" s="42">
        <v>4577599.7699999996</v>
      </c>
      <c r="S747" s="42">
        <v>0</v>
      </c>
      <c r="T747" s="42">
        <v>22.4</v>
      </c>
      <c r="U747" s="42">
        <v>15.64</v>
      </c>
      <c r="V747" s="35" t="s">
        <v>105</v>
      </c>
      <c r="W747" s="35" t="s">
        <v>82</v>
      </c>
      <c r="X747" s="35" t="s">
        <v>382</v>
      </c>
      <c r="Y747" s="35" t="s">
        <v>1660</v>
      </c>
      <c r="Z747" s="35" t="s">
        <v>2375</v>
      </c>
    </row>
    <row r="748" spans="1:26" ht="15.75" customHeight="1">
      <c r="A748" s="35" t="s">
        <v>1302</v>
      </c>
      <c r="B748" s="35" t="s">
        <v>1304</v>
      </c>
      <c r="C748" s="35" t="s">
        <v>138</v>
      </c>
      <c r="D748" s="35" t="s">
        <v>205</v>
      </c>
      <c r="E748" s="35" t="s">
        <v>409</v>
      </c>
      <c r="F748" s="35" t="s">
        <v>2373</v>
      </c>
      <c r="G748" s="35" t="s">
        <v>2374</v>
      </c>
      <c r="H748" s="35" t="s">
        <v>1907</v>
      </c>
      <c r="I748" s="41">
        <v>44075</v>
      </c>
      <c r="J748" s="41">
        <v>45901</v>
      </c>
      <c r="K748" s="35" t="s">
        <v>663</v>
      </c>
      <c r="L748" s="42">
        <v>0</v>
      </c>
      <c r="M748" s="43">
        <v>0</v>
      </c>
      <c r="N748" s="42">
        <v>29264520.449999999</v>
      </c>
      <c r="O748" s="42">
        <v>0</v>
      </c>
      <c r="P748" s="35">
        <v>0</v>
      </c>
      <c r="Q748" s="35">
        <v>0</v>
      </c>
      <c r="R748" s="42">
        <v>4577599.7699999996</v>
      </c>
      <c r="S748" s="42">
        <v>0</v>
      </c>
      <c r="T748" s="42">
        <v>22.4</v>
      </c>
      <c r="U748" s="42">
        <v>15.64</v>
      </c>
      <c r="V748" s="35" t="s">
        <v>105</v>
      </c>
      <c r="W748" s="35" t="s">
        <v>82</v>
      </c>
      <c r="X748" s="35" t="s">
        <v>382</v>
      </c>
      <c r="Y748" s="35" t="s">
        <v>1223</v>
      </c>
      <c r="Z748" s="35" t="s">
        <v>2376</v>
      </c>
    </row>
    <row r="749" spans="1:26" ht="15.75" customHeight="1">
      <c r="A749" s="35" t="s">
        <v>1307</v>
      </c>
      <c r="B749" s="35" t="s">
        <v>1309</v>
      </c>
      <c r="C749" s="35" t="s">
        <v>76</v>
      </c>
      <c r="D749" s="35" t="s">
        <v>131</v>
      </c>
      <c r="E749" s="35" t="s">
        <v>196</v>
      </c>
      <c r="F749" s="35" t="s">
        <v>2377</v>
      </c>
      <c r="G749" s="35" t="s">
        <v>2378</v>
      </c>
      <c r="H749" s="35" t="s">
        <v>2379</v>
      </c>
      <c r="I749" s="41">
        <v>44180</v>
      </c>
      <c r="J749" s="41">
        <v>44347</v>
      </c>
      <c r="K749" s="35" t="s">
        <v>104</v>
      </c>
      <c r="L749" s="42">
        <v>0</v>
      </c>
      <c r="M749" s="43">
        <v>0</v>
      </c>
      <c r="N749" s="42">
        <v>141979.35999999999</v>
      </c>
      <c r="O749" s="42">
        <v>0</v>
      </c>
      <c r="P749" s="35">
        <v>13911.07</v>
      </c>
      <c r="Q749" s="35">
        <v>0</v>
      </c>
      <c r="R749" s="42">
        <v>155890.42000000001</v>
      </c>
      <c r="S749" s="42">
        <v>0</v>
      </c>
      <c r="T749" s="42">
        <v>100</v>
      </c>
      <c r="U749" s="42">
        <v>99.99</v>
      </c>
      <c r="V749" s="35" t="s">
        <v>796</v>
      </c>
      <c r="W749" s="35" t="s">
        <v>82</v>
      </c>
      <c r="X749" s="35" t="s">
        <v>83</v>
      </c>
      <c r="Y749" s="35" t="s">
        <v>95</v>
      </c>
      <c r="Z749" s="35" t="s">
        <v>95</v>
      </c>
    </row>
    <row r="750" spans="1:26" ht="15.75" customHeight="1">
      <c r="A750" s="35" t="s">
        <v>1312</v>
      </c>
      <c r="B750" s="35" t="s">
        <v>1314</v>
      </c>
      <c r="C750" s="35" t="s">
        <v>138</v>
      </c>
      <c r="D750" s="35" t="s">
        <v>101</v>
      </c>
      <c r="E750" s="35" t="s">
        <v>1278</v>
      </c>
      <c r="F750" s="35" t="s">
        <v>2380</v>
      </c>
      <c r="G750" s="35" t="s">
        <v>2381</v>
      </c>
      <c r="H750" s="35" t="s">
        <v>2382</v>
      </c>
      <c r="I750" s="41">
        <v>44181</v>
      </c>
      <c r="J750" s="41">
        <v>44561</v>
      </c>
      <c r="K750" s="35" t="s">
        <v>663</v>
      </c>
      <c r="L750" s="42">
        <v>0</v>
      </c>
      <c r="M750" s="43">
        <v>0</v>
      </c>
      <c r="N750" s="42">
        <v>279720</v>
      </c>
      <c r="O750" s="42">
        <v>0</v>
      </c>
      <c r="P750" s="35">
        <v>0</v>
      </c>
      <c r="Q750" s="35">
        <v>0</v>
      </c>
      <c r="R750" s="42">
        <v>0</v>
      </c>
      <c r="S750" s="42">
        <v>0</v>
      </c>
      <c r="T750" s="42">
        <v>0</v>
      </c>
      <c r="U750" s="42">
        <v>0</v>
      </c>
      <c r="V750" s="35" t="s">
        <v>831</v>
      </c>
      <c r="W750" s="35" t="s">
        <v>82</v>
      </c>
      <c r="X750" s="35" t="s">
        <v>1315</v>
      </c>
      <c r="Y750" s="35" t="s">
        <v>95</v>
      </c>
      <c r="Z750" s="35" t="s">
        <v>95</v>
      </c>
    </row>
    <row r="751" spans="1:26" ht="15.75" customHeight="1">
      <c r="A751" s="35" t="s">
        <v>1319</v>
      </c>
      <c r="B751" s="35" t="s">
        <v>1321</v>
      </c>
      <c r="C751" s="35" t="s">
        <v>281</v>
      </c>
      <c r="D751" s="35" t="s">
        <v>662</v>
      </c>
      <c r="E751" s="35" t="s">
        <v>488</v>
      </c>
      <c r="F751" s="35" t="s">
        <v>68</v>
      </c>
      <c r="G751" s="35" t="s">
        <v>68</v>
      </c>
      <c r="H751" s="35" t="s">
        <v>68</v>
      </c>
      <c r="I751" s="41">
        <v>43511</v>
      </c>
      <c r="J751" s="41" t="s">
        <v>68</v>
      </c>
      <c r="K751" s="35" t="s">
        <v>663</v>
      </c>
      <c r="L751" s="42">
        <v>0</v>
      </c>
      <c r="M751" s="43">
        <v>0</v>
      </c>
      <c r="N751" s="42">
        <v>596466</v>
      </c>
      <c r="O751" s="42">
        <v>0</v>
      </c>
      <c r="P751" s="35">
        <v>0</v>
      </c>
      <c r="Q751" s="35">
        <v>0</v>
      </c>
      <c r="R751" s="42">
        <v>0</v>
      </c>
      <c r="S751" s="42">
        <v>0</v>
      </c>
      <c r="T751" s="42">
        <v>0</v>
      </c>
      <c r="U751" s="42">
        <v>0</v>
      </c>
      <c r="V751" s="35" t="s">
        <v>831</v>
      </c>
      <c r="W751" s="35" t="s">
        <v>82</v>
      </c>
      <c r="X751" s="35" t="s">
        <v>151</v>
      </c>
      <c r="Y751" s="35" t="s">
        <v>95</v>
      </c>
      <c r="Z751" s="35" t="s">
        <v>95</v>
      </c>
    </row>
    <row r="752" spans="1:26" ht="15.75" customHeight="1">
      <c r="A752" s="35" t="s">
        <v>1324</v>
      </c>
      <c r="B752" s="35" t="s">
        <v>1326</v>
      </c>
      <c r="C752" s="35" t="s">
        <v>281</v>
      </c>
      <c r="D752" s="35" t="s">
        <v>662</v>
      </c>
      <c r="E752" s="35" t="s">
        <v>488</v>
      </c>
      <c r="F752" s="35" t="s">
        <v>68</v>
      </c>
      <c r="G752" s="35" t="s">
        <v>68</v>
      </c>
      <c r="H752" s="35" t="s">
        <v>68</v>
      </c>
      <c r="I752" s="41">
        <v>44133</v>
      </c>
      <c r="J752" s="41" t="s">
        <v>68</v>
      </c>
      <c r="K752" s="35" t="s">
        <v>266</v>
      </c>
      <c r="L752" s="42">
        <v>0</v>
      </c>
      <c r="M752" s="43">
        <v>0</v>
      </c>
      <c r="N752" s="42">
        <v>450000</v>
      </c>
      <c r="O752" s="42">
        <v>450000</v>
      </c>
      <c r="P752" s="35">
        <v>0</v>
      </c>
      <c r="Q752" s="35">
        <v>0</v>
      </c>
      <c r="R752" s="42">
        <v>0</v>
      </c>
      <c r="S752" s="42">
        <v>0</v>
      </c>
      <c r="T752" s="42">
        <v>0</v>
      </c>
      <c r="U752" s="42">
        <v>0</v>
      </c>
      <c r="V752" s="35" t="s">
        <v>831</v>
      </c>
      <c r="W752" s="35" t="s">
        <v>82</v>
      </c>
      <c r="X752" s="35" t="s">
        <v>151</v>
      </c>
      <c r="Y752" s="35" t="s">
        <v>95</v>
      </c>
      <c r="Z752" s="35" t="s">
        <v>95</v>
      </c>
    </row>
    <row r="753" spans="1:26" ht="15.75" customHeight="1">
      <c r="A753" s="35" t="s">
        <v>1329</v>
      </c>
      <c r="B753" s="35" t="s">
        <v>1331</v>
      </c>
      <c r="C753" s="35" t="s">
        <v>281</v>
      </c>
      <c r="D753" s="35" t="s">
        <v>662</v>
      </c>
      <c r="E753" s="35" t="s">
        <v>488</v>
      </c>
      <c r="F753" s="35" t="s">
        <v>68</v>
      </c>
      <c r="G753" s="35" t="s">
        <v>68</v>
      </c>
      <c r="H753" s="35" t="s">
        <v>68</v>
      </c>
      <c r="I753" s="41">
        <v>44124</v>
      </c>
      <c r="J753" s="41" t="s">
        <v>68</v>
      </c>
      <c r="K753" s="35" t="s">
        <v>663</v>
      </c>
      <c r="L753" s="42">
        <v>0</v>
      </c>
      <c r="M753" s="43">
        <v>0</v>
      </c>
      <c r="N753" s="42">
        <v>2686177.26</v>
      </c>
      <c r="O753" s="42">
        <v>2686177.26</v>
      </c>
      <c r="P753" s="35">
        <v>0</v>
      </c>
      <c r="Q753" s="35">
        <v>0</v>
      </c>
      <c r="R753" s="42">
        <v>0</v>
      </c>
      <c r="S753" s="42">
        <v>0</v>
      </c>
      <c r="T753" s="42">
        <v>0</v>
      </c>
      <c r="U753" s="42">
        <v>0</v>
      </c>
      <c r="V753" s="35" t="s">
        <v>831</v>
      </c>
      <c r="W753" s="35" t="s">
        <v>82</v>
      </c>
      <c r="X753" s="35" t="s">
        <v>151</v>
      </c>
      <c r="Y753" s="35" t="s">
        <v>95</v>
      </c>
      <c r="Z753" s="35" t="s">
        <v>95</v>
      </c>
    </row>
    <row r="754" spans="1:26" ht="15.75" customHeight="1">
      <c r="A754" s="35" t="s">
        <v>1333</v>
      </c>
      <c r="B754" s="35" t="s">
        <v>1335</v>
      </c>
      <c r="C754" s="35" t="s">
        <v>281</v>
      </c>
      <c r="D754" s="35" t="s">
        <v>205</v>
      </c>
      <c r="E754" s="35" t="s">
        <v>78</v>
      </c>
      <c r="F754" s="35" t="s">
        <v>68</v>
      </c>
      <c r="G754" s="35" t="s">
        <v>68</v>
      </c>
      <c r="H754" s="35" t="s">
        <v>68</v>
      </c>
      <c r="I754" s="41">
        <v>43951</v>
      </c>
      <c r="J754" s="41" t="s">
        <v>68</v>
      </c>
      <c r="K754" s="35" t="s">
        <v>663</v>
      </c>
      <c r="L754" s="42">
        <v>0</v>
      </c>
      <c r="M754" s="43">
        <v>0</v>
      </c>
      <c r="N754" s="42">
        <v>385161</v>
      </c>
      <c r="O754" s="42">
        <v>0</v>
      </c>
      <c r="P754" s="35">
        <v>0</v>
      </c>
      <c r="Q754" s="35">
        <v>0</v>
      </c>
      <c r="R754" s="42">
        <v>0</v>
      </c>
      <c r="S754" s="42">
        <v>0</v>
      </c>
      <c r="T754" s="42">
        <v>0</v>
      </c>
      <c r="U754" s="42">
        <v>0</v>
      </c>
      <c r="V754" s="35" t="s">
        <v>796</v>
      </c>
      <c r="W754" s="35" t="s">
        <v>82</v>
      </c>
      <c r="X754" s="35" t="s">
        <v>134</v>
      </c>
      <c r="Y754" s="35" t="s">
        <v>95</v>
      </c>
      <c r="Z754" s="35" t="s">
        <v>95</v>
      </c>
    </row>
    <row r="755" spans="1:26" ht="15.75" customHeight="1">
      <c r="A755" s="35" t="s">
        <v>1337</v>
      </c>
      <c r="B755" s="35" t="s">
        <v>1339</v>
      </c>
      <c r="C755" s="35" t="s">
        <v>76</v>
      </c>
      <c r="D755" s="35" t="s">
        <v>1340</v>
      </c>
      <c r="E755" s="35" t="s">
        <v>488</v>
      </c>
      <c r="F755" s="35" t="s">
        <v>2383</v>
      </c>
      <c r="G755" s="35" t="s">
        <v>2384</v>
      </c>
      <c r="H755" s="35" t="s">
        <v>2385</v>
      </c>
      <c r="I755" s="41">
        <v>44109</v>
      </c>
      <c r="J755" s="41">
        <v>44201</v>
      </c>
      <c r="K755" s="35" t="s">
        <v>80</v>
      </c>
      <c r="L755" s="42">
        <v>0</v>
      </c>
      <c r="M755" s="43">
        <v>0</v>
      </c>
      <c r="N755" s="42">
        <v>98088.39</v>
      </c>
      <c r="O755" s="42">
        <v>0</v>
      </c>
      <c r="P755" s="35">
        <v>0</v>
      </c>
      <c r="Q755" s="35">
        <v>0</v>
      </c>
      <c r="R755" s="42">
        <v>98088.38</v>
      </c>
      <c r="S755" s="42">
        <v>0</v>
      </c>
      <c r="T755" s="42">
        <v>100</v>
      </c>
      <c r="U755" s="42">
        <v>99.99</v>
      </c>
      <c r="V755" s="35" t="s">
        <v>831</v>
      </c>
      <c r="W755" s="35" t="s">
        <v>233</v>
      </c>
      <c r="X755" s="35" t="s">
        <v>157</v>
      </c>
      <c r="Y755" s="35" t="s">
        <v>95</v>
      </c>
      <c r="Z755" s="35" t="s">
        <v>95</v>
      </c>
    </row>
    <row r="756" spans="1:26" ht="15.75" customHeight="1">
      <c r="A756" s="35" t="s">
        <v>1343</v>
      </c>
      <c r="B756" s="35" t="s">
        <v>1344</v>
      </c>
      <c r="C756" s="35" t="s">
        <v>138</v>
      </c>
      <c r="D756" s="35" t="s">
        <v>155</v>
      </c>
      <c r="E756" s="35" t="s">
        <v>180</v>
      </c>
      <c r="F756" s="35" t="s">
        <v>1938</v>
      </c>
      <c r="G756" s="35" t="s">
        <v>1939</v>
      </c>
      <c r="H756" s="35" t="s">
        <v>2386</v>
      </c>
      <c r="I756" s="41">
        <v>43466</v>
      </c>
      <c r="J756" s="41">
        <v>44377</v>
      </c>
      <c r="K756" s="35" t="s">
        <v>80</v>
      </c>
      <c r="L756" s="42">
        <v>5274920.4000000004</v>
      </c>
      <c r="M756" s="43">
        <v>40720977.979999997</v>
      </c>
      <c r="N756" s="42">
        <v>40949052.659999996</v>
      </c>
      <c r="O756" s="42">
        <v>0</v>
      </c>
      <c r="P756" s="35">
        <v>869918.07</v>
      </c>
      <c r="Q756" s="35">
        <v>0</v>
      </c>
      <c r="R756" s="42">
        <v>36974225.060000002</v>
      </c>
      <c r="S756" s="42">
        <v>0</v>
      </c>
      <c r="T756" s="42">
        <v>87.87</v>
      </c>
      <c r="U756" s="42">
        <v>88.41</v>
      </c>
      <c r="V756" s="35" t="s">
        <v>787</v>
      </c>
      <c r="W756" s="35" t="s">
        <v>133</v>
      </c>
      <c r="X756" s="35" t="s">
        <v>157</v>
      </c>
      <c r="Y756" s="35" t="s">
        <v>95</v>
      </c>
      <c r="Z756" s="35" t="s">
        <v>95</v>
      </c>
    </row>
    <row r="757" spans="1:26" ht="15.75" customHeight="1">
      <c r="A757" s="35" t="s">
        <v>1349</v>
      </c>
      <c r="B757" s="35" t="s">
        <v>1350</v>
      </c>
      <c r="C757" s="35" t="s">
        <v>138</v>
      </c>
      <c r="D757" s="35" t="s">
        <v>243</v>
      </c>
      <c r="E757" s="35" t="s">
        <v>140</v>
      </c>
      <c r="F757" s="35" t="s">
        <v>2309</v>
      </c>
      <c r="G757" s="35" t="s">
        <v>2310</v>
      </c>
      <c r="H757" s="35" t="s">
        <v>2311</v>
      </c>
      <c r="I757" s="41">
        <v>44526</v>
      </c>
      <c r="J757" s="41">
        <v>44985</v>
      </c>
      <c r="K757" s="35" t="s">
        <v>104</v>
      </c>
      <c r="L757" s="42">
        <v>7998.93</v>
      </c>
      <c r="M757" s="43">
        <v>72595.09</v>
      </c>
      <c r="N757" s="42">
        <v>1815120</v>
      </c>
      <c r="O757" s="42">
        <v>0</v>
      </c>
      <c r="P757" s="35">
        <v>0</v>
      </c>
      <c r="Q757" s="35">
        <v>0</v>
      </c>
      <c r="R757" s="42">
        <v>72595.09</v>
      </c>
      <c r="S757" s="42">
        <v>0</v>
      </c>
      <c r="T757" s="42">
        <v>32.18</v>
      </c>
      <c r="U757" s="42">
        <v>3.99</v>
      </c>
      <c r="V757" s="35" t="s">
        <v>81</v>
      </c>
      <c r="W757" s="35" t="s">
        <v>233</v>
      </c>
      <c r="X757" s="35" t="s">
        <v>502</v>
      </c>
      <c r="Y757" s="35" t="s">
        <v>95</v>
      </c>
      <c r="Z757" s="35" t="s">
        <v>95</v>
      </c>
    </row>
    <row r="758" spans="1:26" ht="15.75" customHeight="1">
      <c r="A758" s="35" t="s">
        <v>1352</v>
      </c>
      <c r="B758" s="35" t="s">
        <v>1354</v>
      </c>
      <c r="C758" s="35" t="s">
        <v>138</v>
      </c>
      <c r="D758" s="35" t="s">
        <v>1092</v>
      </c>
      <c r="E758" s="35" t="s">
        <v>1278</v>
      </c>
      <c r="F758" s="35" t="s">
        <v>2320</v>
      </c>
      <c r="G758" s="35" t="s">
        <v>2321</v>
      </c>
      <c r="H758" s="35" t="s">
        <v>2387</v>
      </c>
      <c r="I758" s="41">
        <v>44181</v>
      </c>
      <c r="J758" s="41">
        <v>44499</v>
      </c>
      <c r="K758" s="35" t="s">
        <v>80</v>
      </c>
      <c r="L758" s="42">
        <v>35075.82</v>
      </c>
      <c r="M758" s="43">
        <v>272964.94</v>
      </c>
      <c r="N758" s="42">
        <v>272964.94</v>
      </c>
      <c r="O758" s="42">
        <v>0</v>
      </c>
      <c r="P758" s="35">
        <v>0</v>
      </c>
      <c r="Q758" s="35">
        <v>0</v>
      </c>
      <c r="R758" s="42">
        <v>272964.93</v>
      </c>
      <c r="S758" s="42">
        <v>0</v>
      </c>
      <c r="T758" s="42">
        <v>100</v>
      </c>
      <c r="U758" s="42">
        <v>99.99</v>
      </c>
      <c r="V758" s="35" t="s">
        <v>831</v>
      </c>
      <c r="W758" s="35" t="s">
        <v>233</v>
      </c>
      <c r="X758" s="35" t="s">
        <v>1355</v>
      </c>
      <c r="Y758" s="35" t="s">
        <v>95</v>
      </c>
      <c r="Z758" s="35" t="s">
        <v>95</v>
      </c>
    </row>
    <row r="759" spans="1:26" ht="15.75" customHeight="1">
      <c r="A759" s="35" t="s">
        <v>1358</v>
      </c>
      <c r="B759" s="35" t="s">
        <v>1360</v>
      </c>
      <c r="C759" s="35" t="s">
        <v>216</v>
      </c>
      <c r="D759" s="35" t="s">
        <v>868</v>
      </c>
      <c r="E759" s="35" t="s">
        <v>1278</v>
      </c>
      <c r="F759" s="35" t="s">
        <v>2223</v>
      </c>
      <c r="G759" s="35" t="s">
        <v>2224</v>
      </c>
      <c r="H759" s="35" t="s">
        <v>2233</v>
      </c>
      <c r="I759" s="41">
        <v>44181</v>
      </c>
      <c r="J759" s="41">
        <v>44592</v>
      </c>
      <c r="K759" s="35" t="s">
        <v>80</v>
      </c>
      <c r="L759" s="42">
        <v>36000</v>
      </c>
      <c r="M759" s="43">
        <v>277852.32</v>
      </c>
      <c r="N759" s="42">
        <v>277852.32</v>
      </c>
      <c r="O759" s="42">
        <v>0</v>
      </c>
      <c r="P759" s="35">
        <v>0</v>
      </c>
      <c r="Q759" s="35">
        <v>0</v>
      </c>
      <c r="R759" s="42">
        <v>277852.31</v>
      </c>
      <c r="S759" s="42">
        <v>0</v>
      </c>
      <c r="T759" s="42">
        <v>100</v>
      </c>
      <c r="U759" s="42">
        <v>99.99</v>
      </c>
      <c r="V759" s="35" t="s">
        <v>831</v>
      </c>
      <c r="W759" s="35" t="s">
        <v>133</v>
      </c>
      <c r="X759" s="35" t="s">
        <v>157</v>
      </c>
      <c r="Y759" s="35" t="s">
        <v>95</v>
      </c>
      <c r="Z759" s="35" t="s">
        <v>95</v>
      </c>
    </row>
    <row r="760" spans="1:26" ht="15.75" customHeight="1">
      <c r="A760" s="35" t="s">
        <v>1358</v>
      </c>
      <c r="B760" s="35" t="s">
        <v>1360</v>
      </c>
      <c r="C760" s="35" t="s">
        <v>216</v>
      </c>
      <c r="D760" s="35" t="s">
        <v>868</v>
      </c>
      <c r="E760" s="35" t="s">
        <v>1278</v>
      </c>
      <c r="F760" s="35" t="s">
        <v>2223</v>
      </c>
      <c r="G760" s="35" t="s">
        <v>2224</v>
      </c>
      <c r="H760" s="35" t="s">
        <v>2233</v>
      </c>
      <c r="I760" s="41">
        <v>44181</v>
      </c>
      <c r="J760" s="41">
        <v>44592</v>
      </c>
      <c r="K760" s="35" t="s">
        <v>80</v>
      </c>
      <c r="L760" s="42">
        <v>36000</v>
      </c>
      <c r="M760" s="43">
        <v>277852.32</v>
      </c>
      <c r="N760" s="42">
        <v>277852.32</v>
      </c>
      <c r="O760" s="42">
        <v>0</v>
      </c>
      <c r="P760" s="35">
        <v>0</v>
      </c>
      <c r="Q760" s="35">
        <v>0</v>
      </c>
      <c r="R760" s="42">
        <v>277852.31</v>
      </c>
      <c r="S760" s="42">
        <v>0</v>
      </c>
      <c r="T760" s="42">
        <v>100</v>
      </c>
      <c r="U760" s="42">
        <v>99.99</v>
      </c>
      <c r="V760" s="35" t="s">
        <v>831</v>
      </c>
      <c r="W760" s="35" t="s">
        <v>133</v>
      </c>
      <c r="X760" s="35" t="s">
        <v>157</v>
      </c>
      <c r="Y760" s="35" t="s">
        <v>259</v>
      </c>
      <c r="Z760" s="35" t="s">
        <v>259</v>
      </c>
    </row>
    <row r="761" spans="1:26" ht="15.75" customHeight="1">
      <c r="A761" s="35" t="s">
        <v>1362</v>
      </c>
      <c r="B761" s="35" t="s">
        <v>1364</v>
      </c>
      <c r="C761" s="35" t="s">
        <v>920</v>
      </c>
      <c r="D761" s="35" t="s">
        <v>662</v>
      </c>
      <c r="E761" s="35" t="s">
        <v>488</v>
      </c>
      <c r="F761" s="35" t="s">
        <v>2137</v>
      </c>
      <c r="G761" s="35" t="s">
        <v>2388</v>
      </c>
      <c r="H761" s="35" t="s">
        <v>2389</v>
      </c>
      <c r="I761" s="41">
        <v>44216</v>
      </c>
      <c r="J761" s="41">
        <v>44680</v>
      </c>
      <c r="K761" s="35" t="s">
        <v>80</v>
      </c>
      <c r="L761" s="42">
        <v>0</v>
      </c>
      <c r="M761" s="43">
        <v>0</v>
      </c>
      <c r="N761" s="42">
        <v>4396909.0199999996</v>
      </c>
      <c r="O761" s="42">
        <v>0</v>
      </c>
      <c r="P761" s="35">
        <v>0</v>
      </c>
      <c r="Q761" s="35">
        <v>0</v>
      </c>
      <c r="R761" s="42">
        <v>0</v>
      </c>
      <c r="S761" s="42">
        <v>0</v>
      </c>
      <c r="T761" s="42">
        <v>0</v>
      </c>
      <c r="U761" s="42">
        <v>0</v>
      </c>
      <c r="V761" s="35" t="s">
        <v>831</v>
      </c>
      <c r="W761" s="35" t="s">
        <v>82</v>
      </c>
      <c r="X761" s="35" t="s">
        <v>151</v>
      </c>
      <c r="Y761" s="35" t="s">
        <v>95</v>
      </c>
      <c r="Z761" s="35" t="s">
        <v>95</v>
      </c>
    </row>
    <row r="762" spans="1:26" ht="15.75" customHeight="1">
      <c r="A762" s="35" t="s">
        <v>1369</v>
      </c>
      <c r="B762" s="35" t="s">
        <v>1371</v>
      </c>
      <c r="C762" s="35" t="s">
        <v>138</v>
      </c>
      <c r="D762" s="35" t="s">
        <v>1133</v>
      </c>
      <c r="E762" s="35" t="s">
        <v>488</v>
      </c>
      <c r="F762" s="35" t="s">
        <v>2390</v>
      </c>
      <c r="G762" s="35" t="s">
        <v>2331</v>
      </c>
      <c r="H762" s="35" t="s">
        <v>2332</v>
      </c>
      <c r="I762" s="41">
        <v>44195</v>
      </c>
      <c r="J762" s="41">
        <v>44862</v>
      </c>
      <c r="K762" s="35" t="s">
        <v>266</v>
      </c>
      <c r="L762" s="42">
        <v>0</v>
      </c>
      <c r="M762" s="43">
        <v>0</v>
      </c>
      <c r="N762" s="42">
        <v>3786776.05</v>
      </c>
      <c r="O762" s="42">
        <v>0</v>
      </c>
      <c r="P762" s="35">
        <v>0</v>
      </c>
      <c r="Q762" s="35">
        <v>0</v>
      </c>
      <c r="R762" s="42">
        <v>2826803.11</v>
      </c>
      <c r="S762" s="42">
        <v>0</v>
      </c>
      <c r="T762" s="42">
        <v>75</v>
      </c>
      <c r="U762" s="42">
        <v>74.64</v>
      </c>
      <c r="V762" s="35" t="s">
        <v>831</v>
      </c>
      <c r="W762" s="35" t="s">
        <v>82</v>
      </c>
      <c r="X762" s="35" t="s">
        <v>300</v>
      </c>
      <c r="Y762" s="35" t="s">
        <v>294</v>
      </c>
      <c r="Z762" s="35" t="s">
        <v>294</v>
      </c>
    </row>
    <row r="763" spans="1:26" ht="15.75" customHeight="1">
      <c r="A763" s="35" t="s">
        <v>1369</v>
      </c>
      <c r="B763" s="35" t="s">
        <v>1371</v>
      </c>
      <c r="C763" s="35" t="s">
        <v>138</v>
      </c>
      <c r="D763" s="35" t="s">
        <v>1133</v>
      </c>
      <c r="E763" s="35" t="s">
        <v>488</v>
      </c>
      <c r="F763" s="35" t="s">
        <v>2390</v>
      </c>
      <c r="G763" s="35" t="s">
        <v>2331</v>
      </c>
      <c r="H763" s="35" t="s">
        <v>2332</v>
      </c>
      <c r="I763" s="41">
        <v>44195</v>
      </c>
      <c r="J763" s="41">
        <v>44862</v>
      </c>
      <c r="K763" s="35" t="s">
        <v>266</v>
      </c>
      <c r="L763" s="42">
        <v>0</v>
      </c>
      <c r="M763" s="43">
        <v>0</v>
      </c>
      <c r="N763" s="42">
        <v>3786776.05</v>
      </c>
      <c r="O763" s="42">
        <v>0</v>
      </c>
      <c r="P763" s="35">
        <v>0</v>
      </c>
      <c r="Q763" s="35">
        <v>0</v>
      </c>
      <c r="R763" s="42">
        <v>2826803.11</v>
      </c>
      <c r="S763" s="42">
        <v>0</v>
      </c>
      <c r="T763" s="42">
        <v>75</v>
      </c>
      <c r="U763" s="42">
        <v>74.64</v>
      </c>
      <c r="V763" s="35" t="s">
        <v>831</v>
      </c>
      <c r="W763" s="35" t="s">
        <v>82</v>
      </c>
      <c r="X763" s="35" t="s">
        <v>300</v>
      </c>
      <c r="Y763" s="35" t="s">
        <v>283</v>
      </c>
      <c r="Z763" s="35" t="s">
        <v>283</v>
      </c>
    </row>
    <row r="764" spans="1:26" ht="15.75" customHeight="1">
      <c r="A764" s="35" t="s">
        <v>1369</v>
      </c>
      <c r="B764" s="35" t="s">
        <v>1371</v>
      </c>
      <c r="C764" s="35" t="s">
        <v>138</v>
      </c>
      <c r="D764" s="35" t="s">
        <v>1133</v>
      </c>
      <c r="E764" s="35" t="s">
        <v>488</v>
      </c>
      <c r="F764" s="35" t="s">
        <v>2390</v>
      </c>
      <c r="G764" s="35" t="s">
        <v>2331</v>
      </c>
      <c r="H764" s="35" t="s">
        <v>2332</v>
      </c>
      <c r="I764" s="41">
        <v>44195</v>
      </c>
      <c r="J764" s="41">
        <v>44862</v>
      </c>
      <c r="K764" s="35" t="s">
        <v>266</v>
      </c>
      <c r="L764" s="42">
        <v>0</v>
      </c>
      <c r="M764" s="43">
        <v>0</v>
      </c>
      <c r="N764" s="42">
        <v>3786776.05</v>
      </c>
      <c r="O764" s="42">
        <v>0</v>
      </c>
      <c r="P764" s="35">
        <v>0</v>
      </c>
      <c r="Q764" s="35">
        <v>0</v>
      </c>
      <c r="R764" s="42">
        <v>2826803.11</v>
      </c>
      <c r="S764" s="42">
        <v>0</v>
      </c>
      <c r="T764" s="42">
        <v>75</v>
      </c>
      <c r="U764" s="42">
        <v>74.64</v>
      </c>
      <c r="V764" s="35" t="s">
        <v>831</v>
      </c>
      <c r="W764" s="35" t="s">
        <v>82</v>
      </c>
      <c r="X764" s="35" t="s">
        <v>300</v>
      </c>
      <c r="Y764" s="35" t="s">
        <v>1223</v>
      </c>
      <c r="Z764" s="35" t="s">
        <v>1223</v>
      </c>
    </row>
    <row r="765" spans="1:26" ht="15.75" customHeight="1">
      <c r="A765" s="35" t="s">
        <v>1369</v>
      </c>
      <c r="B765" s="35" t="s">
        <v>1371</v>
      </c>
      <c r="C765" s="35" t="s">
        <v>138</v>
      </c>
      <c r="D765" s="35" t="s">
        <v>1133</v>
      </c>
      <c r="E765" s="35" t="s">
        <v>488</v>
      </c>
      <c r="F765" s="35" t="s">
        <v>2390</v>
      </c>
      <c r="G765" s="35" t="s">
        <v>2331</v>
      </c>
      <c r="H765" s="35" t="s">
        <v>2332</v>
      </c>
      <c r="I765" s="41">
        <v>44195</v>
      </c>
      <c r="J765" s="41">
        <v>44862</v>
      </c>
      <c r="K765" s="35" t="s">
        <v>266</v>
      </c>
      <c r="L765" s="42">
        <v>0</v>
      </c>
      <c r="M765" s="43">
        <v>0</v>
      </c>
      <c r="N765" s="42">
        <v>3786776.05</v>
      </c>
      <c r="O765" s="42">
        <v>0</v>
      </c>
      <c r="P765" s="35">
        <v>0</v>
      </c>
      <c r="Q765" s="35">
        <v>0</v>
      </c>
      <c r="R765" s="42">
        <v>2826803.11</v>
      </c>
      <c r="S765" s="42">
        <v>0</v>
      </c>
      <c r="T765" s="42">
        <v>75</v>
      </c>
      <c r="U765" s="42">
        <v>74.64</v>
      </c>
      <c r="V765" s="35" t="s">
        <v>831</v>
      </c>
      <c r="W765" s="35" t="s">
        <v>82</v>
      </c>
      <c r="X765" s="35" t="s">
        <v>300</v>
      </c>
      <c r="Y765" s="35" t="s">
        <v>472</v>
      </c>
      <c r="Z765" s="35" t="s">
        <v>472</v>
      </c>
    </row>
    <row r="766" spans="1:26" ht="15.75" customHeight="1">
      <c r="A766" s="35" t="s">
        <v>1369</v>
      </c>
      <c r="B766" s="35" t="s">
        <v>1371</v>
      </c>
      <c r="C766" s="35" t="s">
        <v>138</v>
      </c>
      <c r="D766" s="35" t="s">
        <v>1133</v>
      </c>
      <c r="E766" s="35" t="s">
        <v>488</v>
      </c>
      <c r="F766" s="35" t="s">
        <v>2390</v>
      </c>
      <c r="G766" s="35" t="s">
        <v>2331</v>
      </c>
      <c r="H766" s="35" t="s">
        <v>2332</v>
      </c>
      <c r="I766" s="41">
        <v>44195</v>
      </c>
      <c r="J766" s="41">
        <v>44862</v>
      </c>
      <c r="K766" s="35" t="s">
        <v>266</v>
      </c>
      <c r="L766" s="42">
        <v>0</v>
      </c>
      <c r="M766" s="43">
        <v>0</v>
      </c>
      <c r="N766" s="42">
        <v>3786776.05</v>
      </c>
      <c r="O766" s="42">
        <v>0</v>
      </c>
      <c r="P766" s="35">
        <v>0</v>
      </c>
      <c r="Q766" s="35">
        <v>0</v>
      </c>
      <c r="R766" s="42">
        <v>2826803.11</v>
      </c>
      <c r="S766" s="42">
        <v>0</v>
      </c>
      <c r="T766" s="42">
        <v>75</v>
      </c>
      <c r="U766" s="42">
        <v>74.64</v>
      </c>
      <c r="V766" s="35" t="s">
        <v>831</v>
      </c>
      <c r="W766" s="35" t="s">
        <v>82</v>
      </c>
      <c r="X766" s="35" t="s">
        <v>300</v>
      </c>
      <c r="Y766" s="35" t="s">
        <v>95</v>
      </c>
      <c r="Z766" s="35" t="s">
        <v>95</v>
      </c>
    </row>
    <row r="767" spans="1:26" ht="15.75" customHeight="1">
      <c r="A767" s="35" t="s">
        <v>1376</v>
      </c>
      <c r="B767" s="35" t="s">
        <v>1377</v>
      </c>
      <c r="C767" s="35" t="s">
        <v>138</v>
      </c>
      <c r="D767" s="35" t="s">
        <v>223</v>
      </c>
      <c r="E767" s="35" t="s">
        <v>810</v>
      </c>
      <c r="F767" s="35" t="s">
        <v>1914</v>
      </c>
      <c r="G767" s="35" t="s">
        <v>1915</v>
      </c>
      <c r="H767" s="35" t="s">
        <v>2391</v>
      </c>
      <c r="I767" s="41">
        <v>44043</v>
      </c>
      <c r="J767" s="41">
        <v>44926</v>
      </c>
      <c r="K767" s="35" t="s">
        <v>80</v>
      </c>
      <c r="L767" s="42">
        <v>0</v>
      </c>
      <c r="M767" s="43">
        <v>0</v>
      </c>
      <c r="N767" s="42">
        <v>8440809.3000000007</v>
      </c>
      <c r="O767" s="42">
        <v>0</v>
      </c>
      <c r="P767" s="35">
        <v>0</v>
      </c>
      <c r="Q767" s="35">
        <v>0</v>
      </c>
      <c r="R767" s="42">
        <v>6722285.6200000001</v>
      </c>
      <c r="S767" s="42">
        <v>0</v>
      </c>
      <c r="T767" s="42">
        <v>90.75</v>
      </c>
      <c r="U767" s="42">
        <v>79.64</v>
      </c>
      <c r="V767" s="35" t="s">
        <v>105</v>
      </c>
      <c r="W767" s="35" t="s">
        <v>233</v>
      </c>
      <c r="X767" s="35" t="s">
        <v>157</v>
      </c>
      <c r="Y767" s="35" t="s">
        <v>95</v>
      </c>
      <c r="Z767" s="35" t="s">
        <v>95</v>
      </c>
    </row>
    <row r="768" spans="1:26" ht="15.75" customHeight="1">
      <c r="A768" s="35" t="s">
        <v>1383</v>
      </c>
      <c r="B768" s="35" t="s">
        <v>1384</v>
      </c>
      <c r="C768" s="35" t="s">
        <v>138</v>
      </c>
      <c r="D768" s="35" t="s">
        <v>243</v>
      </c>
      <c r="E768" s="35" t="s">
        <v>119</v>
      </c>
      <c r="F768" s="35" t="s">
        <v>2293</v>
      </c>
      <c r="G768" s="35" t="s">
        <v>2099</v>
      </c>
      <c r="H768" s="35" t="s">
        <v>2294</v>
      </c>
      <c r="I768" s="41">
        <v>43673</v>
      </c>
      <c r="J768" s="41">
        <v>44561</v>
      </c>
      <c r="K768" s="35" t="s">
        <v>80</v>
      </c>
      <c r="L768" s="42">
        <v>0</v>
      </c>
      <c r="M768" s="43">
        <v>0</v>
      </c>
      <c r="N768" s="42">
        <v>12191686.48</v>
      </c>
      <c r="O768" s="42">
        <v>4632000</v>
      </c>
      <c r="P768" s="35">
        <v>0</v>
      </c>
      <c r="Q768" s="35">
        <v>0</v>
      </c>
      <c r="R768" s="42">
        <v>12191435</v>
      </c>
      <c r="S768" s="42">
        <v>0</v>
      </c>
      <c r="T768" s="42">
        <v>100</v>
      </c>
      <c r="U768" s="42">
        <v>72.459999999999994</v>
      </c>
      <c r="V768" s="35" t="s">
        <v>754</v>
      </c>
      <c r="W768" s="35" t="s">
        <v>82</v>
      </c>
      <c r="X768" s="35" t="s">
        <v>348</v>
      </c>
      <c r="Y768" s="35" t="s">
        <v>224</v>
      </c>
      <c r="Z768" s="35" t="s">
        <v>224</v>
      </c>
    </row>
    <row r="769" spans="1:26" ht="15.75" customHeight="1">
      <c r="A769" s="35" t="s">
        <v>1383</v>
      </c>
      <c r="B769" s="35" t="s">
        <v>1384</v>
      </c>
      <c r="C769" s="35" t="s">
        <v>138</v>
      </c>
      <c r="D769" s="35" t="s">
        <v>243</v>
      </c>
      <c r="E769" s="35" t="s">
        <v>119</v>
      </c>
      <c r="F769" s="35" t="s">
        <v>2293</v>
      </c>
      <c r="G769" s="35" t="s">
        <v>2099</v>
      </c>
      <c r="H769" s="35" t="s">
        <v>2294</v>
      </c>
      <c r="I769" s="41">
        <v>43673</v>
      </c>
      <c r="J769" s="41">
        <v>44561</v>
      </c>
      <c r="K769" s="35" t="s">
        <v>80</v>
      </c>
      <c r="L769" s="42">
        <v>0</v>
      </c>
      <c r="M769" s="43">
        <v>0</v>
      </c>
      <c r="N769" s="42">
        <v>12191686.48</v>
      </c>
      <c r="O769" s="42">
        <v>4632000</v>
      </c>
      <c r="P769" s="35">
        <v>0</v>
      </c>
      <c r="Q769" s="35">
        <v>0</v>
      </c>
      <c r="R769" s="42">
        <v>12191435</v>
      </c>
      <c r="S769" s="42">
        <v>0</v>
      </c>
      <c r="T769" s="42">
        <v>100</v>
      </c>
      <c r="U769" s="42">
        <v>72.459999999999994</v>
      </c>
      <c r="V769" s="35" t="s">
        <v>754</v>
      </c>
      <c r="W769" s="35" t="s">
        <v>82</v>
      </c>
      <c r="X769" s="35" t="s">
        <v>348</v>
      </c>
      <c r="Y769" s="35" t="s">
        <v>95</v>
      </c>
      <c r="Z769" s="35" t="s">
        <v>95</v>
      </c>
    </row>
    <row r="770" spans="1:26" ht="15.75" customHeight="1">
      <c r="A770" s="35" t="s">
        <v>1383</v>
      </c>
      <c r="B770" s="35" t="s">
        <v>1384</v>
      </c>
      <c r="C770" s="35" t="s">
        <v>138</v>
      </c>
      <c r="D770" s="35" t="s">
        <v>243</v>
      </c>
      <c r="E770" s="35" t="s">
        <v>119</v>
      </c>
      <c r="F770" s="35" t="s">
        <v>2293</v>
      </c>
      <c r="G770" s="35" t="s">
        <v>2099</v>
      </c>
      <c r="H770" s="35" t="s">
        <v>2294</v>
      </c>
      <c r="I770" s="41">
        <v>43673</v>
      </c>
      <c r="J770" s="41">
        <v>44561</v>
      </c>
      <c r="K770" s="35" t="s">
        <v>80</v>
      </c>
      <c r="L770" s="42">
        <v>0</v>
      </c>
      <c r="M770" s="43">
        <v>0</v>
      </c>
      <c r="N770" s="42">
        <v>12191686.48</v>
      </c>
      <c r="O770" s="42">
        <v>4632000</v>
      </c>
      <c r="P770" s="35">
        <v>0</v>
      </c>
      <c r="Q770" s="35">
        <v>0</v>
      </c>
      <c r="R770" s="42">
        <v>12191435</v>
      </c>
      <c r="S770" s="42">
        <v>0</v>
      </c>
      <c r="T770" s="42">
        <v>100</v>
      </c>
      <c r="U770" s="42">
        <v>72.459999999999994</v>
      </c>
      <c r="V770" s="35" t="s">
        <v>754</v>
      </c>
      <c r="W770" s="35" t="s">
        <v>82</v>
      </c>
      <c r="X770" s="35" t="s">
        <v>348</v>
      </c>
      <c r="Y770" s="35" t="s">
        <v>1883</v>
      </c>
      <c r="Z770" s="35" t="s">
        <v>1883</v>
      </c>
    </row>
    <row r="771" spans="1:26" ht="15.75" customHeight="1">
      <c r="A771" s="35" t="s">
        <v>1383</v>
      </c>
      <c r="B771" s="35" t="s">
        <v>1384</v>
      </c>
      <c r="C771" s="35" t="s">
        <v>138</v>
      </c>
      <c r="D771" s="35" t="s">
        <v>243</v>
      </c>
      <c r="E771" s="35" t="s">
        <v>119</v>
      </c>
      <c r="F771" s="35" t="s">
        <v>2293</v>
      </c>
      <c r="G771" s="35" t="s">
        <v>2099</v>
      </c>
      <c r="H771" s="35" t="s">
        <v>2294</v>
      </c>
      <c r="I771" s="41">
        <v>43673</v>
      </c>
      <c r="J771" s="41">
        <v>44561</v>
      </c>
      <c r="K771" s="35" t="s">
        <v>80</v>
      </c>
      <c r="L771" s="42">
        <v>0</v>
      </c>
      <c r="M771" s="43">
        <v>0</v>
      </c>
      <c r="N771" s="42">
        <v>12191686.48</v>
      </c>
      <c r="O771" s="42">
        <v>4632000</v>
      </c>
      <c r="P771" s="35">
        <v>0</v>
      </c>
      <c r="Q771" s="35">
        <v>0</v>
      </c>
      <c r="R771" s="42">
        <v>12191435</v>
      </c>
      <c r="S771" s="42">
        <v>0</v>
      </c>
      <c r="T771" s="42">
        <v>100</v>
      </c>
      <c r="U771" s="42">
        <v>72.459999999999994</v>
      </c>
      <c r="V771" s="35" t="s">
        <v>754</v>
      </c>
      <c r="W771" s="35" t="s">
        <v>82</v>
      </c>
      <c r="X771" s="35" t="s">
        <v>348</v>
      </c>
      <c r="Y771" s="35" t="s">
        <v>356</v>
      </c>
      <c r="Z771" s="35" t="s">
        <v>356</v>
      </c>
    </row>
    <row r="772" spans="1:26" ht="15.75" customHeight="1">
      <c r="A772" s="35" t="s">
        <v>1383</v>
      </c>
      <c r="B772" s="35" t="s">
        <v>1384</v>
      </c>
      <c r="C772" s="35" t="s">
        <v>138</v>
      </c>
      <c r="D772" s="35" t="s">
        <v>243</v>
      </c>
      <c r="E772" s="35" t="s">
        <v>119</v>
      </c>
      <c r="F772" s="35" t="s">
        <v>2293</v>
      </c>
      <c r="G772" s="35" t="s">
        <v>2099</v>
      </c>
      <c r="H772" s="35" t="s">
        <v>2294</v>
      </c>
      <c r="I772" s="41">
        <v>43673</v>
      </c>
      <c r="J772" s="41">
        <v>44561</v>
      </c>
      <c r="K772" s="35" t="s">
        <v>80</v>
      </c>
      <c r="L772" s="42">
        <v>0</v>
      </c>
      <c r="M772" s="43">
        <v>0</v>
      </c>
      <c r="N772" s="42">
        <v>12191686.48</v>
      </c>
      <c r="O772" s="42">
        <v>4632000</v>
      </c>
      <c r="P772" s="35">
        <v>0</v>
      </c>
      <c r="Q772" s="35">
        <v>0</v>
      </c>
      <c r="R772" s="42">
        <v>12191435</v>
      </c>
      <c r="S772" s="42">
        <v>0</v>
      </c>
      <c r="T772" s="42">
        <v>100</v>
      </c>
      <c r="U772" s="42">
        <v>72.459999999999994</v>
      </c>
      <c r="V772" s="35" t="s">
        <v>754</v>
      </c>
      <c r="W772" s="35" t="s">
        <v>82</v>
      </c>
      <c r="X772" s="35" t="s">
        <v>348</v>
      </c>
      <c r="Y772" s="35" t="s">
        <v>158</v>
      </c>
      <c r="Z772" s="35" t="s">
        <v>158</v>
      </c>
    </row>
    <row r="773" spans="1:26" ht="15.75" customHeight="1">
      <c r="A773" s="35" t="s">
        <v>1388</v>
      </c>
      <c r="B773" s="35" t="s">
        <v>1390</v>
      </c>
      <c r="C773" s="35" t="s">
        <v>138</v>
      </c>
      <c r="D773" s="35" t="s">
        <v>672</v>
      </c>
      <c r="E773" s="35" t="s">
        <v>140</v>
      </c>
      <c r="F773" s="35" t="s">
        <v>2392</v>
      </c>
      <c r="G773" s="35" t="s">
        <v>2393</v>
      </c>
      <c r="H773" s="35" t="s">
        <v>2394</v>
      </c>
      <c r="I773" s="41">
        <v>44251</v>
      </c>
      <c r="J773" s="41">
        <v>44895</v>
      </c>
      <c r="K773" s="35" t="s">
        <v>104</v>
      </c>
      <c r="L773" s="42">
        <v>744346.99</v>
      </c>
      <c r="M773" s="43">
        <v>6731939.1299999999</v>
      </c>
      <c r="N773" s="42">
        <v>13623093.189999999</v>
      </c>
      <c r="O773" s="42">
        <v>0</v>
      </c>
      <c r="P773" s="35">
        <v>0</v>
      </c>
      <c r="Q773" s="35">
        <v>0</v>
      </c>
      <c r="R773" s="42">
        <v>8075222.2199999997</v>
      </c>
      <c r="S773" s="42">
        <v>0</v>
      </c>
      <c r="T773" s="42">
        <v>58.63</v>
      </c>
      <c r="U773" s="42">
        <v>59.27</v>
      </c>
      <c r="V773" s="35" t="s">
        <v>105</v>
      </c>
      <c r="W773" s="35" t="s">
        <v>233</v>
      </c>
      <c r="X773" s="35" t="s">
        <v>134</v>
      </c>
      <c r="Y773" s="35" t="s">
        <v>665</v>
      </c>
      <c r="Z773" s="35" t="s">
        <v>1391</v>
      </c>
    </row>
    <row r="774" spans="1:26" ht="15.75" customHeight="1">
      <c r="A774" s="35" t="s">
        <v>1388</v>
      </c>
      <c r="B774" s="35" t="s">
        <v>1390</v>
      </c>
      <c r="C774" s="35" t="s">
        <v>138</v>
      </c>
      <c r="D774" s="35" t="s">
        <v>672</v>
      </c>
      <c r="E774" s="35" t="s">
        <v>140</v>
      </c>
      <c r="F774" s="35" t="s">
        <v>2392</v>
      </c>
      <c r="G774" s="35" t="s">
        <v>2393</v>
      </c>
      <c r="H774" s="35" t="s">
        <v>2394</v>
      </c>
      <c r="I774" s="41">
        <v>44251</v>
      </c>
      <c r="J774" s="41">
        <v>44895</v>
      </c>
      <c r="K774" s="35" t="s">
        <v>104</v>
      </c>
      <c r="L774" s="42">
        <v>744346.99</v>
      </c>
      <c r="M774" s="43">
        <v>6731939.1299999999</v>
      </c>
      <c r="N774" s="42">
        <v>13623093.189999999</v>
      </c>
      <c r="O774" s="42">
        <v>0</v>
      </c>
      <c r="P774" s="35">
        <v>0</v>
      </c>
      <c r="Q774" s="35">
        <v>0</v>
      </c>
      <c r="R774" s="42">
        <v>8075222.2199999997</v>
      </c>
      <c r="S774" s="42">
        <v>0</v>
      </c>
      <c r="T774" s="42">
        <v>58.63</v>
      </c>
      <c r="U774" s="42">
        <v>59.27</v>
      </c>
      <c r="V774" s="35" t="s">
        <v>105</v>
      </c>
      <c r="W774" s="35" t="s">
        <v>233</v>
      </c>
      <c r="X774" s="35" t="s">
        <v>134</v>
      </c>
      <c r="Y774" s="35" t="s">
        <v>665</v>
      </c>
      <c r="Z774" s="35" t="s">
        <v>2395</v>
      </c>
    </row>
    <row r="775" spans="1:26" ht="15.75" customHeight="1">
      <c r="A775" s="35" t="s">
        <v>1388</v>
      </c>
      <c r="B775" s="35" t="s">
        <v>1390</v>
      </c>
      <c r="C775" s="35" t="s">
        <v>138</v>
      </c>
      <c r="D775" s="35" t="s">
        <v>672</v>
      </c>
      <c r="E775" s="35" t="s">
        <v>140</v>
      </c>
      <c r="F775" s="35" t="s">
        <v>2392</v>
      </c>
      <c r="G775" s="35" t="s">
        <v>2393</v>
      </c>
      <c r="H775" s="35" t="s">
        <v>2394</v>
      </c>
      <c r="I775" s="41">
        <v>44251</v>
      </c>
      <c r="J775" s="41">
        <v>44895</v>
      </c>
      <c r="K775" s="35" t="s">
        <v>104</v>
      </c>
      <c r="L775" s="42">
        <v>744346.99</v>
      </c>
      <c r="M775" s="43">
        <v>6731939.1299999999</v>
      </c>
      <c r="N775" s="42">
        <v>13623093.189999999</v>
      </c>
      <c r="O775" s="42">
        <v>0</v>
      </c>
      <c r="P775" s="35">
        <v>0</v>
      </c>
      <c r="Q775" s="35">
        <v>0</v>
      </c>
      <c r="R775" s="42">
        <v>8075222.2199999997</v>
      </c>
      <c r="S775" s="42">
        <v>0</v>
      </c>
      <c r="T775" s="42">
        <v>58.63</v>
      </c>
      <c r="U775" s="42">
        <v>59.27</v>
      </c>
      <c r="V775" s="35" t="s">
        <v>105</v>
      </c>
      <c r="W775" s="35" t="s">
        <v>233</v>
      </c>
      <c r="X775" s="35" t="s">
        <v>134</v>
      </c>
      <c r="Y775" s="35" t="s">
        <v>665</v>
      </c>
      <c r="Z775" s="35" t="s">
        <v>2396</v>
      </c>
    </row>
    <row r="776" spans="1:26" ht="15.75" customHeight="1">
      <c r="A776" s="35" t="s">
        <v>1388</v>
      </c>
      <c r="B776" s="35" t="s">
        <v>1390</v>
      </c>
      <c r="C776" s="35" t="s">
        <v>138</v>
      </c>
      <c r="D776" s="35" t="s">
        <v>672</v>
      </c>
      <c r="E776" s="35" t="s">
        <v>140</v>
      </c>
      <c r="F776" s="35" t="s">
        <v>2392</v>
      </c>
      <c r="G776" s="35" t="s">
        <v>2393</v>
      </c>
      <c r="H776" s="35" t="s">
        <v>2394</v>
      </c>
      <c r="I776" s="41">
        <v>44251</v>
      </c>
      <c r="J776" s="41">
        <v>44895</v>
      </c>
      <c r="K776" s="35" t="s">
        <v>104</v>
      </c>
      <c r="L776" s="42">
        <v>744346.99</v>
      </c>
      <c r="M776" s="43">
        <v>6731939.1299999999</v>
      </c>
      <c r="N776" s="42">
        <v>13623093.189999999</v>
      </c>
      <c r="O776" s="42">
        <v>0</v>
      </c>
      <c r="P776" s="35">
        <v>0</v>
      </c>
      <c r="Q776" s="35">
        <v>0</v>
      </c>
      <c r="R776" s="42">
        <v>8075222.2199999997</v>
      </c>
      <c r="S776" s="42">
        <v>0</v>
      </c>
      <c r="T776" s="42">
        <v>58.63</v>
      </c>
      <c r="U776" s="42">
        <v>59.27</v>
      </c>
      <c r="V776" s="35" t="s">
        <v>105</v>
      </c>
      <c r="W776" s="35" t="s">
        <v>233</v>
      </c>
      <c r="X776" s="35" t="s">
        <v>134</v>
      </c>
      <c r="Y776" s="35" t="s">
        <v>472</v>
      </c>
      <c r="Z776" s="35" t="s">
        <v>478</v>
      </c>
    </row>
    <row r="777" spans="1:26" ht="15.75" customHeight="1">
      <c r="A777" s="35" t="s">
        <v>1388</v>
      </c>
      <c r="B777" s="35" t="s">
        <v>1390</v>
      </c>
      <c r="C777" s="35" t="s">
        <v>138</v>
      </c>
      <c r="D777" s="35" t="s">
        <v>672</v>
      </c>
      <c r="E777" s="35" t="s">
        <v>140</v>
      </c>
      <c r="F777" s="35" t="s">
        <v>2392</v>
      </c>
      <c r="G777" s="35" t="s">
        <v>2393</v>
      </c>
      <c r="H777" s="35" t="s">
        <v>2394</v>
      </c>
      <c r="I777" s="41">
        <v>44251</v>
      </c>
      <c r="J777" s="41">
        <v>44895</v>
      </c>
      <c r="K777" s="35" t="s">
        <v>104</v>
      </c>
      <c r="L777" s="42">
        <v>744346.99</v>
      </c>
      <c r="M777" s="43">
        <v>6731939.1299999999</v>
      </c>
      <c r="N777" s="42">
        <v>13623093.189999999</v>
      </c>
      <c r="O777" s="42">
        <v>0</v>
      </c>
      <c r="P777" s="35">
        <v>0</v>
      </c>
      <c r="Q777" s="35">
        <v>0</v>
      </c>
      <c r="R777" s="42">
        <v>8075222.2199999997</v>
      </c>
      <c r="S777" s="42">
        <v>0</v>
      </c>
      <c r="T777" s="42">
        <v>58.63</v>
      </c>
      <c r="U777" s="42">
        <v>59.27</v>
      </c>
      <c r="V777" s="35" t="s">
        <v>105</v>
      </c>
      <c r="W777" s="35" t="s">
        <v>233</v>
      </c>
      <c r="X777" s="35" t="s">
        <v>134</v>
      </c>
      <c r="Y777" s="35" t="s">
        <v>578</v>
      </c>
      <c r="Z777" s="35" t="s">
        <v>2397</v>
      </c>
    </row>
    <row r="778" spans="1:26" ht="15.75" customHeight="1">
      <c r="A778" s="35" t="s">
        <v>1388</v>
      </c>
      <c r="B778" s="35" t="s">
        <v>1390</v>
      </c>
      <c r="C778" s="35" t="s">
        <v>138</v>
      </c>
      <c r="D778" s="35" t="s">
        <v>672</v>
      </c>
      <c r="E778" s="35" t="s">
        <v>140</v>
      </c>
      <c r="F778" s="35" t="s">
        <v>2392</v>
      </c>
      <c r="G778" s="35" t="s">
        <v>2393</v>
      </c>
      <c r="H778" s="35" t="s">
        <v>2394</v>
      </c>
      <c r="I778" s="41">
        <v>44251</v>
      </c>
      <c r="J778" s="41">
        <v>44895</v>
      </c>
      <c r="K778" s="35" t="s">
        <v>104</v>
      </c>
      <c r="L778" s="42">
        <v>744346.99</v>
      </c>
      <c r="M778" s="43">
        <v>6731939.1299999999</v>
      </c>
      <c r="N778" s="42">
        <v>13623093.189999999</v>
      </c>
      <c r="O778" s="42">
        <v>0</v>
      </c>
      <c r="P778" s="35">
        <v>0</v>
      </c>
      <c r="Q778" s="35">
        <v>0</v>
      </c>
      <c r="R778" s="42">
        <v>8075222.2199999997</v>
      </c>
      <c r="S778" s="42">
        <v>0</v>
      </c>
      <c r="T778" s="42">
        <v>58.63</v>
      </c>
      <c r="U778" s="42">
        <v>59.27</v>
      </c>
      <c r="V778" s="35" t="s">
        <v>105</v>
      </c>
      <c r="W778" s="35" t="s">
        <v>233</v>
      </c>
      <c r="X778" s="35" t="s">
        <v>134</v>
      </c>
      <c r="Y778" s="35" t="s">
        <v>578</v>
      </c>
      <c r="Z778" s="35" t="s">
        <v>2398</v>
      </c>
    </row>
    <row r="779" spans="1:26" ht="15.75" customHeight="1">
      <c r="A779" s="35" t="s">
        <v>1388</v>
      </c>
      <c r="B779" s="35" t="s">
        <v>1390</v>
      </c>
      <c r="C779" s="35" t="s">
        <v>138</v>
      </c>
      <c r="D779" s="35" t="s">
        <v>672</v>
      </c>
      <c r="E779" s="35" t="s">
        <v>140</v>
      </c>
      <c r="F779" s="35" t="s">
        <v>2392</v>
      </c>
      <c r="G779" s="35" t="s">
        <v>2393</v>
      </c>
      <c r="H779" s="35" t="s">
        <v>2394</v>
      </c>
      <c r="I779" s="41">
        <v>44251</v>
      </c>
      <c r="J779" s="41">
        <v>44895</v>
      </c>
      <c r="K779" s="35" t="s">
        <v>104</v>
      </c>
      <c r="L779" s="42">
        <v>744346.99</v>
      </c>
      <c r="M779" s="43">
        <v>6731939.1299999999</v>
      </c>
      <c r="N779" s="42">
        <v>13623093.189999999</v>
      </c>
      <c r="O779" s="42">
        <v>0</v>
      </c>
      <c r="P779" s="35">
        <v>0</v>
      </c>
      <c r="Q779" s="35">
        <v>0</v>
      </c>
      <c r="R779" s="42">
        <v>8075222.2199999997</v>
      </c>
      <c r="S779" s="42">
        <v>0</v>
      </c>
      <c r="T779" s="42">
        <v>58.63</v>
      </c>
      <c r="U779" s="42">
        <v>59.27</v>
      </c>
      <c r="V779" s="35" t="s">
        <v>105</v>
      </c>
      <c r="W779" s="35" t="s">
        <v>233</v>
      </c>
      <c r="X779" s="35" t="s">
        <v>134</v>
      </c>
      <c r="Y779" s="35" t="s">
        <v>472</v>
      </c>
      <c r="Z779" s="35" t="s">
        <v>1169</v>
      </c>
    </row>
    <row r="780" spans="1:26" ht="15.75" customHeight="1">
      <c r="A780" s="35" t="s">
        <v>1388</v>
      </c>
      <c r="B780" s="35" t="s">
        <v>1390</v>
      </c>
      <c r="C780" s="35" t="s">
        <v>138</v>
      </c>
      <c r="D780" s="35" t="s">
        <v>672</v>
      </c>
      <c r="E780" s="35" t="s">
        <v>140</v>
      </c>
      <c r="F780" s="35" t="s">
        <v>2392</v>
      </c>
      <c r="G780" s="35" t="s">
        <v>2393</v>
      </c>
      <c r="H780" s="35" t="s">
        <v>2394</v>
      </c>
      <c r="I780" s="41">
        <v>44251</v>
      </c>
      <c r="J780" s="41">
        <v>44895</v>
      </c>
      <c r="K780" s="35" t="s">
        <v>104</v>
      </c>
      <c r="L780" s="42">
        <v>744346.99</v>
      </c>
      <c r="M780" s="43">
        <v>6731939.1299999999</v>
      </c>
      <c r="N780" s="42">
        <v>13623093.189999999</v>
      </c>
      <c r="O780" s="42">
        <v>0</v>
      </c>
      <c r="P780" s="35">
        <v>0</v>
      </c>
      <c r="Q780" s="35">
        <v>0</v>
      </c>
      <c r="R780" s="42">
        <v>8075222.2199999997</v>
      </c>
      <c r="S780" s="42">
        <v>0</v>
      </c>
      <c r="T780" s="42">
        <v>58.63</v>
      </c>
      <c r="U780" s="42">
        <v>59.27</v>
      </c>
      <c r="V780" s="35" t="s">
        <v>105</v>
      </c>
      <c r="W780" s="35" t="s">
        <v>233</v>
      </c>
      <c r="X780" s="35" t="s">
        <v>134</v>
      </c>
      <c r="Y780" s="35" t="s">
        <v>578</v>
      </c>
      <c r="Z780" s="35" t="s">
        <v>2399</v>
      </c>
    </row>
    <row r="781" spans="1:26" ht="15.75" customHeight="1">
      <c r="A781" s="35" t="s">
        <v>1396</v>
      </c>
      <c r="B781" s="35" t="s">
        <v>1398</v>
      </c>
      <c r="C781" s="35" t="s">
        <v>138</v>
      </c>
      <c r="D781" s="35" t="s">
        <v>1259</v>
      </c>
      <c r="E781" s="35" t="s">
        <v>488</v>
      </c>
      <c r="F781" s="35" t="s">
        <v>2400</v>
      </c>
      <c r="G781" s="35" t="s">
        <v>2362</v>
      </c>
      <c r="H781" s="35" t="s">
        <v>2363</v>
      </c>
      <c r="I781" s="41">
        <v>44278</v>
      </c>
      <c r="J781" s="41">
        <v>45250</v>
      </c>
      <c r="K781" s="35" t="s">
        <v>266</v>
      </c>
      <c r="L781" s="42">
        <v>179460.63</v>
      </c>
      <c r="M781" s="43">
        <v>1383654.01</v>
      </c>
      <c r="N781" s="42">
        <v>4086337.1</v>
      </c>
      <c r="O781" s="42">
        <v>0</v>
      </c>
      <c r="P781" s="35">
        <v>0</v>
      </c>
      <c r="Q781" s="35">
        <v>0</v>
      </c>
      <c r="R781" s="42">
        <v>1383654.01</v>
      </c>
      <c r="S781" s="42">
        <v>0</v>
      </c>
      <c r="T781" s="42">
        <v>39.47</v>
      </c>
      <c r="U781" s="42">
        <v>33.86</v>
      </c>
      <c r="V781" s="35" t="s">
        <v>796</v>
      </c>
      <c r="W781" s="35" t="s">
        <v>82</v>
      </c>
      <c r="X781" s="35" t="s">
        <v>217</v>
      </c>
      <c r="Y781" s="35" t="s">
        <v>95</v>
      </c>
      <c r="Z781" s="35" t="s">
        <v>95</v>
      </c>
    </row>
    <row r="782" spans="1:26" ht="15.75" customHeight="1">
      <c r="A782" s="35" t="s">
        <v>1401</v>
      </c>
      <c r="B782" s="35" t="s">
        <v>1403</v>
      </c>
      <c r="C782" s="35" t="s">
        <v>138</v>
      </c>
      <c r="D782" s="35" t="s">
        <v>642</v>
      </c>
      <c r="E782" s="35" t="s">
        <v>196</v>
      </c>
      <c r="F782" s="35" t="s">
        <v>2131</v>
      </c>
      <c r="G782" s="35" t="s">
        <v>2132</v>
      </c>
      <c r="H782" s="35" t="s">
        <v>2401</v>
      </c>
      <c r="I782" s="41">
        <v>43853</v>
      </c>
      <c r="J782" s="41">
        <v>44398</v>
      </c>
      <c r="K782" s="35" t="s">
        <v>104</v>
      </c>
      <c r="L782" s="42">
        <v>200000</v>
      </c>
      <c r="M782" s="43">
        <v>1715728.95</v>
      </c>
      <c r="N782" s="42">
        <v>1715728.95</v>
      </c>
      <c r="O782" s="42">
        <v>0</v>
      </c>
      <c r="P782" s="35">
        <v>0</v>
      </c>
      <c r="Q782" s="35">
        <v>0</v>
      </c>
      <c r="R782" s="42">
        <v>1629020.45</v>
      </c>
      <c r="S782" s="42">
        <v>0</v>
      </c>
      <c r="T782" s="42">
        <v>55</v>
      </c>
      <c r="U782" s="42">
        <v>94.94</v>
      </c>
      <c r="V782" s="35" t="s">
        <v>787</v>
      </c>
      <c r="W782" s="35" t="s">
        <v>133</v>
      </c>
      <c r="X782" s="35" t="s">
        <v>643</v>
      </c>
      <c r="Y782" s="35" t="s">
        <v>95</v>
      </c>
      <c r="Z782" s="35" t="s">
        <v>95</v>
      </c>
    </row>
    <row r="783" spans="1:26" ht="15.75" customHeight="1">
      <c r="A783" s="35" t="s">
        <v>1401</v>
      </c>
      <c r="B783" s="35" t="s">
        <v>1403</v>
      </c>
      <c r="C783" s="35" t="s">
        <v>138</v>
      </c>
      <c r="D783" s="35" t="s">
        <v>642</v>
      </c>
      <c r="E783" s="35" t="s">
        <v>196</v>
      </c>
      <c r="F783" s="35" t="s">
        <v>2131</v>
      </c>
      <c r="G783" s="35" t="s">
        <v>2132</v>
      </c>
      <c r="H783" s="35" t="s">
        <v>2401</v>
      </c>
      <c r="I783" s="41">
        <v>43853</v>
      </c>
      <c r="J783" s="41">
        <v>44398</v>
      </c>
      <c r="K783" s="35" t="s">
        <v>104</v>
      </c>
      <c r="L783" s="42">
        <v>200000</v>
      </c>
      <c r="M783" s="43">
        <v>1715728.95</v>
      </c>
      <c r="N783" s="42">
        <v>1715728.95</v>
      </c>
      <c r="O783" s="42">
        <v>0</v>
      </c>
      <c r="P783" s="35">
        <v>0</v>
      </c>
      <c r="Q783" s="35">
        <v>0</v>
      </c>
      <c r="R783" s="42">
        <v>1629020.45</v>
      </c>
      <c r="S783" s="42">
        <v>0</v>
      </c>
      <c r="T783" s="42">
        <v>55</v>
      </c>
      <c r="U783" s="42">
        <v>94.94</v>
      </c>
      <c r="V783" s="35" t="s">
        <v>787</v>
      </c>
      <c r="W783" s="35" t="s">
        <v>133</v>
      </c>
      <c r="X783" s="35" t="s">
        <v>643</v>
      </c>
      <c r="Y783" s="35" t="s">
        <v>95</v>
      </c>
      <c r="Z783" s="35" t="s">
        <v>569</v>
      </c>
    </row>
    <row r="784" spans="1:26" ht="15.75" customHeight="1">
      <c r="A784" s="35" t="s">
        <v>1401</v>
      </c>
      <c r="B784" s="35" t="s">
        <v>1403</v>
      </c>
      <c r="C784" s="35" t="s">
        <v>138</v>
      </c>
      <c r="D784" s="35" t="s">
        <v>642</v>
      </c>
      <c r="E784" s="35" t="s">
        <v>196</v>
      </c>
      <c r="F784" s="35" t="s">
        <v>2131</v>
      </c>
      <c r="G784" s="35" t="s">
        <v>2132</v>
      </c>
      <c r="H784" s="35" t="s">
        <v>2401</v>
      </c>
      <c r="I784" s="41">
        <v>43853</v>
      </c>
      <c r="J784" s="41">
        <v>44398</v>
      </c>
      <c r="K784" s="35" t="s">
        <v>104</v>
      </c>
      <c r="L784" s="42">
        <v>200000</v>
      </c>
      <c r="M784" s="43">
        <v>1715728.95</v>
      </c>
      <c r="N784" s="42">
        <v>1715728.95</v>
      </c>
      <c r="O784" s="42">
        <v>0</v>
      </c>
      <c r="P784" s="35">
        <v>0</v>
      </c>
      <c r="Q784" s="35">
        <v>0</v>
      </c>
      <c r="R784" s="42">
        <v>1629020.45</v>
      </c>
      <c r="S784" s="42">
        <v>0</v>
      </c>
      <c r="T784" s="42">
        <v>55</v>
      </c>
      <c r="U784" s="42">
        <v>94.94</v>
      </c>
      <c r="V784" s="35" t="s">
        <v>787</v>
      </c>
      <c r="W784" s="35" t="s">
        <v>133</v>
      </c>
      <c r="X784" s="35" t="s">
        <v>643</v>
      </c>
      <c r="Y784" s="35" t="s">
        <v>294</v>
      </c>
      <c r="Z784" s="35" t="s">
        <v>2402</v>
      </c>
    </row>
    <row r="785" spans="1:26" ht="15.75" customHeight="1">
      <c r="A785" s="35" t="s">
        <v>1401</v>
      </c>
      <c r="B785" s="35" t="s">
        <v>1403</v>
      </c>
      <c r="C785" s="35" t="s">
        <v>138</v>
      </c>
      <c r="D785" s="35" t="s">
        <v>642</v>
      </c>
      <c r="E785" s="35" t="s">
        <v>196</v>
      </c>
      <c r="F785" s="35" t="s">
        <v>2131</v>
      </c>
      <c r="G785" s="35" t="s">
        <v>2132</v>
      </c>
      <c r="H785" s="35" t="s">
        <v>2401</v>
      </c>
      <c r="I785" s="41">
        <v>43853</v>
      </c>
      <c r="J785" s="41">
        <v>44398</v>
      </c>
      <c r="K785" s="35" t="s">
        <v>104</v>
      </c>
      <c r="L785" s="42">
        <v>200000</v>
      </c>
      <c r="M785" s="43">
        <v>1715728.95</v>
      </c>
      <c r="N785" s="42">
        <v>1715728.95</v>
      </c>
      <c r="O785" s="42">
        <v>0</v>
      </c>
      <c r="P785" s="35">
        <v>0</v>
      </c>
      <c r="Q785" s="35">
        <v>0</v>
      </c>
      <c r="R785" s="42">
        <v>1629020.45</v>
      </c>
      <c r="S785" s="42">
        <v>0</v>
      </c>
      <c r="T785" s="42">
        <v>55</v>
      </c>
      <c r="U785" s="42">
        <v>94.94</v>
      </c>
      <c r="V785" s="35" t="s">
        <v>787</v>
      </c>
      <c r="W785" s="35" t="s">
        <v>133</v>
      </c>
      <c r="X785" s="35" t="s">
        <v>643</v>
      </c>
      <c r="Y785" s="35" t="s">
        <v>224</v>
      </c>
      <c r="Z785" s="35" t="s">
        <v>224</v>
      </c>
    </row>
    <row r="786" spans="1:26" ht="15.75" customHeight="1">
      <c r="A786" s="35" t="s">
        <v>1406</v>
      </c>
      <c r="B786" s="35" t="s">
        <v>1407</v>
      </c>
      <c r="C786" s="35" t="s">
        <v>281</v>
      </c>
      <c r="D786" s="35" t="s">
        <v>642</v>
      </c>
      <c r="E786" s="35" t="s">
        <v>1408</v>
      </c>
      <c r="F786" s="35" t="s">
        <v>2403</v>
      </c>
      <c r="G786" s="35" t="s">
        <v>2404</v>
      </c>
      <c r="H786" s="35" t="s">
        <v>2405</v>
      </c>
      <c r="I786" s="41">
        <v>43602</v>
      </c>
      <c r="J786" s="41">
        <v>44151</v>
      </c>
      <c r="K786" s="35" t="s">
        <v>266</v>
      </c>
      <c r="L786" s="42">
        <v>0</v>
      </c>
      <c r="M786" s="43">
        <v>0</v>
      </c>
      <c r="N786" s="42">
        <v>0</v>
      </c>
      <c r="O786" s="42">
        <v>0</v>
      </c>
      <c r="P786" s="35">
        <v>0</v>
      </c>
      <c r="Q786" s="35">
        <v>0</v>
      </c>
      <c r="R786" s="42">
        <v>0</v>
      </c>
      <c r="S786" s="42">
        <v>0</v>
      </c>
      <c r="T786" s="42">
        <v>0</v>
      </c>
      <c r="U786" s="42">
        <v>0</v>
      </c>
      <c r="V786" s="35" t="s">
        <v>796</v>
      </c>
      <c r="W786" s="35" t="s">
        <v>82</v>
      </c>
      <c r="X786" s="35" t="s">
        <v>355</v>
      </c>
      <c r="Y786" s="35" t="s">
        <v>95</v>
      </c>
      <c r="Z786" s="35" t="s">
        <v>95</v>
      </c>
    </row>
    <row r="787" spans="1:26" ht="15.75" customHeight="1">
      <c r="A787" s="35" t="s">
        <v>1411</v>
      </c>
      <c r="B787" s="35" t="s">
        <v>1413</v>
      </c>
      <c r="C787" s="35" t="s">
        <v>76</v>
      </c>
      <c r="D787" s="35" t="s">
        <v>1270</v>
      </c>
      <c r="E787" s="35" t="s">
        <v>78</v>
      </c>
      <c r="F787" s="35" t="s">
        <v>2406</v>
      </c>
      <c r="G787" s="35" t="s">
        <v>2365</v>
      </c>
      <c r="H787" s="35" t="s">
        <v>2366</v>
      </c>
      <c r="I787" s="41">
        <v>44270</v>
      </c>
      <c r="J787" s="41">
        <v>44391</v>
      </c>
      <c r="K787" s="35" t="s">
        <v>80</v>
      </c>
      <c r="L787" s="42">
        <v>69088</v>
      </c>
      <c r="M787" s="43">
        <v>533621.19999999995</v>
      </c>
      <c r="N787" s="42">
        <v>533621.19999999995</v>
      </c>
      <c r="O787" s="42">
        <v>0</v>
      </c>
      <c r="P787" s="35">
        <v>0</v>
      </c>
      <c r="Q787" s="35">
        <v>0</v>
      </c>
      <c r="R787" s="42">
        <v>533621.18000000005</v>
      </c>
      <c r="S787" s="42">
        <v>0</v>
      </c>
      <c r="T787" s="42">
        <v>100</v>
      </c>
      <c r="U787" s="42">
        <v>99.99</v>
      </c>
      <c r="V787" s="35" t="s">
        <v>796</v>
      </c>
      <c r="W787" s="35" t="s">
        <v>82</v>
      </c>
      <c r="X787" s="35" t="s">
        <v>742</v>
      </c>
      <c r="Y787" s="35" t="s">
        <v>95</v>
      </c>
      <c r="Z787" s="35" t="s">
        <v>95</v>
      </c>
    </row>
    <row r="788" spans="1:26" ht="15.75" customHeight="1">
      <c r="A788" s="35" t="s">
        <v>1416</v>
      </c>
      <c r="B788" s="35" t="s">
        <v>1418</v>
      </c>
      <c r="C788" s="35" t="s">
        <v>138</v>
      </c>
      <c r="D788" s="35" t="s">
        <v>868</v>
      </c>
      <c r="E788" s="35" t="s">
        <v>119</v>
      </c>
      <c r="F788" s="35" t="s">
        <v>2223</v>
      </c>
      <c r="G788" s="35" t="s">
        <v>2224</v>
      </c>
      <c r="H788" s="35" t="s">
        <v>2233</v>
      </c>
      <c r="I788" s="41">
        <v>44320</v>
      </c>
      <c r="J788" s="41">
        <v>44742</v>
      </c>
      <c r="K788" s="35" t="s">
        <v>663</v>
      </c>
      <c r="L788" s="42">
        <v>16592.95</v>
      </c>
      <c r="M788" s="43">
        <v>128160.63</v>
      </c>
      <c r="N788" s="42">
        <v>128160.63</v>
      </c>
      <c r="O788" s="42">
        <v>0</v>
      </c>
      <c r="P788" s="35">
        <v>0</v>
      </c>
      <c r="Q788" s="35">
        <v>0</v>
      </c>
      <c r="R788" s="42">
        <v>37792.370000000003</v>
      </c>
      <c r="S788" s="42">
        <v>0</v>
      </c>
      <c r="T788" s="42">
        <v>30</v>
      </c>
      <c r="U788" s="42">
        <v>29.48</v>
      </c>
      <c r="V788" s="35" t="s">
        <v>831</v>
      </c>
      <c r="W788" s="35" t="s">
        <v>133</v>
      </c>
      <c r="X788" s="35" t="s">
        <v>401</v>
      </c>
      <c r="Y788" s="35" t="s">
        <v>95</v>
      </c>
      <c r="Z788" s="35" t="s">
        <v>95</v>
      </c>
    </row>
    <row r="789" spans="1:26" ht="15.75" customHeight="1">
      <c r="A789" s="35" t="s">
        <v>1416</v>
      </c>
      <c r="B789" s="35" t="s">
        <v>1418</v>
      </c>
      <c r="C789" s="35" t="s">
        <v>138</v>
      </c>
      <c r="D789" s="35" t="s">
        <v>868</v>
      </c>
      <c r="E789" s="35" t="s">
        <v>119</v>
      </c>
      <c r="F789" s="35" t="s">
        <v>2223</v>
      </c>
      <c r="G789" s="35" t="s">
        <v>2224</v>
      </c>
      <c r="H789" s="35" t="s">
        <v>2233</v>
      </c>
      <c r="I789" s="41">
        <v>44320</v>
      </c>
      <c r="J789" s="41">
        <v>44742</v>
      </c>
      <c r="K789" s="35" t="s">
        <v>663</v>
      </c>
      <c r="L789" s="42">
        <v>16592.95</v>
      </c>
      <c r="M789" s="43">
        <v>128160.63</v>
      </c>
      <c r="N789" s="42">
        <v>128160.63</v>
      </c>
      <c r="O789" s="42">
        <v>0</v>
      </c>
      <c r="P789" s="35">
        <v>0</v>
      </c>
      <c r="Q789" s="35">
        <v>0</v>
      </c>
      <c r="R789" s="42">
        <v>37792.370000000003</v>
      </c>
      <c r="S789" s="42">
        <v>0</v>
      </c>
      <c r="T789" s="42">
        <v>30</v>
      </c>
      <c r="U789" s="42">
        <v>29.48</v>
      </c>
      <c r="V789" s="35" t="s">
        <v>831</v>
      </c>
      <c r="W789" s="35" t="s">
        <v>133</v>
      </c>
      <c r="X789" s="35" t="s">
        <v>401</v>
      </c>
      <c r="Y789" s="35" t="s">
        <v>95</v>
      </c>
      <c r="Z789" s="35" t="s">
        <v>95</v>
      </c>
    </row>
    <row r="790" spans="1:26" ht="15.75" customHeight="1">
      <c r="A790" s="35" t="s">
        <v>1416</v>
      </c>
      <c r="B790" s="35" t="s">
        <v>1418</v>
      </c>
      <c r="C790" s="35" t="s">
        <v>138</v>
      </c>
      <c r="D790" s="35" t="s">
        <v>868</v>
      </c>
      <c r="E790" s="35" t="s">
        <v>119</v>
      </c>
      <c r="F790" s="35" t="s">
        <v>2223</v>
      </c>
      <c r="G790" s="35" t="s">
        <v>2224</v>
      </c>
      <c r="H790" s="35" t="s">
        <v>2233</v>
      </c>
      <c r="I790" s="41">
        <v>44320</v>
      </c>
      <c r="J790" s="41">
        <v>44742</v>
      </c>
      <c r="K790" s="35" t="s">
        <v>663</v>
      </c>
      <c r="L790" s="42">
        <v>16592.95</v>
      </c>
      <c r="M790" s="43">
        <v>128160.63</v>
      </c>
      <c r="N790" s="42">
        <v>128160.63</v>
      </c>
      <c r="O790" s="42">
        <v>0</v>
      </c>
      <c r="P790" s="35">
        <v>0</v>
      </c>
      <c r="Q790" s="35">
        <v>0</v>
      </c>
      <c r="R790" s="42">
        <v>37792.370000000003</v>
      </c>
      <c r="S790" s="42">
        <v>0</v>
      </c>
      <c r="T790" s="42">
        <v>30</v>
      </c>
      <c r="U790" s="42">
        <v>29.48</v>
      </c>
      <c r="V790" s="35" t="s">
        <v>831</v>
      </c>
      <c r="W790" s="35" t="s">
        <v>133</v>
      </c>
      <c r="X790" s="35" t="s">
        <v>401</v>
      </c>
      <c r="Y790" s="35" t="s">
        <v>235</v>
      </c>
      <c r="Z790" s="35" t="s">
        <v>235</v>
      </c>
    </row>
    <row r="791" spans="1:26" ht="15.75" customHeight="1">
      <c r="A791" s="35" t="s">
        <v>1416</v>
      </c>
      <c r="B791" s="35" t="s">
        <v>1418</v>
      </c>
      <c r="C791" s="35" t="s">
        <v>138</v>
      </c>
      <c r="D791" s="35" t="s">
        <v>868</v>
      </c>
      <c r="E791" s="35" t="s">
        <v>119</v>
      </c>
      <c r="F791" s="35" t="s">
        <v>2223</v>
      </c>
      <c r="G791" s="35" t="s">
        <v>2224</v>
      </c>
      <c r="H791" s="35" t="s">
        <v>2233</v>
      </c>
      <c r="I791" s="41">
        <v>44320</v>
      </c>
      <c r="J791" s="41">
        <v>44742</v>
      </c>
      <c r="K791" s="35" t="s">
        <v>663</v>
      </c>
      <c r="L791" s="42">
        <v>16592.95</v>
      </c>
      <c r="M791" s="43">
        <v>128160.63</v>
      </c>
      <c r="N791" s="42">
        <v>128160.63</v>
      </c>
      <c r="O791" s="42">
        <v>0</v>
      </c>
      <c r="P791" s="35">
        <v>0</v>
      </c>
      <c r="Q791" s="35">
        <v>0</v>
      </c>
      <c r="R791" s="42">
        <v>37792.370000000003</v>
      </c>
      <c r="S791" s="42">
        <v>0</v>
      </c>
      <c r="T791" s="42">
        <v>30</v>
      </c>
      <c r="U791" s="42">
        <v>29.48</v>
      </c>
      <c r="V791" s="35" t="s">
        <v>831</v>
      </c>
      <c r="W791" s="35" t="s">
        <v>133</v>
      </c>
      <c r="X791" s="35" t="s">
        <v>401</v>
      </c>
      <c r="Y791" s="35" t="s">
        <v>224</v>
      </c>
      <c r="Z791" s="35" t="s">
        <v>224</v>
      </c>
    </row>
    <row r="792" spans="1:26" ht="15.75" customHeight="1">
      <c r="A792" s="35" t="s">
        <v>1416</v>
      </c>
      <c r="B792" s="35" t="s">
        <v>1418</v>
      </c>
      <c r="C792" s="35" t="s">
        <v>138</v>
      </c>
      <c r="D792" s="35" t="s">
        <v>868</v>
      </c>
      <c r="E792" s="35" t="s">
        <v>119</v>
      </c>
      <c r="F792" s="35" t="s">
        <v>2223</v>
      </c>
      <c r="G792" s="35" t="s">
        <v>2224</v>
      </c>
      <c r="H792" s="35" t="s">
        <v>2233</v>
      </c>
      <c r="I792" s="41">
        <v>44320</v>
      </c>
      <c r="J792" s="41">
        <v>44742</v>
      </c>
      <c r="K792" s="35" t="s">
        <v>663</v>
      </c>
      <c r="L792" s="42">
        <v>16592.95</v>
      </c>
      <c r="M792" s="43">
        <v>128160.63</v>
      </c>
      <c r="N792" s="42">
        <v>128160.63</v>
      </c>
      <c r="O792" s="42">
        <v>0</v>
      </c>
      <c r="P792" s="35">
        <v>0</v>
      </c>
      <c r="Q792" s="35">
        <v>0</v>
      </c>
      <c r="R792" s="42">
        <v>37792.370000000003</v>
      </c>
      <c r="S792" s="42">
        <v>0</v>
      </c>
      <c r="T792" s="42">
        <v>30</v>
      </c>
      <c r="U792" s="42">
        <v>29.48</v>
      </c>
      <c r="V792" s="35" t="s">
        <v>831</v>
      </c>
      <c r="W792" s="35" t="s">
        <v>133</v>
      </c>
      <c r="X792" s="35" t="s">
        <v>401</v>
      </c>
      <c r="Y792" s="35" t="s">
        <v>283</v>
      </c>
      <c r="Z792" s="35" t="s">
        <v>283</v>
      </c>
    </row>
    <row r="793" spans="1:26" ht="15.75" customHeight="1">
      <c r="A793" s="35" t="s">
        <v>1416</v>
      </c>
      <c r="B793" s="35" t="s">
        <v>1418</v>
      </c>
      <c r="C793" s="35" t="s">
        <v>138</v>
      </c>
      <c r="D793" s="35" t="s">
        <v>868</v>
      </c>
      <c r="E793" s="35" t="s">
        <v>119</v>
      </c>
      <c r="F793" s="35" t="s">
        <v>2223</v>
      </c>
      <c r="G793" s="35" t="s">
        <v>2224</v>
      </c>
      <c r="H793" s="35" t="s">
        <v>2233</v>
      </c>
      <c r="I793" s="41">
        <v>44320</v>
      </c>
      <c r="J793" s="41">
        <v>44742</v>
      </c>
      <c r="K793" s="35" t="s">
        <v>663</v>
      </c>
      <c r="L793" s="42">
        <v>16592.95</v>
      </c>
      <c r="M793" s="43">
        <v>128160.63</v>
      </c>
      <c r="N793" s="42">
        <v>128160.63</v>
      </c>
      <c r="O793" s="42">
        <v>0</v>
      </c>
      <c r="P793" s="35">
        <v>0</v>
      </c>
      <c r="Q793" s="35">
        <v>0</v>
      </c>
      <c r="R793" s="42">
        <v>37792.370000000003</v>
      </c>
      <c r="S793" s="42">
        <v>0</v>
      </c>
      <c r="T793" s="42">
        <v>30</v>
      </c>
      <c r="U793" s="42">
        <v>29.48</v>
      </c>
      <c r="V793" s="35" t="s">
        <v>831</v>
      </c>
      <c r="W793" s="35" t="s">
        <v>133</v>
      </c>
      <c r="X793" s="35" t="s">
        <v>401</v>
      </c>
      <c r="Y793" s="35" t="s">
        <v>1660</v>
      </c>
      <c r="Z793" s="35" t="s">
        <v>1660</v>
      </c>
    </row>
    <row r="794" spans="1:26" ht="15.75" customHeight="1">
      <c r="A794" s="35" t="s">
        <v>1416</v>
      </c>
      <c r="B794" s="35" t="s">
        <v>1418</v>
      </c>
      <c r="C794" s="35" t="s">
        <v>138</v>
      </c>
      <c r="D794" s="35" t="s">
        <v>868</v>
      </c>
      <c r="E794" s="35" t="s">
        <v>119</v>
      </c>
      <c r="F794" s="35" t="s">
        <v>2223</v>
      </c>
      <c r="G794" s="35" t="s">
        <v>2224</v>
      </c>
      <c r="H794" s="35" t="s">
        <v>2233</v>
      </c>
      <c r="I794" s="41">
        <v>44320</v>
      </c>
      <c r="J794" s="41">
        <v>44742</v>
      </c>
      <c r="K794" s="35" t="s">
        <v>663</v>
      </c>
      <c r="L794" s="42">
        <v>16592.95</v>
      </c>
      <c r="M794" s="43">
        <v>128160.63</v>
      </c>
      <c r="N794" s="42">
        <v>128160.63</v>
      </c>
      <c r="O794" s="42">
        <v>0</v>
      </c>
      <c r="P794" s="35">
        <v>0</v>
      </c>
      <c r="Q794" s="35">
        <v>0</v>
      </c>
      <c r="R794" s="42">
        <v>37792.370000000003</v>
      </c>
      <c r="S794" s="42">
        <v>0</v>
      </c>
      <c r="T794" s="42">
        <v>30</v>
      </c>
      <c r="U794" s="42">
        <v>29.48</v>
      </c>
      <c r="V794" s="35" t="s">
        <v>831</v>
      </c>
      <c r="W794" s="35" t="s">
        <v>133</v>
      </c>
      <c r="X794" s="35" t="s">
        <v>401</v>
      </c>
      <c r="Y794" s="35" t="s">
        <v>1009</v>
      </c>
      <c r="Z794" s="35" t="s">
        <v>1009</v>
      </c>
    </row>
    <row r="795" spans="1:26" ht="15.75" customHeight="1">
      <c r="A795" s="35" t="s">
        <v>1416</v>
      </c>
      <c r="B795" s="35" t="s">
        <v>1418</v>
      </c>
      <c r="C795" s="35" t="s">
        <v>138</v>
      </c>
      <c r="D795" s="35" t="s">
        <v>868</v>
      </c>
      <c r="E795" s="35" t="s">
        <v>119</v>
      </c>
      <c r="F795" s="35" t="s">
        <v>2223</v>
      </c>
      <c r="G795" s="35" t="s">
        <v>2224</v>
      </c>
      <c r="H795" s="35" t="s">
        <v>2233</v>
      </c>
      <c r="I795" s="41">
        <v>44320</v>
      </c>
      <c r="J795" s="41">
        <v>44742</v>
      </c>
      <c r="K795" s="35" t="s">
        <v>663</v>
      </c>
      <c r="L795" s="42">
        <v>16592.95</v>
      </c>
      <c r="M795" s="43">
        <v>128160.63</v>
      </c>
      <c r="N795" s="42">
        <v>128160.63</v>
      </c>
      <c r="O795" s="42">
        <v>0</v>
      </c>
      <c r="P795" s="35">
        <v>0</v>
      </c>
      <c r="Q795" s="35">
        <v>0</v>
      </c>
      <c r="R795" s="42">
        <v>37792.370000000003</v>
      </c>
      <c r="S795" s="42">
        <v>0</v>
      </c>
      <c r="T795" s="42">
        <v>30</v>
      </c>
      <c r="U795" s="42">
        <v>29.48</v>
      </c>
      <c r="V795" s="35" t="s">
        <v>831</v>
      </c>
      <c r="W795" s="35" t="s">
        <v>133</v>
      </c>
      <c r="X795" s="35" t="s">
        <v>401</v>
      </c>
      <c r="Y795" s="35" t="s">
        <v>212</v>
      </c>
      <c r="Z795" s="35" t="s">
        <v>212</v>
      </c>
    </row>
    <row r="796" spans="1:26" ht="15.75" customHeight="1">
      <c r="A796" s="35" t="s">
        <v>1416</v>
      </c>
      <c r="B796" s="35" t="s">
        <v>1418</v>
      </c>
      <c r="C796" s="35" t="s">
        <v>138</v>
      </c>
      <c r="D796" s="35" t="s">
        <v>868</v>
      </c>
      <c r="E796" s="35" t="s">
        <v>119</v>
      </c>
      <c r="F796" s="35" t="s">
        <v>2223</v>
      </c>
      <c r="G796" s="35" t="s">
        <v>2224</v>
      </c>
      <c r="H796" s="35" t="s">
        <v>2233</v>
      </c>
      <c r="I796" s="41">
        <v>44320</v>
      </c>
      <c r="J796" s="41">
        <v>44742</v>
      </c>
      <c r="K796" s="35" t="s">
        <v>663</v>
      </c>
      <c r="L796" s="42">
        <v>16592.95</v>
      </c>
      <c r="M796" s="43">
        <v>128160.63</v>
      </c>
      <c r="N796" s="42">
        <v>128160.63</v>
      </c>
      <c r="O796" s="42">
        <v>0</v>
      </c>
      <c r="P796" s="35">
        <v>0</v>
      </c>
      <c r="Q796" s="35">
        <v>0</v>
      </c>
      <c r="R796" s="42">
        <v>37792.370000000003</v>
      </c>
      <c r="S796" s="42">
        <v>0</v>
      </c>
      <c r="T796" s="42">
        <v>30</v>
      </c>
      <c r="U796" s="42">
        <v>29.48</v>
      </c>
      <c r="V796" s="35" t="s">
        <v>831</v>
      </c>
      <c r="W796" s="35" t="s">
        <v>133</v>
      </c>
      <c r="X796" s="35" t="s">
        <v>401</v>
      </c>
      <c r="Y796" s="35" t="s">
        <v>95</v>
      </c>
      <c r="Z796" s="35" t="s">
        <v>95</v>
      </c>
    </row>
    <row r="797" spans="1:26" ht="15.75" customHeight="1">
      <c r="A797" s="35" t="s">
        <v>1416</v>
      </c>
      <c r="B797" s="35" t="s">
        <v>1418</v>
      </c>
      <c r="C797" s="35" t="s">
        <v>138</v>
      </c>
      <c r="D797" s="35" t="s">
        <v>868</v>
      </c>
      <c r="E797" s="35" t="s">
        <v>119</v>
      </c>
      <c r="F797" s="35" t="s">
        <v>2223</v>
      </c>
      <c r="G797" s="35" t="s">
        <v>2224</v>
      </c>
      <c r="H797" s="35" t="s">
        <v>2233</v>
      </c>
      <c r="I797" s="41">
        <v>44320</v>
      </c>
      <c r="J797" s="41">
        <v>44742</v>
      </c>
      <c r="K797" s="35" t="s">
        <v>663</v>
      </c>
      <c r="L797" s="42">
        <v>16592.95</v>
      </c>
      <c r="M797" s="43">
        <v>128160.63</v>
      </c>
      <c r="N797" s="42">
        <v>128160.63</v>
      </c>
      <c r="O797" s="42">
        <v>0</v>
      </c>
      <c r="P797" s="35">
        <v>0</v>
      </c>
      <c r="Q797" s="35">
        <v>0</v>
      </c>
      <c r="R797" s="42">
        <v>37792.370000000003</v>
      </c>
      <c r="S797" s="42">
        <v>0</v>
      </c>
      <c r="T797" s="42">
        <v>30</v>
      </c>
      <c r="U797" s="42">
        <v>29.48</v>
      </c>
      <c r="V797" s="35" t="s">
        <v>831</v>
      </c>
      <c r="W797" s="35" t="s">
        <v>133</v>
      </c>
      <c r="X797" s="35" t="s">
        <v>401</v>
      </c>
      <c r="Y797" s="35" t="s">
        <v>527</v>
      </c>
      <c r="Z797" s="35" t="s">
        <v>527</v>
      </c>
    </row>
    <row r="798" spans="1:26" ht="15.75" customHeight="1">
      <c r="A798" s="35" t="s">
        <v>1416</v>
      </c>
      <c r="B798" s="35" t="s">
        <v>1418</v>
      </c>
      <c r="C798" s="35" t="s">
        <v>138</v>
      </c>
      <c r="D798" s="35" t="s">
        <v>868</v>
      </c>
      <c r="E798" s="35" t="s">
        <v>119</v>
      </c>
      <c r="F798" s="35" t="s">
        <v>2223</v>
      </c>
      <c r="G798" s="35" t="s">
        <v>2224</v>
      </c>
      <c r="H798" s="35" t="s">
        <v>2233</v>
      </c>
      <c r="I798" s="41">
        <v>44320</v>
      </c>
      <c r="J798" s="41">
        <v>44742</v>
      </c>
      <c r="K798" s="35" t="s">
        <v>663</v>
      </c>
      <c r="L798" s="42">
        <v>16592.95</v>
      </c>
      <c r="M798" s="43">
        <v>128160.63</v>
      </c>
      <c r="N798" s="42">
        <v>128160.63</v>
      </c>
      <c r="O798" s="42">
        <v>0</v>
      </c>
      <c r="P798" s="35">
        <v>0</v>
      </c>
      <c r="Q798" s="35">
        <v>0</v>
      </c>
      <c r="R798" s="42">
        <v>37792.370000000003</v>
      </c>
      <c r="S798" s="42">
        <v>0</v>
      </c>
      <c r="T798" s="42">
        <v>30</v>
      </c>
      <c r="U798" s="42">
        <v>29.48</v>
      </c>
      <c r="V798" s="35" t="s">
        <v>831</v>
      </c>
      <c r="W798" s="35" t="s">
        <v>133</v>
      </c>
      <c r="X798" s="35" t="s">
        <v>401</v>
      </c>
      <c r="Y798" s="35" t="s">
        <v>259</v>
      </c>
      <c r="Z798" s="35" t="s">
        <v>259</v>
      </c>
    </row>
    <row r="799" spans="1:26" ht="15.75" customHeight="1">
      <c r="A799" s="35" t="s">
        <v>1416</v>
      </c>
      <c r="B799" s="35" t="s">
        <v>1418</v>
      </c>
      <c r="C799" s="35" t="s">
        <v>138</v>
      </c>
      <c r="D799" s="35" t="s">
        <v>868</v>
      </c>
      <c r="E799" s="35" t="s">
        <v>119</v>
      </c>
      <c r="F799" s="35" t="s">
        <v>2223</v>
      </c>
      <c r="G799" s="35" t="s">
        <v>2224</v>
      </c>
      <c r="H799" s="35" t="s">
        <v>2233</v>
      </c>
      <c r="I799" s="41">
        <v>44320</v>
      </c>
      <c r="J799" s="41">
        <v>44742</v>
      </c>
      <c r="K799" s="35" t="s">
        <v>663</v>
      </c>
      <c r="L799" s="42">
        <v>16592.95</v>
      </c>
      <c r="M799" s="43">
        <v>128160.63</v>
      </c>
      <c r="N799" s="42">
        <v>128160.63</v>
      </c>
      <c r="O799" s="42">
        <v>0</v>
      </c>
      <c r="P799" s="35">
        <v>0</v>
      </c>
      <c r="Q799" s="35">
        <v>0</v>
      </c>
      <c r="R799" s="42">
        <v>37792.370000000003</v>
      </c>
      <c r="S799" s="42">
        <v>0</v>
      </c>
      <c r="T799" s="42">
        <v>30</v>
      </c>
      <c r="U799" s="42">
        <v>29.48</v>
      </c>
      <c r="V799" s="35" t="s">
        <v>831</v>
      </c>
      <c r="W799" s="35" t="s">
        <v>133</v>
      </c>
      <c r="X799" s="35" t="s">
        <v>401</v>
      </c>
      <c r="Y799" s="35" t="s">
        <v>294</v>
      </c>
      <c r="Z799" s="35" t="s">
        <v>294</v>
      </c>
    </row>
    <row r="800" spans="1:26" ht="15.75" customHeight="1">
      <c r="A800" s="35" t="s">
        <v>1420</v>
      </c>
      <c r="B800" s="35" t="s">
        <v>1422</v>
      </c>
      <c r="C800" s="35" t="s">
        <v>100</v>
      </c>
      <c r="D800" s="35" t="s">
        <v>150</v>
      </c>
      <c r="E800" s="35" t="s">
        <v>1423</v>
      </c>
      <c r="F800" s="35" t="s">
        <v>2407</v>
      </c>
      <c r="G800" s="35" t="s">
        <v>2408</v>
      </c>
      <c r="H800" s="35" t="s">
        <v>2409</v>
      </c>
      <c r="I800" s="41">
        <v>43903</v>
      </c>
      <c r="J800" s="41">
        <v>43917</v>
      </c>
      <c r="K800" s="35" t="s">
        <v>663</v>
      </c>
      <c r="L800" s="42">
        <v>44933.14</v>
      </c>
      <c r="M800" s="43">
        <v>345034.39</v>
      </c>
      <c r="N800" s="42">
        <v>345034.39</v>
      </c>
      <c r="O800" s="42">
        <v>0</v>
      </c>
      <c r="P800" s="35">
        <v>0</v>
      </c>
      <c r="Q800" s="35">
        <v>0</v>
      </c>
      <c r="R800" s="42">
        <v>345034.38</v>
      </c>
      <c r="S800" s="42">
        <v>0</v>
      </c>
      <c r="T800" s="42">
        <v>100</v>
      </c>
      <c r="U800" s="42">
        <v>99.99</v>
      </c>
      <c r="V800" s="35" t="s">
        <v>831</v>
      </c>
      <c r="W800" s="35" t="s">
        <v>82</v>
      </c>
      <c r="X800" s="35" t="s">
        <v>217</v>
      </c>
      <c r="Y800" s="35" t="s">
        <v>95</v>
      </c>
      <c r="Z800" s="35" t="s">
        <v>95</v>
      </c>
    </row>
    <row r="801" spans="1:26" ht="15.75" customHeight="1">
      <c r="A801" s="35" t="s">
        <v>1427</v>
      </c>
      <c r="B801" s="35" t="s">
        <v>1429</v>
      </c>
      <c r="C801" s="35" t="s">
        <v>281</v>
      </c>
      <c r="D801" s="35" t="s">
        <v>150</v>
      </c>
      <c r="E801" s="35" t="s">
        <v>488</v>
      </c>
      <c r="F801" s="35" t="s">
        <v>68</v>
      </c>
      <c r="G801" s="35" t="s">
        <v>68</v>
      </c>
      <c r="H801" s="35" t="s">
        <v>68</v>
      </c>
      <c r="I801" s="41">
        <v>44330</v>
      </c>
      <c r="J801" s="41" t="s">
        <v>68</v>
      </c>
      <c r="K801" s="35" t="s">
        <v>266</v>
      </c>
      <c r="L801" s="42">
        <v>0</v>
      </c>
      <c r="M801" s="43">
        <v>0</v>
      </c>
      <c r="N801" s="42">
        <v>111341.83</v>
      </c>
      <c r="O801" s="42">
        <v>0</v>
      </c>
      <c r="P801" s="35">
        <v>0</v>
      </c>
      <c r="Q801" s="35">
        <v>0</v>
      </c>
      <c r="R801" s="42">
        <v>0</v>
      </c>
      <c r="S801" s="42">
        <v>0</v>
      </c>
      <c r="T801" s="42">
        <v>0</v>
      </c>
      <c r="U801" s="42">
        <v>0</v>
      </c>
      <c r="V801" s="35" t="s">
        <v>831</v>
      </c>
      <c r="W801" s="35" t="s">
        <v>82</v>
      </c>
      <c r="X801" s="35" t="s">
        <v>217</v>
      </c>
      <c r="Y801" s="35" t="s">
        <v>95</v>
      </c>
      <c r="Z801" s="35" t="s">
        <v>95</v>
      </c>
    </row>
    <row r="802" spans="1:26" ht="15.75" customHeight="1">
      <c r="A802" s="35" t="s">
        <v>1430</v>
      </c>
      <c r="B802" s="35" t="s">
        <v>1431</v>
      </c>
      <c r="C802" s="35" t="s">
        <v>138</v>
      </c>
      <c r="D802" s="35" t="s">
        <v>205</v>
      </c>
      <c r="E802" s="35" t="s">
        <v>1432</v>
      </c>
      <c r="F802" s="35" t="s">
        <v>2263</v>
      </c>
      <c r="G802" s="35" t="s">
        <v>2264</v>
      </c>
      <c r="H802" s="35" t="s">
        <v>1907</v>
      </c>
      <c r="I802" s="41">
        <v>44019</v>
      </c>
      <c r="J802" s="41">
        <v>44840</v>
      </c>
      <c r="K802" s="35" t="s">
        <v>80</v>
      </c>
      <c r="L802" s="42">
        <v>0</v>
      </c>
      <c r="M802" s="43">
        <v>0</v>
      </c>
      <c r="N802" s="42">
        <v>11708920.300000001</v>
      </c>
      <c r="O802" s="42">
        <v>0</v>
      </c>
      <c r="P802" s="35">
        <v>0</v>
      </c>
      <c r="Q802" s="35">
        <v>0</v>
      </c>
      <c r="R802" s="42">
        <v>9226005.9900000002</v>
      </c>
      <c r="S802" s="42">
        <v>0</v>
      </c>
      <c r="T802" s="42">
        <v>96</v>
      </c>
      <c r="U802" s="42">
        <v>78.790000000000006</v>
      </c>
      <c r="V802" s="35" t="s">
        <v>796</v>
      </c>
      <c r="W802" s="35" t="s">
        <v>82</v>
      </c>
      <c r="X802" s="35" t="s">
        <v>217</v>
      </c>
      <c r="Y802" s="35" t="s">
        <v>95</v>
      </c>
      <c r="Z802" s="35" t="s">
        <v>95</v>
      </c>
    </row>
    <row r="803" spans="1:26" ht="15.75" customHeight="1">
      <c r="A803" s="35" t="s">
        <v>1438</v>
      </c>
      <c r="B803" s="35" t="s">
        <v>1440</v>
      </c>
      <c r="C803" s="35" t="s">
        <v>281</v>
      </c>
      <c r="D803" s="35" t="s">
        <v>155</v>
      </c>
      <c r="E803" s="35" t="s">
        <v>119</v>
      </c>
      <c r="F803" s="35" t="s">
        <v>68</v>
      </c>
      <c r="G803" s="35" t="s">
        <v>68</v>
      </c>
      <c r="H803" s="35" t="s">
        <v>68</v>
      </c>
      <c r="I803" s="41">
        <v>44348</v>
      </c>
      <c r="J803" s="41" t="s">
        <v>68</v>
      </c>
      <c r="K803" s="35" t="s">
        <v>663</v>
      </c>
      <c r="L803" s="42">
        <v>0</v>
      </c>
      <c r="M803" s="43">
        <v>0</v>
      </c>
      <c r="N803" s="42">
        <v>175500000</v>
      </c>
      <c r="O803" s="42">
        <v>268648414.87</v>
      </c>
      <c r="P803" s="35">
        <v>0</v>
      </c>
      <c r="Q803" s="35">
        <v>0</v>
      </c>
      <c r="R803" s="42">
        <v>0</v>
      </c>
      <c r="S803" s="42">
        <v>0</v>
      </c>
      <c r="T803" s="42">
        <v>0</v>
      </c>
      <c r="U803" s="42">
        <v>0</v>
      </c>
      <c r="V803" s="35" t="s">
        <v>787</v>
      </c>
      <c r="W803" s="35" t="s">
        <v>82</v>
      </c>
      <c r="X803" s="35" t="s">
        <v>157</v>
      </c>
      <c r="Y803" s="35" t="s">
        <v>294</v>
      </c>
      <c r="Z803" s="35" t="s">
        <v>1441</v>
      </c>
    </row>
    <row r="804" spans="1:26" ht="15.75" customHeight="1">
      <c r="A804" s="35" t="s">
        <v>1442</v>
      </c>
      <c r="B804" s="35" t="s">
        <v>1443</v>
      </c>
      <c r="C804" s="35" t="s">
        <v>281</v>
      </c>
      <c r="D804" s="35" t="s">
        <v>155</v>
      </c>
      <c r="E804" s="35" t="s">
        <v>1444</v>
      </c>
      <c r="F804" s="35" t="s">
        <v>68</v>
      </c>
      <c r="G804" s="35" t="s">
        <v>68</v>
      </c>
      <c r="H804" s="35" t="s">
        <v>68</v>
      </c>
      <c r="I804" s="41" t="s">
        <v>68</v>
      </c>
      <c r="J804" s="41" t="s">
        <v>68</v>
      </c>
      <c r="K804" s="35" t="s">
        <v>68</v>
      </c>
      <c r="L804" s="42">
        <v>0</v>
      </c>
      <c r="M804" s="43">
        <v>0</v>
      </c>
      <c r="N804" s="42">
        <v>0</v>
      </c>
      <c r="O804" s="42">
        <v>0</v>
      </c>
      <c r="P804" s="35">
        <v>0</v>
      </c>
      <c r="Q804" s="35">
        <v>0</v>
      </c>
      <c r="R804" s="42">
        <v>0</v>
      </c>
      <c r="S804" s="42">
        <v>0</v>
      </c>
      <c r="T804" s="42">
        <v>0</v>
      </c>
      <c r="U804" s="42">
        <v>0</v>
      </c>
      <c r="V804" s="35" t="s">
        <v>105</v>
      </c>
      <c r="W804" s="35" t="s">
        <v>233</v>
      </c>
      <c r="X804" s="35" t="s">
        <v>157</v>
      </c>
      <c r="Y804" s="35" t="s">
        <v>95</v>
      </c>
      <c r="Z804" s="35" t="s">
        <v>95</v>
      </c>
    </row>
    <row r="805" spans="1:26" ht="15.75" customHeight="1">
      <c r="A805" s="35" t="s">
        <v>1446</v>
      </c>
      <c r="B805" s="35" t="s">
        <v>1448</v>
      </c>
      <c r="C805" s="35" t="s">
        <v>216</v>
      </c>
      <c r="D805" s="35" t="s">
        <v>1449</v>
      </c>
      <c r="E805" s="35" t="s">
        <v>488</v>
      </c>
      <c r="F805" s="35" t="s">
        <v>2410</v>
      </c>
      <c r="G805" s="35" t="s">
        <v>2411</v>
      </c>
      <c r="H805" s="35" t="s">
        <v>2412</v>
      </c>
      <c r="I805" s="41">
        <v>44376</v>
      </c>
      <c r="J805" s="41">
        <v>44589</v>
      </c>
      <c r="K805" s="35" t="s">
        <v>80</v>
      </c>
      <c r="L805" s="42">
        <v>39613.81</v>
      </c>
      <c r="M805" s="43">
        <v>306214.75</v>
      </c>
      <c r="N805" s="42">
        <v>386500</v>
      </c>
      <c r="O805" s="42">
        <v>0</v>
      </c>
      <c r="P805" s="35">
        <v>0</v>
      </c>
      <c r="Q805" s="35">
        <v>0</v>
      </c>
      <c r="R805" s="42">
        <v>306214.75</v>
      </c>
      <c r="S805" s="42">
        <v>0</v>
      </c>
      <c r="T805" s="42">
        <v>79.23</v>
      </c>
      <c r="U805" s="42">
        <v>79.22</v>
      </c>
      <c r="V805" s="35" t="s">
        <v>831</v>
      </c>
      <c r="W805" s="35" t="s">
        <v>82</v>
      </c>
      <c r="X805" s="35" t="s">
        <v>217</v>
      </c>
      <c r="Y805" s="35" t="s">
        <v>1009</v>
      </c>
      <c r="Z805" s="35" t="s">
        <v>1450</v>
      </c>
    </row>
    <row r="806" spans="1:26" ht="15.75" customHeight="1">
      <c r="A806" s="35" t="s">
        <v>1446</v>
      </c>
      <c r="B806" s="35" t="s">
        <v>1448</v>
      </c>
      <c r="C806" s="35" t="s">
        <v>216</v>
      </c>
      <c r="D806" s="35" t="s">
        <v>1449</v>
      </c>
      <c r="E806" s="35" t="s">
        <v>488</v>
      </c>
      <c r="F806" s="35" t="s">
        <v>2410</v>
      </c>
      <c r="G806" s="35" t="s">
        <v>2411</v>
      </c>
      <c r="H806" s="35" t="s">
        <v>2412</v>
      </c>
      <c r="I806" s="41">
        <v>44376</v>
      </c>
      <c r="J806" s="41">
        <v>44589</v>
      </c>
      <c r="K806" s="35" t="s">
        <v>80</v>
      </c>
      <c r="L806" s="42">
        <v>39613.81</v>
      </c>
      <c r="M806" s="43">
        <v>306214.75</v>
      </c>
      <c r="N806" s="42">
        <v>386500</v>
      </c>
      <c r="O806" s="42">
        <v>0</v>
      </c>
      <c r="P806" s="35">
        <v>0</v>
      </c>
      <c r="Q806" s="35">
        <v>0</v>
      </c>
      <c r="R806" s="42">
        <v>306214.75</v>
      </c>
      <c r="S806" s="42">
        <v>0</v>
      </c>
      <c r="T806" s="42">
        <v>79.23</v>
      </c>
      <c r="U806" s="42">
        <v>79.22</v>
      </c>
      <c r="V806" s="35" t="s">
        <v>831</v>
      </c>
      <c r="W806" s="35" t="s">
        <v>82</v>
      </c>
      <c r="X806" s="35" t="s">
        <v>217</v>
      </c>
      <c r="Y806" s="35" t="s">
        <v>1009</v>
      </c>
      <c r="Z806" s="35" t="s">
        <v>1009</v>
      </c>
    </row>
    <row r="807" spans="1:26" ht="15.75" customHeight="1">
      <c r="A807" s="35" t="s">
        <v>1455</v>
      </c>
      <c r="B807" s="35" t="s">
        <v>1457</v>
      </c>
      <c r="C807" s="35" t="s">
        <v>138</v>
      </c>
      <c r="D807" s="35" t="s">
        <v>263</v>
      </c>
      <c r="E807" s="35" t="s">
        <v>733</v>
      </c>
      <c r="F807" s="35" t="s">
        <v>2307</v>
      </c>
      <c r="G807" s="35" t="s">
        <v>2291</v>
      </c>
      <c r="H807" s="35" t="s">
        <v>2222</v>
      </c>
      <c r="I807" s="41">
        <v>44197</v>
      </c>
      <c r="J807" s="41">
        <v>44926</v>
      </c>
      <c r="K807" s="35" t="s">
        <v>80</v>
      </c>
      <c r="L807" s="42">
        <v>500000</v>
      </c>
      <c r="M807" s="43">
        <v>3841000</v>
      </c>
      <c r="N807" s="42">
        <v>3841000</v>
      </c>
      <c r="O807" s="42">
        <v>0</v>
      </c>
      <c r="P807" s="35">
        <v>0</v>
      </c>
      <c r="Q807" s="35">
        <v>0</v>
      </c>
      <c r="R807" s="42">
        <v>3056585.66</v>
      </c>
      <c r="S807" s="42">
        <v>0</v>
      </c>
      <c r="T807" s="42">
        <v>42</v>
      </c>
      <c r="U807" s="42">
        <v>79.569999999999993</v>
      </c>
      <c r="V807" s="35" t="s">
        <v>1052</v>
      </c>
      <c r="W807" s="35" t="s">
        <v>82</v>
      </c>
      <c r="X807" s="35" t="s">
        <v>267</v>
      </c>
      <c r="Y807" s="35" t="s">
        <v>364</v>
      </c>
      <c r="Z807" s="35" t="s">
        <v>1458</v>
      </c>
    </row>
    <row r="808" spans="1:26" ht="15.75" customHeight="1">
      <c r="A808" s="35" t="s">
        <v>1455</v>
      </c>
      <c r="B808" s="35" t="s">
        <v>1457</v>
      </c>
      <c r="C808" s="35" t="s">
        <v>138</v>
      </c>
      <c r="D808" s="35" t="s">
        <v>263</v>
      </c>
      <c r="E808" s="35" t="s">
        <v>733</v>
      </c>
      <c r="F808" s="35" t="s">
        <v>2307</v>
      </c>
      <c r="G808" s="35" t="s">
        <v>2291</v>
      </c>
      <c r="H808" s="35" t="s">
        <v>2222</v>
      </c>
      <c r="I808" s="41">
        <v>44197</v>
      </c>
      <c r="J808" s="41">
        <v>44926</v>
      </c>
      <c r="K808" s="35" t="s">
        <v>80</v>
      </c>
      <c r="L808" s="42">
        <v>500000</v>
      </c>
      <c r="M808" s="43">
        <v>3841000</v>
      </c>
      <c r="N808" s="42">
        <v>3841000</v>
      </c>
      <c r="O808" s="42">
        <v>0</v>
      </c>
      <c r="P808" s="35">
        <v>0</v>
      </c>
      <c r="Q808" s="35">
        <v>0</v>
      </c>
      <c r="R808" s="42">
        <v>3056585.66</v>
      </c>
      <c r="S808" s="42">
        <v>0</v>
      </c>
      <c r="T808" s="42">
        <v>42</v>
      </c>
      <c r="U808" s="42">
        <v>79.569999999999993</v>
      </c>
      <c r="V808" s="35" t="s">
        <v>1052</v>
      </c>
      <c r="W808" s="35" t="s">
        <v>82</v>
      </c>
      <c r="X808" s="35" t="s">
        <v>267</v>
      </c>
      <c r="Y808" s="35" t="s">
        <v>1223</v>
      </c>
      <c r="Z808" s="35" t="s">
        <v>1696</v>
      </c>
    </row>
    <row r="809" spans="1:26" ht="15.75" customHeight="1">
      <c r="A809" s="35" t="s">
        <v>1460</v>
      </c>
      <c r="B809" s="35" t="s">
        <v>1462</v>
      </c>
      <c r="C809" s="35" t="s">
        <v>138</v>
      </c>
      <c r="D809" s="35" t="s">
        <v>672</v>
      </c>
      <c r="E809" s="35" t="s">
        <v>733</v>
      </c>
      <c r="F809" s="35" t="s">
        <v>2413</v>
      </c>
      <c r="G809" s="35" t="s">
        <v>2414</v>
      </c>
      <c r="H809" s="35" t="s">
        <v>2415</v>
      </c>
      <c r="I809" s="41">
        <v>44403</v>
      </c>
      <c r="J809" s="41">
        <v>44985</v>
      </c>
      <c r="K809" s="35" t="s">
        <v>80</v>
      </c>
      <c r="L809" s="42">
        <v>150000</v>
      </c>
      <c r="M809" s="43">
        <v>1157699.98</v>
      </c>
      <c r="N809" s="42">
        <v>0</v>
      </c>
      <c r="O809" s="42">
        <v>0</v>
      </c>
      <c r="P809" s="35">
        <v>0</v>
      </c>
      <c r="Q809" s="35">
        <v>0</v>
      </c>
      <c r="R809" s="42">
        <v>693237.09</v>
      </c>
      <c r="S809" s="42">
        <v>0</v>
      </c>
      <c r="T809" s="42">
        <v>54.81</v>
      </c>
      <c r="U809" s="42">
        <v>69323709</v>
      </c>
      <c r="V809" s="35" t="s">
        <v>787</v>
      </c>
      <c r="W809" s="35" t="s">
        <v>82</v>
      </c>
      <c r="X809" s="35" t="s">
        <v>134</v>
      </c>
      <c r="Y809" s="35" t="s">
        <v>95</v>
      </c>
      <c r="Z809" s="35" t="s">
        <v>95</v>
      </c>
    </row>
    <row r="810" spans="1:26" ht="15.75" customHeight="1">
      <c r="A810" s="35" t="s">
        <v>1465</v>
      </c>
      <c r="B810" s="35" t="s">
        <v>1467</v>
      </c>
      <c r="C810" s="35" t="s">
        <v>76</v>
      </c>
      <c r="D810" s="35" t="s">
        <v>174</v>
      </c>
      <c r="E810" s="35" t="s">
        <v>409</v>
      </c>
      <c r="F810" s="35" t="s">
        <v>2151</v>
      </c>
      <c r="G810" s="35" t="s">
        <v>2074</v>
      </c>
      <c r="H810" s="35" t="s">
        <v>2416</v>
      </c>
      <c r="I810" s="41">
        <v>44370</v>
      </c>
      <c r="J810" s="41">
        <v>44615</v>
      </c>
      <c r="K810" s="35" t="s">
        <v>663</v>
      </c>
      <c r="L810" s="42">
        <v>0</v>
      </c>
      <c r="M810" s="43">
        <v>0</v>
      </c>
      <c r="N810" s="42">
        <v>54208.84</v>
      </c>
      <c r="O810" s="42">
        <v>0</v>
      </c>
      <c r="P810" s="35">
        <v>0</v>
      </c>
      <c r="Q810" s="35">
        <v>0</v>
      </c>
      <c r="R810" s="42">
        <v>52004.09</v>
      </c>
      <c r="S810" s="42">
        <v>0</v>
      </c>
      <c r="T810" s="42">
        <v>100</v>
      </c>
      <c r="U810" s="42">
        <v>95.93</v>
      </c>
      <c r="V810" s="35" t="s">
        <v>796</v>
      </c>
      <c r="W810" s="35" t="s">
        <v>82</v>
      </c>
      <c r="X810" s="35" t="s">
        <v>300</v>
      </c>
      <c r="Y810" s="35" t="s">
        <v>95</v>
      </c>
      <c r="Z810" s="35" t="s">
        <v>95</v>
      </c>
    </row>
    <row r="811" spans="1:26" ht="15.75" customHeight="1">
      <c r="A811" s="35" t="s">
        <v>1473</v>
      </c>
      <c r="B811" s="35" t="s">
        <v>1475</v>
      </c>
      <c r="C811" s="35" t="s">
        <v>138</v>
      </c>
      <c r="D811" s="35" t="s">
        <v>771</v>
      </c>
      <c r="E811" s="35" t="s">
        <v>409</v>
      </c>
      <c r="F811" s="35" t="s">
        <v>2241</v>
      </c>
      <c r="G811" s="35" t="s">
        <v>2242</v>
      </c>
      <c r="H811" s="35" t="s">
        <v>2417</v>
      </c>
      <c r="I811" s="41">
        <v>44414</v>
      </c>
      <c r="J811" s="41">
        <v>44778</v>
      </c>
      <c r="K811" s="35" t="s">
        <v>663</v>
      </c>
      <c r="L811" s="42">
        <v>1146864.21</v>
      </c>
      <c r="M811" s="43">
        <v>1146864.21</v>
      </c>
      <c r="N811" s="42">
        <v>1146864.21</v>
      </c>
      <c r="O811" s="42">
        <v>0</v>
      </c>
      <c r="P811" s="35">
        <v>0</v>
      </c>
      <c r="Q811" s="35">
        <v>0</v>
      </c>
      <c r="R811" s="42">
        <v>1146864.18</v>
      </c>
      <c r="S811" s="42">
        <v>0</v>
      </c>
      <c r="T811" s="42">
        <v>100</v>
      </c>
      <c r="U811" s="42">
        <v>99.99</v>
      </c>
      <c r="V811" s="35" t="s">
        <v>796</v>
      </c>
      <c r="W811" s="35" t="s">
        <v>82</v>
      </c>
      <c r="X811" s="35" t="s">
        <v>94</v>
      </c>
      <c r="Y811" s="35" t="s">
        <v>95</v>
      </c>
      <c r="Z811" s="35" t="s">
        <v>95</v>
      </c>
    </row>
    <row r="812" spans="1:26" ht="15.75" customHeight="1">
      <c r="A812" s="35" t="s">
        <v>1473</v>
      </c>
      <c r="B812" s="35" t="s">
        <v>1475</v>
      </c>
      <c r="C812" s="35" t="s">
        <v>138</v>
      </c>
      <c r="D812" s="35" t="s">
        <v>771</v>
      </c>
      <c r="E812" s="35" t="s">
        <v>409</v>
      </c>
      <c r="F812" s="35" t="s">
        <v>2241</v>
      </c>
      <c r="G812" s="35" t="s">
        <v>2242</v>
      </c>
      <c r="H812" s="35" t="s">
        <v>2417</v>
      </c>
      <c r="I812" s="41">
        <v>44414</v>
      </c>
      <c r="J812" s="41">
        <v>44778</v>
      </c>
      <c r="K812" s="35" t="s">
        <v>663</v>
      </c>
      <c r="L812" s="42">
        <v>1146864.21</v>
      </c>
      <c r="M812" s="43">
        <v>1146864.21</v>
      </c>
      <c r="N812" s="42">
        <v>1146864.21</v>
      </c>
      <c r="O812" s="42">
        <v>0</v>
      </c>
      <c r="P812" s="35">
        <v>0</v>
      </c>
      <c r="Q812" s="35">
        <v>0</v>
      </c>
      <c r="R812" s="42">
        <v>1146864.18</v>
      </c>
      <c r="S812" s="42">
        <v>0</v>
      </c>
      <c r="T812" s="42">
        <v>100</v>
      </c>
      <c r="U812" s="42">
        <v>99.99</v>
      </c>
      <c r="V812" s="35" t="s">
        <v>796</v>
      </c>
      <c r="W812" s="35" t="s">
        <v>82</v>
      </c>
      <c r="X812" s="35" t="s">
        <v>94</v>
      </c>
      <c r="Y812" s="35" t="s">
        <v>364</v>
      </c>
      <c r="Z812" s="35" t="s">
        <v>364</v>
      </c>
    </row>
    <row r="813" spans="1:26" ht="15.75" customHeight="1">
      <c r="A813" s="35" t="s">
        <v>1473</v>
      </c>
      <c r="B813" s="35" t="s">
        <v>1475</v>
      </c>
      <c r="C813" s="35" t="s">
        <v>138</v>
      </c>
      <c r="D813" s="35" t="s">
        <v>771</v>
      </c>
      <c r="E813" s="35" t="s">
        <v>409</v>
      </c>
      <c r="F813" s="35" t="s">
        <v>2241</v>
      </c>
      <c r="G813" s="35" t="s">
        <v>2242</v>
      </c>
      <c r="H813" s="35" t="s">
        <v>2417</v>
      </c>
      <c r="I813" s="41">
        <v>44414</v>
      </c>
      <c r="J813" s="41">
        <v>44778</v>
      </c>
      <c r="K813" s="35" t="s">
        <v>663</v>
      </c>
      <c r="L813" s="42">
        <v>1146864.21</v>
      </c>
      <c r="M813" s="43">
        <v>1146864.21</v>
      </c>
      <c r="N813" s="42">
        <v>1146864.21</v>
      </c>
      <c r="O813" s="42">
        <v>0</v>
      </c>
      <c r="P813" s="35">
        <v>0</v>
      </c>
      <c r="Q813" s="35">
        <v>0</v>
      </c>
      <c r="R813" s="42">
        <v>1146864.18</v>
      </c>
      <c r="S813" s="42">
        <v>0</v>
      </c>
      <c r="T813" s="42">
        <v>100</v>
      </c>
      <c r="U813" s="42">
        <v>99.99</v>
      </c>
      <c r="V813" s="35" t="s">
        <v>796</v>
      </c>
      <c r="W813" s="35" t="s">
        <v>82</v>
      </c>
      <c r="X813" s="35" t="s">
        <v>94</v>
      </c>
      <c r="Y813" s="35" t="s">
        <v>199</v>
      </c>
      <c r="Z813" s="35" t="s">
        <v>199</v>
      </c>
    </row>
    <row r="814" spans="1:26" ht="15.75" customHeight="1">
      <c r="A814" s="35" t="s">
        <v>1473</v>
      </c>
      <c r="B814" s="35" t="s">
        <v>1475</v>
      </c>
      <c r="C814" s="35" t="s">
        <v>138</v>
      </c>
      <c r="D814" s="35" t="s">
        <v>771</v>
      </c>
      <c r="E814" s="35" t="s">
        <v>409</v>
      </c>
      <c r="F814" s="35" t="s">
        <v>2241</v>
      </c>
      <c r="G814" s="35" t="s">
        <v>2242</v>
      </c>
      <c r="H814" s="35" t="s">
        <v>2417</v>
      </c>
      <c r="I814" s="41">
        <v>44414</v>
      </c>
      <c r="J814" s="41">
        <v>44778</v>
      </c>
      <c r="K814" s="35" t="s">
        <v>663</v>
      </c>
      <c r="L814" s="42">
        <v>1146864.21</v>
      </c>
      <c r="M814" s="43">
        <v>1146864.21</v>
      </c>
      <c r="N814" s="42">
        <v>1146864.21</v>
      </c>
      <c r="O814" s="42">
        <v>0</v>
      </c>
      <c r="P814" s="35">
        <v>0</v>
      </c>
      <c r="Q814" s="35">
        <v>0</v>
      </c>
      <c r="R814" s="42">
        <v>1146864.18</v>
      </c>
      <c r="S814" s="42">
        <v>0</v>
      </c>
      <c r="T814" s="42">
        <v>100</v>
      </c>
      <c r="U814" s="42">
        <v>99.99</v>
      </c>
      <c r="V814" s="35" t="s">
        <v>796</v>
      </c>
      <c r="W814" s="35" t="s">
        <v>82</v>
      </c>
      <c r="X814" s="35" t="s">
        <v>94</v>
      </c>
      <c r="Y814" s="35" t="s">
        <v>158</v>
      </c>
      <c r="Z814" s="35" t="s">
        <v>158</v>
      </c>
    </row>
    <row r="815" spans="1:26" ht="15.75" customHeight="1">
      <c r="A815" s="35" t="s">
        <v>1473</v>
      </c>
      <c r="B815" s="35" t="s">
        <v>1475</v>
      </c>
      <c r="C815" s="35" t="s">
        <v>138</v>
      </c>
      <c r="D815" s="35" t="s">
        <v>771</v>
      </c>
      <c r="E815" s="35" t="s">
        <v>409</v>
      </c>
      <c r="F815" s="35" t="s">
        <v>2241</v>
      </c>
      <c r="G815" s="35" t="s">
        <v>2242</v>
      </c>
      <c r="H815" s="35" t="s">
        <v>2417</v>
      </c>
      <c r="I815" s="41">
        <v>44414</v>
      </c>
      <c r="J815" s="41">
        <v>44778</v>
      </c>
      <c r="K815" s="35" t="s">
        <v>663</v>
      </c>
      <c r="L815" s="42">
        <v>1146864.21</v>
      </c>
      <c r="M815" s="43">
        <v>1146864.21</v>
      </c>
      <c r="N815" s="42">
        <v>1146864.21</v>
      </c>
      <c r="O815" s="42">
        <v>0</v>
      </c>
      <c r="P815" s="35">
        <v>0</v>
      </c>
      <c r="Q815" s="35">
        <v>0</v>
      </c>
      <c r="R815" s="42">
        <v>1146864.18</v>
      </c>
      <c r="S815" s="42">
        <v>0</v>
      </c>
      <c r="T815" s="42">
        <v>100</v>
      </c>
      <c r="U815" s="42">
        <v>99.99</v>
      </c>
      <c r="V815" s="35" t="s">
        <v>796</v>
      </c>
      <c r="W815" s="35" t="s">
        <v>82</v>
      </c>
      <c r="X815" s="35" t="s">
        <v>94</v>
      </c>
      <c r="Y815" s="35" t="s">
        <v>259</v>
      </c>
      <c r="Z815" s="35" t="s">
        <v>259</v>
      </c>
    </row>
    <row r="816" spans="1:26" ht="15.75" customHeight="1">
      <c r="A816" s="35" t="s">
        <v>1473</v>
      </c>
      <c r="B816" s="35" t="s">
        <v>1475</v>
      </c>
      <c r="C816" s="35" t="s">
        <v>138</v>
      </c>
      <c r="D816" s="35" t="s">
        <v>771</v>
      </c>
      <c r="E816" s="35" t="s">
        <v>409</v>
      </c>
      <c r="F816" s="35" t="s">
        <v>2241</v>
      </c>
      <c r="G816" s="35" t="s">
        <v>2242</v>
      </c>
      <c r="H816" s="35" t="s">
        <v>2417</v>
      </c>
      <c r="I816" s="41">
        <v>44414</v>
      </c>
      <c r="J816" s="41">
        <v>44778</v>
      </c>
      <c r="K816" s="35" t="s">
        <v>663</v>
      </c>
      <c r="L816" s="42">
        <v>1146864.21</v>
      </c>
      <c r="M816" s="43">
        <v>1146864.21</v>
      </c>
      <c r="N816" s="42">
        <v>1146864.21</v>
      </c>
      <c r="O816" s="42">
        <v>0</v>
      </c>
      <c r="P816" s="35">
        <v>0</v>
      </c>
      <c r="Q816" s="35">
        <v>0</v>
      </c>
      <c r="R816" s="42">
        <v>1146864.18</v>
      </c>
      <c r="S816" s="42">
        <v>0</v>
      </c>
      <c r="T816" s="42">
        <v>100</v>
      </c>
      <c r="U816" s="42">
        <v>99.99</v>
      </c>
      <c r="V816" s="35" t="s">
        <v>796</v>
      </c>
      <c r="W816" s="35" t="s">
        <v>82</v>
      </c>
      <c r="X816" s="35" t="s">
        <v>94</v>
      </c>
      <c r="Y816" s="35" t="s">
        <v>655</v>
      </c>
      <c r="Z816" s="35" t="s">
        <v>655</v>
      </c>
    </row>
    <row r="817" spans="1:26" ht="15.75" customHeight="1">
      <c r="A817" s="35" t="s">
        <v>1473</v>
      </c>
      <c r="B817" s="35" t="s">
        <v>1475</v>
      </c>
      <c r="C817" s="35" t="s">
        <v>138</v>
      </c>
      <c r="D817" s="35" t="s">
        <v>771</v>
      </c>
      <c r="E817" s="35" t="s">
        <v>409</v>
      </c>
      <c r="F817" s="35" t="s">
        <v>2241</v>
      </c>
      <c r="G817" s="35" t="s">
        <v>2242</v>
      </c>
      <c r="H817" s="35" t="s">
        <v>2417</v>
      </c>
      <c r="I817" s="41">
        <v>44414</v>
      </c>
      <c r="J817" s="41">
        <v>44778</v>
      </c>
      <c r="K817" s="35" t="s">
        <v>663</v>
      </c>
      <c r="L817" s="42">
        <v>1146864.21</v>
      </c>
      <c r="M817" s="43">
        <v>1146864.21</v>
      </c>
      <c r="N817" s="42">
        <v>1146864.21</v>
      </c>
      <c r="O817" s="42">
        <v>0</v>
      </c>
      <c r="P817" s="35">
        <v>0</v>
      </c>
      <c r="Q817" s="35">
        <v>0</v>
      </c>
      <c r="R817" s="42">
        <v>1146864.18</v>
      </c>
      <c r="S817" s="42">
        <v>0</v>
      </c>
      <c r="T817" s="42">
        <v>100</v>
      </c>
      <c r="U817" s="42">
        <v>99.99</v>
      </c>
      <c r="V817" s="35" t="s">
        <v>796</v>
      </c>
      <c r="W817" s="35" t="s">
        <v>82</v>
      </c>
      <c r="X817" s="35" t="s">
        <v>94</v>
      </c>
      <c r="Y817" s="35" t="s">
        <v>224</v>
      </c>
      <c r="Z817" s="35" t="s">
        <v>224</v>
      </c>
    </row>
    <row r="818" spans="1:26" ht="15.75" customHeight="1">
      <c r="A818" s="35" t="s">
        <v>1473</v>
      </c>
      <c r="B818" s="35" t="s">
        <v>1475</v>
      </c>
      <c r="C818" s="35" t="s">
        <v>138</v>
      </c>
      <c r="D818" s="35" t="s">
        <v>771</v>
      </c>
      <c r="E818" s="35" t="s">
        <v>409</v>
      </c>
      <c r="F818" s="35" t="s">
        <v>2241</v>
      </c>
      <c r="G818" s="35" t="s">
        <v>2242</v>
      </c>
      <c r="H818" s="35" t="s">
        <v>2417</v>
      </c>
      <c r="I818" s="41">
        <v>44414</v>
      </c>
      <c r="J818" s="41">
        <v>44778</v>
      </c>
      <c r="K818" s="35" t="s">
        <v>663</v>
      </c>
      <c r="L818" s="42">
        <v>1146864.21</v>
      </c>
      <c r="M818" s="43">
        <v>1146864.21</v>
      </c>
      <c r="N818" s="42">
        <v>1146864.21</v>
      </c>
      <c r="O818" s="42">
        <v>0</v>
      </c>
      <c r="P818" s="35">
        <v>0</v>
      </c>
      <c r="Q818" s="35">
        <v>0</v>
      </c>
      <c r="R818" s="42">
        <v>1146864.18</v>
      </c>
      <c r="S818" s="42">
        <v>0</v>
      </c>
      <c r="T818" s="42">
        <v>100</v>
      </c>
      <c r="U818" s="42">
        <v>99.99</v>
      </c>
      <c r="V818" s="35" t="s">
        <v>796</v>
      </c>
      <c r="W818" s="35" t="s">
        <v>82</v>
      </c>
      <c r="X818" s="35" t="s">
        <v>94</v>
      </c>
      <c r="Y818" s="35" t="s">
        <v>235</v>
      </c>
      <c r="Z818" s="35" t="s">
        <v>235</v>
      </c>
    </row>
    <row r="819" spans="1:26" ht="15.75" customHeight="1">
      <c r="A819" s="35" t="s">
        <v>1480</v>
      </c>
      <c r="B819" s="35" t="s">
        <v>1482</v>
      </c>
      <c r="C819" s="35" t="s">
        <v>281</v>
      </c>
      <c r="D819" s="35" t="s">
        <v>662</v>
      </c>
      <c r="E819" s="35" t="s">
        <v>1483</v>
      </c>
      <c r="F819" s="35" t="s">
        <v>68</v>
      </c>
      <c r="G819" s="35" t="s">
        <v>68</v>
      </c>
      <c r="H819" s="35" t="s">
        <v>68</v>
      </c>
      <c r="I819" s="41">
        <v>44218</v>
      </c>
      <c r="J819" s="41" t="s">
        <v>68</v>
      </c>
      <c r="K819" s="35" t="s">
        <v>663</v>
      </c>
      <c r="L819" s="42">
        <v>0</v>
      </c>
      <c r="M819" s="43">
        <v>0</v>
      </c>
      <c r="N819" s="42">
        <v>6845</v>
      </c>
      <c r="O819" s="42">
        <v>0</v>
      </c>
      <c r="P819" s="35">
        <v>0</v>
      </c>
      <c r="Q819" s="35">
        <v>0</v>
      </c>
      <c r="R819" s="42">
        <v>0</v>
      </c>
      <c r="S819" s="42">
        <v>0</v>
      </c>
      <c r="T819" s="42">
        <v>0</v>
      </c>
      <c r="U819" s="42">
        <v>0</v>
      </c>
      <c r="V819" s="35" t="s">
        <v>831</v>
      </c>
      <c r="W819" s="35" t="s">
        <v>82</v>
      </c>
      <c r="X819" s="35" t="s">
        <v>151</v>
      </c>
      <c r="Y819" s="35" t="s">
        <v>95</v>
      </c>
      <c r="Z819" s="35" t="s">
        <v>95</v>
      </c>
    </row>
    <row r="820" spans="1:26" ht="15.75" customHeight="1">
      <c r="A820" s="35" t="s">
        <v>1485</v>
      </c>
      <c r="B820" s="35" t="s">
        <v>1487</v>
      </c>
      <c r="C820" s="35" t="s">
        <v>76</v>
      </c>
      <c r="D820" s="35" t="s">
        <v>1488</v>
      </c>
      <c r="E820" s="35" t="s">
        <v>740</v>
      </c>
      <c r="F820" s="35" t="s">
        <v>2418</v>
      </c>
      <c r="G820" s="35" t="s">
        <v>2419</v>
      </c>
      <c r="H820" s="35" t="s">
        <v>2420</v>
      </c>
      <c r="I820" s="41">
        <v>44426</v>
      </c>
      <c r="J820" s="41">
        <v>44469</v>
      </c>
      <c r="K820" s="35" t="s">
        <v>663</v>
      </c>
      <c r="L820" s="42">
        <v>150000</v>
      </c>
      <c r="M820" s="43">
        <v>1161637.5</v>
      </c>
      <c r="N820" s="42">
        <v>1161637.5</v>
      </c>
      <c r="O820" s="42">
        <v>0</v>
      </c>
      <c r="P820" s="35">
        <v>0</v>
      </c>
      <c r="Q820" s="35">
        <v>0</v>
      </c>
      <c r="R820" s="42">
        <v>1161637.49</v>
      </c>
      <c r="S820" s="42">
        <v>0</v>
      </c>
      <c r="T820" s="42">
        <v>100</v>
      </c>
      <c r="U820" s="42">
        <v>99.99</v>
      </c>
      <c r="V820" s="35" t="s">
        <v>831</v>
      </c>
      <c r="W820" s="35" t="s">
        <v>82</v>
      </c>
      <c r="X820" s="35" t="s">
        <v>83</v>
      </c>
      <c r="Y820" s="35" t="s">
        <v>95</v>
      </c>
      <c r="Z820" s="35" t="s">
        <v>95</v>
      </c>
    </row>
    <row r="821" spans="1:26" ht="15.75" customHeight="1">
      <c r="A821" s="35" t="s">
        <v>1491</v>
      </c>
      <c r="B821" s="35" t="s">
        <v>1493</v>
      </c>
      <c r="C821" s="35" t="s">
        <v>138</v>
      </c>
      <c r="D821" s="35" t="s">
        <v>174</v>
      </c>
      <c r="E821" s="35" t="s">
        <v>409</v>
      </c>
      <c r="F821" s="35" t="s">
        <v>2151</v>
      </c>
      <c r="G821" s="35" t="s">
        <v>2074</v>
      </c>
      <c r="H821" s="35" t="s">
        <v>2416</v>
      </c>
      <c r="I821" s="41">
        <v>44439</v>
      </c>
      <c r="J821" s="41">
        <v>45535</v>
      </c>
      <c r="K821" s="35" t="s">
        <v>663</v>
      </c>
      <c r="L821" s="42">
        <v>0</v>
      </c>
      <c r="M821" s="43">
        <v>0</v>
      </c>
      <c r="N821" s="42">
        <v>11014637.25</v>
      </c>
      <c r="O821" s="42">
        <v>0</v>
      </c>
      <c r="P821" s="35">
        <v>0</v>
      </c>
      <c r="Q821" s="35">
        <v>0</v>
      </c>
      <c r="R821" s="42">
        <v>0</v>
      </c>
      <c r="S821" s="42">
        <v>0</v>
      </c>
      <c r="T821" s="42">
        <v>13.43</v>
      </c>
      <c r="U821" s="42">
        <v>0</v>
      </c>
      <c r="V821" s="35" t="s">
        <v>796</v>
      </c>
      <c r="W821" s="35" t="s">
        <v>82</v>
      </c>
      <c r="X821" s="35" t="s">
        <v>300</v>
      </c>
      <c r="Y821" s="35" t="s">
        <v>95</v>
      </c>
      <c r="Z821" s="35" t="s">
        <v>95</v>
      </c>
    </row>
    <row r="822" spans="1:26" ht="15.75" customHeight="1">
      <c r="A822" s="35" t="s">
        <v>1499</v>
      </c>
      <c r="B822" s="35" t="s">
        <v>1501</v>
      </c>
      <c r="C822" s="35" t="s">
        <v>138</v>
      </c>
      <c r="D822" s="35" t="s">
        <v>1270</v>
      </c>
      <c r="E822" s="35" t="s">
        <v>78</v>
      </c>
      <c r="F822" s="35" t="s">
        <v>2364</v>
      </c>
      <c r="G822" s="35" t="s">
        <v>2365</v>
      </c>
      <c r="H822" s="35" t="s">
        <v>2421</v>
      </c>
      <c r="I822" s="41">
        <v>44592</v>
      </c>
      <c r="J822" s="41">
        <v>45291</v>
      </c>
      <c r="K822" s="35" t="s">
        <v>80</v>
      </c>
      <c r="L822" s="42">
        <v>0</v>
      </c>
      <c r="M822" s="43">
        <v>0</v>
      </c>
      <c r="N822" s="42">
        <v>307416.40000000002</v>
      </c>
      <c r="O822" s="42">
        <v>0</v>
      </c>
      <c r="P822" s="35">
        <v>0</v>
      </c>
      <c r="Q822" s="35">
        <v>0</v>
      </c>
      <c r="R822" s="42">
        <v>0</v>
      </c>
      <c r="S822" s="42">
        <v>0</v>
      </c>
      <c r="T822" s="42">
        <v>0</v>
      </c>
      <c r="U822" s="42">
        <v>0</v>
      </c>
      <c r="V822" s="35" t="s">
        <v>796</v>
      </c>
      <c r="W822" s="35" t="s">
        <v>82</v>
      </c>
      <c r="X822" s="35" t="s">
        <v>742</v>
      </c>
      <c r="Y822" s="35" t="s">
        <v>95</v>
      </c>
      <c r="Z822" s="35" t="s">
        <v>95</v>
      </c>
    </row>
    <row r="823" spans="1:26" ht="15.75" customHeight="1">
      <c r="A823" s="35" t="s">
        <v>1499</v>
      </c>
      <c r="B823" s="35" t="s">
        <v>1501</v>
      </c>
      <c r="C823" s="35" t="s">
        <v>138</v>
      </c>
      <c r="D823" s="35" t="s">
        <v>1270</v>
      </c>
      <c r="E823" s="35" t="s">
        <v>78</v>
      </c>
      <c r="F823" s="35" t="s">
        <v>2364</v>
      </c>
      <c r="G823" s="35" t="s">
        <v>2365</v>
      </c>
      <c r="H823" s="35" t="s">
        <v>2421</v>
      </c>
      <c r="I823" s="41">
        <v>44592</v>
      </c>
      <c r="J823" s="41">
        <v>45291</v>
      </c>
      <c r="K823" s="35" t="s">
        <v>80</v>
      </c>
      <c r="L823" s="42">
        <v>0</v>
      </c>
      <c r="M823" s="43">
        <v>0</v>
      </c>
      <c r="N823" s="42">
        <v>307416.40000000002</v>
      </c>
      <c r="O823" s="42">
        <v>0</v>
      </c>
      <c r="P823" s="35">
        <v>0</v>
      </c>
      <c r="Q823" s="35">
        <v>0</v>
      </c>
      <c r="R823" s="42">
        <v>0</v>
      </c>
      <c r="S823" s="42">
        <v>0</v>
      </c>
      <c r="T823" s="42">
        <v>0</v>
      </c>
      <c r="U823" s="42">
        <v>0</v>
      </c>
      <c r="V823" s="35" t="s">
        <v>796</v>
      </c>
      <c r="W823" s="35" t="s">
        <v>82</v>
      </c>
      <c r="X823" s="35" t="s">
        <v>742</v>
      </c>
      <c r="Y823" s="35" t="s">
        <v>95</v>
      </c>
      <c r="Z823" s="35" t="s">
        <v>95</v>
      </c>
    </row>
    <row r="824" spans="1:26" ht="15.75" customHeight="1">
      <c r="A824" s="35" t="s">
        <v>1499</v>
      </c>
      <c r="B824" s="35" t="s">
        <v>1501</v>
      </c>
      <c r="C824" s="35" t="s">
        <v>138</v>
      </c>
      <c r="D824" s="35" t="s">
        <v>1270</v>
      </c>
      <c r="E824" s="35" t="s">
        <v>78</v>
      </c>
      <c r="F824" s="35" t="s">
        <v>2364</v>
      </c>
      <c r="G824" s="35" t="s">
        <v>2365</v>
      </c>
      <c r="H824" s="35" t="s">
        <v>2421</v>
      </c>
      <c r="I824" s="41">
        <v>44592</v>
      </c>
      <c r="J824" s="41">
        <v>45291</v>
      </c>
      <c r="K824" s="35" t="s">
        <v>80</v>
      </c>
      <c r="L824" s="42">
        <v>0</v>
      </c>
      <c r="M824" s="43">
        <v>0</v>
      </c>
      <c r="N824" s="42">
        <v>307416.40000000002</v>
      </c>
      <c r="O824" s="42">
        <v>0</v>
      </c>
      <c r="P824" s="35">
        <v>0</v>
      </c>
      <c r="Q824" s="35">
        <v>0</v>
      </c>
      <c r="R824" s="42">
        <v>0</v>
      </c>
      <c r="S824" s="42">
        <v>0</v>
      </c>
      <c r="T824" s="42">
        <v>0</v>
      </c>
      <c r="U824" s="42">
        <v>0</v>
      </c>
      <c r="V824" s="35" t="s">
        <v>796</v>
      </c>
      <c r="W824" s="35" t="s">
        <v>82</v>
      </c>
      <c r="X824" s="35" t="s">
        <v>742</v>
      </c>
      <c r="Y824" s="35" t="s">
        <v>95</v>
      </c>
      <c r="Z824" s="35" t="s">
        <v>95</v>
      </c>
    </row>
    <row r="825" spans="1:26" ht="15.75" customHeight="1">
      <c r="A825" s="35" t="s">
        <v>1504</v>
      </c>
      <c r="B825" s="35" t="s">
        <v>1506</v>
      </c>
      <c r="C825" s="35" t="s">
        <v>281</v>
      </c>
      <c r="D825" s="35" t="s">
        <v>155</v>
      </c>
      <c r="E825" s="35" t="s">
        <v>1507</v>
      </c>
      <c r="F825" s="35" t="s">
        <v>68</v>
      </c>
      <c r="G825" s="35" t="s">
        <v>68</v>
      </c>
      <c r="H825" s="35" t="s">
        <v>68</v>
      </c>
      <c r="I825" s="41">
        <v>44433</v>
      </c>
      <c r="J825" s="41" t="s">
        <v>68</v>
      </c>
      <c r="K825" s="35" t="s">
        <v>663</v>
      </c>
      <c r="L825" s="42">
        <v>0</v>
      </c>
      <c r="M825" s="43">
        <v>0</v>
      </c>
      <c r="N825" s="42">
        <v>600000</v>
      </c>
      <c r="O825" s="42">
        <v>0</v>
      </c>
      <c r="P825" s="35">
        <v>0</v>
      </c>
      <c r="Q825" s="35">
        <v>0</v>
      </c>
      <c r="R825" s="42">
        <v>0</v>
      </c>
      <c r="S825" s="42">
        <v>0</v>
      </c>
      <c r="T825" s="42">
        <v>0</v>
      </c>
      <c r="U825" s="42">
        <v>0</v>
      </c>
      <c r="V825" s="35" t="s">
        <v>831</v>
      </c>
      <c r="W825" s="35" t="s">
        <v>233</v>
      </c>
      <c r="X825" s="35" t="s">
        <v>157</v>
      </c>
      <c r="Y825" s="35" t="s">
        <v>95</v>
      </c>
      <c r="Z825" s="35" t="s">
        <v>95</v>
      </c>
    </row>
    <row r="826" spans="1:26" ht="15.75" customHeight="1">
      <c r="A826" s="35" t="s">
        <v>1509</v>
      </c>
      <c r="B826" s="35" t="s">
        <v>1511</v>
      </c>
      <c r="C826" s="35" t="s">
        <v>281</v>
      </c>
      <c r="D826" s="35" t="s">
        <v>1092</v>
      </c>
      <c r="E826" s="35" t="s">
        <v>488</v>
      </c>
      <c r="F826" s="35" t="s">
        <v>68</v>
      </c>
      <c r="G826" s="35" t="s">
        <v>68</v>
      </c>
      <c r="H826" s="35" t="s">
        <v>68</v>
      </c>
      <c r="I826" s="41">
        <v>44256</v>
      </c>
      <c r="J826" s="41" t="s">
        <v>68</v>
      </c>
      <c r="K826" s="35" t="s">
        <v>663</v>
      </c>
      <c r="L826" s="42">
        <v>0</v>
      </c>
      <c r="M826" s="43">
        <v>0</v>
      </c>
      <c r="N826" s="42">
        <v>60000</v>
      </c>
      <c r="O826" s="42">
        <v>0</v>
      </c>
      <c r="P826" s="35">
        <v>0</v>
      </c>
      <c r="Q826" s="35">
        <v>0</v>
      </c>
      <c r="R826" s="42">
        <v>0</v>
      </c>
      <c r="S826" s="42">
        <v>0</v>
      </c>
      <c r="T826" s="42">
        <v>0</v>
      </c>
      <c r="U826" s="42">
        <v>0</v>
      </c>
      <c r="V826" s="35" t="s">
        <v>796</v>
      </c>
      <c r="W826" s="35" t="s">
        <v>82</v>
      </c>
      <c r="X826" s="35" t="s">
        <v>401</v>
      </c>
      <c r="Y826" s="35" t="s">
        <v>95</v>
      </c>
      <c r="Z826" s="35" t="s">
        <v>95</v>
      </c>
    </row>
    <row r="827" spans="1:26" ht="15.75" customHeight="1">
      <c r="A827" s="35" t="s">
        <v>1512</v>
      </c>
      <c r="B827" s="35" t="s">
        <v>1514</v>
      </c>
      <c r="C827" s="35" t="s">
        <v>281</v>
      </c>
      <c r="D827" s="35" t="s">
        <v>232</v>
      </c>
      <c r="E827" s="35" t="s">
        <v>119</v>
      </c>
      <c r="F827" s="35" t="s">
        <v>68</v>
      </c>
      <c r="G827" s="35" t="s">
        <v>68</v>
      </c>
      <c r="H827" s="35" t="s">
        <v>68</v>
      </c>
      <c r="I827" s="41">
        <v>44433</v>
      </c>
      <c r="J827" s="41" t="s">
        <v>68</v>
      </c>
      <c r="K827" s="35" t="s">
        <v>663</v>
      </c>
      <c r="L827" s="42">
        <v>0</v>
      </c>
      <c r="M827" s="43">
        <v>0</v>
      </c>
      <c r="N827" s="42">
        <v>2548547.6</v>
      </c>
      <c r="O827" s="42">
        <v>0</v>
      </c>
      <c r="P827" s="35">
        <v>0</v>
      </c>
      <c r="Q827" s="35">
        <v>0</v>
      </c>
      <c r="R827" s="42">
        <v>0</v>
      </c>
      <c r="S827" s="42">
        <v>0</v>
      </c>
      <c r="T827" s="42">
        <v>0</v>
      </c>
      <c r="U827" s="42">
        <v>0</v>
      </c>
      <c r="V827" s="35" t="s">
        <v>831</v>
      </c>
      <c r="W827" s="35" t="s">
        <v>233</v>
      </c>
      <c r="X827" s="35" t="s">
        <v>355</v>
      </c>
      <c r="Y827" s="35" t="s">
        <v>95</v>
      </c>
      <c r="Z827" s="35" t="s">
        <v>95</v>
      </c>
    </row>
    <row r="828" spans="1:26" ht="15.75" customHeight="1">
      <c r="A828" s="35" t="s">
        <v>1515</v>
      </c>
      <c r="B828" s="35" t="s">
        <v>1516</v>
      </c>
      <c r="C828" s="35" t="s">
        <v>138</v>
      </c>
      <c r="D828" s="35" t="s">
        <v>786</v>
      </c>
      <c r="E828" s="35" t="s">
        <v>140</v>
      </c>
      <c r="F828" s="35" t="s">
        <v>2422</v>
      </c>
      <c r="G828" s="35" t="s">
        <v>2404</v>
      </c>
      <c r="H828" s="35" t="s">
        <v>2405</v>
      </c>
      <c r="I828" s="41">
        <v>43602</v>
      </c>
      <c r="J828" s="41">
        <v>44151</v>
      </c>
      <c r="K828" s="35" t="s">
        <v>104</v>
      </c>
      <c r="L828" s="42">
        <v>63484.7</v>
      </c>
      <c r="M828" s="43">
        <v>558665.36</v>
      </c>
      <c r="N828" s="42">
        <v>646078.4</v>
      </c>
      <c r="O828" s="42">
        <v>0</v>
      </c>
      <c r="P828" s="35">
        <v>0</v>
      </c>
      <c r="Q828" s="35">
        <v>0</v>
      </c>
      <c r="R828" s="42">
        <v>558665.35</v>
      </c>
      <c r="S828" s="42">
        <v>0</v>
      </c>
      <c r="T828" s="42">
        <v>88.36</v>
      </c>
      <c r="U828" s="42">
        <v>86.47</v>
      </c>
      <c r="V828" s="35" t="s">
        <v>796</v>
      </c>
      <c r="W828" s="35" t="s">
        <v>82</v>
      </c>
      <c r="X828" s="35" t="s">
        <v>355</v>
      </c>
      <c r="Y828" s="35" t="s">
        <v>95</v>
      </c>
      <c r="Z828" s="35" t="s">
        <v>95</v>
      </c>
    </row>
    <row r="829" spans="1:26" ht="15.75" customHeight="1">
      <c r="A829" s="35" t="s">
        <v>1520</v>
      </c>
      <c r="B829" s="35" t="s">
        <v>1522</v>
      </c>
      <c r="C829" s="35" t="s">
        <v>281</v>
      </c>
      <c r="D829" s="35" t="s">
        <v>155</v>
      </c>
      <c r="E829" s="35" t="s">
        <v>488</v>
      </c>
      <c r="F829" s="35" t="s">
        <v>2403</v>
      </c>
      <c r="G829" s="35" t="s">
        <v>2404</v>
      </c>
      <c r="H829" s="35" t="s">
        <v>2405</v>
      </c>
      <c r="I829" s="41">
        <v>43602</v>
      </c>
      <c r="J829" s="41">
        <v>44151</v>
      </c>
      <c r="K829" s="35" t="s">
        <v>68</v>
      </c>
      <c r="L829" s="42">
        <v>0</v>
      </c>
      <c r="M829" s="43">
        <v>0</v>
      </c>
      <c r="N829" s="42">
        <v>0</v>
      </c>
      <c r="O829" s="42">
        <v>0</v>
      </c>
      <c r="P829" s="35">
        <v>0</v>
      </c>
      <c r="Q829" s="35">
        <v>0</v>
      </c>
      <c r="R829" s="42">
        <v>0</v>
      </c>
      <c r="S829" s="42">
        <v>0</v>
      </c>
      <c r="T829" s="42">
        <v>0</v>
      </c>
      <c r="U829" s="42">
        <v>0</v>
      </c>
      <c r="V829" s="35" t="s">
        <v>796</v>
      </c>
      <c r="W829" s="35" t="s">
        <v>82</v>
      </c>
      <c r="X829" s="35" t="s">
        <v>355</v>
      </c>
      <c r="Y829" s="35" t="s">
        <v>95</v>
      </c>
      <c r="Z829" s="35" t="s">
        <v>95</v>
      </c>
    </row>
    <row r="830" spans="1:26" ht="15.75" customHeight="1">
      <c r="A830" s="35" t="s">
        <v>1524</v>
      </c>
      <c r="B830" s="35" t="s">
        <v>1526</v>
      </c>
      <c r="C830" s="35" t="s">
        <v>138</v>
      </c>
      <c r="D830" s="35" t="s">
        <v>399</v>
      </c>
      <c r="E830" s="35" t="s">
        <v>196</v>
      </c>
      <c r="F830" s="35" t="s">
        <v>2423</v>
      </c>
      <c r="G830" s="35" t="s">
        <v>2146</v>
      </c>
      <c r="H830" s="35" t="s">
        <v>2424</v>
      </c>
      <c r="I830" s="41">
        <v>44424</v>
      </c>
      <c r="J830" s="41">
        <v>44886</v>
      </c>
      <c r="K830" s="35" t="s">
        <v>104</v>
      </c>
      <c r="L830" s="42">
        <v>2100000</v>
      </c>
      <c r="M830" s="43">
        <v>18705782.629999999</v>
      </c>
      <c r="N830" s="42">
        <v>18705782.629999999</v>
      </c>
      <c r="O830" s="42">
        <v>0</v>
      </c>
      <c r="P830" s="35">
        <v>0</v>
      </c>
      <c r="Q830" s="35">
        <v>0</v>
      </c>
      <c r="R830" s="42">
        <v>1323243.1599999999</v>
      </c>
      <c r="S830" s="42">
        <v>0</v>
      </c>
      <c r="T830" s="42">
        <v>27</v>
      </c>
      <c r="U830" s="42">
        <v>7.07</v>
      </c>
      <c r="V830" s="35" t="s">
        <v>105</v>
      </c>
      <c r="W830" s="35" t="s">
        <v>233</v>
      </c>
      <c r="X830" s="35" t="s">
        <v>401</v>
      </c>
      <c r="Y830" s="35" t="s">
        <v>95</v>
      </c>
      <c r="Z830" s="35" t="s">
        <v>95</v>
      </c>
    </row>
    <row r="831" spans="1:26" ht="15.75" customHeight="1">
      <c r="A831" s="35" t="s">
        <v>1531</v>
      </c>
      <c r="B831" s="35" t="s">
        <v>1533</v>
      </c>
      <c r="C831" s="35" t="s">
        <v>281</v>
      </c>
      <c r="D831" s="35" t="s">
        <v>155</v>
      </c>
      <c r="E831" s="35" t="s">
        <v>488</v>
      </c>
      <c r="F831" s="35" t="s">
        <v>68</v>
      </c>
      <c r="G831" s="35" t="s">
        <v>68</v>
      </c>
      <c r="H831" s="35" t="s">
        <v>68</v>
      </c>
      <c r="I831" s="41">
        <v>44385</v>
      </c>
      <c r="J831" s="41" t="s">
        <v>68</v>
      </c>
      <c r="K831" s="35" t="s">
        <v>663</v>
      </c>
      <c r="L831" s="42">
        <v>0</v>
      </c>
      <c r="M831" s="43">
        <v>0</v>
      </c>
      <c r="N831" s="42">
        <v>46440000</v>
      </c>
      <c r="O831" s="42">
        <v>46440000</v>
      </c>
      <c r="P831" s="35">
        <v>0</v>
      </c>
      <c r="Q831" s="35">
        <v>0</v>
      </c>
      <c r="R831" s="42">
        <v>0</v>
      </c>
      <c r="S831" s="42">
        <v>0</v>
      </c>
      <c r="T831" s="42">
        <v>0</v>
      </c>
      <c r="U831" s="42">
        <v>0</v>
      </c>
      <c r="V831" s="35" t="s">
        <v>831</v>
      </c>
      <c r="W831" s="35" t="s">
        <v>233</v>
      </c>
      <c r="X831" s="35" t="s">
        <v>157</v>
      </c>
      <c r="Y831" s="35" t="s">
        <v>95</v>
      </c>
      <c r="Z831" s="35" t="s">
        <v>95</v>
      </c>
    </row>
    <row r="832" spans="1:26" ht="15.75" customHeight="1">
      <c r="A832" s="35" t="s">
        <v>1534</v>
      </c>
      <c r="B832" s="35" t="s">
        <v>1536</v>
      </c>
      <c r="C832" s="35" t="s">
        <v>117</v>
      </c>
      <c r="D832" s="35" t="s">
        <v>1133</v>
      </c>
      <c r="E832" s="35" t="s">
        <v>251</v>
      </c>
      <c r="F832" s="35" t="s">
        <v>2330</v>
      </c>
      <c r="G832" s="35" t="s">
        <v>2331</v>
      </c>
      <c r="H832" s="35" t="s">
        <v>2425</v>
      </c>
      <c r="I832" s="41">
        <v>44407</v>
      </c>
      <c r="J832" s="41">
        <v>44680</v>
      </c>
      <c r="K832" s="35" t="s">
        <v>663</v>
      </c>
      <c r="L832" s="42">
        <v>100000</v>
      </c>
      <c r="M832" s="43">
        <v>773147</v>
      </c>
      <c r="N832" s="42">
        <v>773147</v>
      </c>
      <c r="O832" s="42">
        <v>0</v>
      </c>
      <c r="P832" s="35">
        <v>0</v>
      </c>
      <c r="Q832" s="35">
        <v>0</v>
      </c>
      <c r="R832" s="42">
        <v>773146.98</v>
      </c>
      <c r="S832" s="42">
        <v>0</v>
      </c>
      <c r="T832" s="42">
        <v>100</v>
      </c>
      <c r="U832" s="42">
        <v>99.99</v>
      </c>
      <c r="V832" s="35" t="s">
        <v>796</v>
      </c>
      <c r="W832" s="35" t="s">
        <v>82</v>
      </c>
      <c r="X832" s="35" t="s">
        <v>300</v>
      </c>
      <c r="Y832" s="35" t="s">
        <v>95</v>
      </c>
      <c r="Z832" s="35" t="s">
        <v>95</v>
      </c>
    </row>
    <row r="833" spans="1:26" ht="15.75" customHeight="1">
      <c r="A833" s="35" t="s">
        <v>1539</v>
      </c>
      <c r="B833" s="35" t="s">
        <v>1541</v>
      </c>
      <c r="C833" s="35" t="s">
        <v>138</v>
      </c>
      <c r="D833" s="35" t="s">
        <v>131</v>
      </c>
      <c r="E833" s="35" t="s">
        <v>1542</v>
      </c>
      <c r="F833" s="35" t="s">
        <v>2013</v>
      </c>
      <c r="G833" s="35" t="s">
        <v>2014</v>
      </c>
      <c r="H833" s="35" t="s">
        <v>2426</v>
      </c>
      <c r="I833" s="41">
        <v>44410</v>
      </c>
      <c r="J833" s="41">
        <v>44530</v>
      </c>
      <c r="K833" s="35" t="s">
        <v>663</v>
      </c>
      <c r="L833" s="42">
        <v>0</v>
      </c>
      <c r="M833" s="43">
        <v>0</v>
      </c>
      <c r="N833" s="42">
        <v>77113.3</v>
      </c>
      <c r="O833" s="42">
        <v>0</v>
      </c>
      <c r="P833" s="35">
        <v>0</v>
      </c>
      <c r="Q833" s="35">
        <v>0</v>
      </c>
      <c r="R833" s="42">
        <v>77113.289999999994</v>
      </c>
      <c r="S833" s="42">
        <v>0</v>
      </c>
      <c r="T833" s="42">
        <v>100</v>
      </c>
      <c r="U833" s="42">
        <v>99.99</v>
      </c>
      <c r="V833" s="35" t="s">
        <v>831</v>
      </c>
      <c r="W833" s="35" t="s">
        <v>422</v>
      </c>
      <c r="X833" s="35" t="s">
        <v>83</v>
      </c>
      <c r="Y833" s="35" t="s">
        <v>95</v>
      </c>
      <c r="Z833" s="35" t="s">
        <v>95</v>
      </c>
    </row>
    <row r="834" spans="1:26" ht="15.75" customHeight="1">
      <c r="A834" s="35" t="s">
        <v>1546</v>
      </c>
      <c r="B834" s="35" t="s">
        <v>1548</v>
      </c>
      <c r="C834" s="35" t="s">
        <v>138</v>
      </c>
      <c r="D834" s="35" t="s">
        <v>150</v>
      </c>
      <c r="E834" s="35" t="s">
        <v>488</v>
      </c>
      <c r="F834" s="35" t="s">
        <v>2343</v>
      </c>
      <c r="G834" s="35" t="s">
        <v>2427</v>
      </c>
      <c r="H834" s="35" t="s">
        <v>2339</v>
      </c>
      <c r="I834" s="41">
        <v>44484</v>
      </c>
      <c r="J834" s="41">
        <v>46310</v>
      </c>
      <c r="K834" s="35" t="s">
        <v>80</v>
      </c>
      <c r="L834" s="42">
        <v>0</v>
      </c>
      <c r="M834" s="43">
        <v>0</v>
      </c>
      <c r="N834" s="42">
        <v>77125278.989999995</v>
      </c>
      <c r="O834" s="42">
        <v>0</v>
      </c>
      <c r="P834" s="35">
        <v>0</v>
      </c>
      <c r="Q834" s="35">
        <v>0</v>
      </c>
      <c r="R834" s="42">
        <v>0</v>
      </c>
      <c r="S834" s="42">
        <v>0</v>
      </c>
      <c r="T834" s="42">
        <v>0</v>
      </c>
      <c r="U834" s="42">
        <v>0</v>
      </c>
      <c r="V834" s="35" t="s">
        <v>989</v>
      </c>
      <c r="W834" s="35" t="s">
        <v>82</v>
      </c>
      <c r="X834" s="35" t="s">
        <v>217</v>
      </c>
      <c r="Y834" s="35" t="s">
        <v>95</v>
      </c>
      <c r="Z834" s="35" t="s">
        <v>95</v>
      </c>
    </row>
    <row r="835" spans="1:26" ht="15.75" customHeight="1">
      <c r="A835" s="35" t="s">
        <v>1553</v>
      </c>
      <c r="B835" s="35" t="s">
        <v>1555</v>
      </c>
      <c r="C835" s="35" t="s">
        <v>138</v>
      </c>
      <c r="D835" s="35" t="s">
        <v>150</v>
      </c>
      <c r="E835" s="35" t="s">
        <v>488</v>
      </c>
      <c r="F835" s="35" t="s">
        <v>2343</v>
      </c>
      <c r="G835" s="35" t="s">
        <v>2427</v>
      </c>
      <c r="H835" s="35" t="s">
        <v>2339</v>
      </c>
      <c r="I835" s="41">
        <v>44450</v>
      </c>
      <c r="J835" s="41">
        <v>44629</v>
      </c>
      <c r="K835" s="35" t="s">
        <v>266</v>
      </c>
      <c r="L835" s="42">
        <v>0</v>
      </c>
      <c r="M835" s="43">
        <v>0</v>
      </c>
      <c r="N835" s="42">
        <v>4398184.41</v>
      </c>
      <c r="O835" s="42">
        <v>0</v>
      </c>
      <c r="P835" s="35">
        <v>0</v>
      </c>
      <c r="Q835" s="35">
        <v>0</v>
      </c>
      <c r="R835" s="42">
        <v>0</v>
      </c>
      <c r="S835" s="42">
        <v>0</v>
      </c>
      <c r="T835" s="42">
        <v>0</v>
      </c>
      <c r="U835" s="42">
        <v>0</v>
      </c>
      <c r="V835" s="35" t="s">
        <v>831</v>
      </c>
      <c r="W835" s="35" t="s">
        <v>82</v>
      </c>
      <c r="X835" s="35" t="s">
        <v>217</v>
      </c>
      <c r="Y835" s="35" t="s">
        <v>95</v>
      </c>
      <c r="Z835" s="35" t="s">
        <v>95</v>
      </c>
    </row>
    <row r="836" spans="1:26" ht="15.75" customHeight="1">
      <c r="A836" s="35" t="s">
        <v>1558</v>
      </c>
      <c r="B836" s="35" t="s">
        <v>1560</v>
      </c>
      <c r="C836" s="35" t="s">
        <v>281</v>
      </c>
      <c r="D836" s="35" t="s">
        <v>232</v>
      </c>
      <c r="E836" s="35" t="s">
        <v>78</v>
      </c>
      <c r="F836" s="35" t="s">
        <v>68</v>
      </c>
      <c r="G836" s="35" t="s">
        <v>68</v>
      </c>
      <c r="H836" s="35" t="s">
        <v>68</v>
      </c>
      <c r="I836" s="41">
        <v>44452</v>
      </c>
      <c r="J836" s="41" t="s">
        <v>68</v>
      </c>
      <c r="K836" s="35" t="s">
        <v>663</v>
      </c>
      <c r="L836" s="42">
        <v>0</v>
      </c>
      <c r="M836" s="43">
        <v>0</v>
      </c>
      <c r="N836" s="42">
        <v>1546864</v>
      </c>
      <c r="O836" s="42">
        <v>1546864</v>
      </c>
      <c r="P836" s="35">
        <v>0</v>
      </c>
      <c r="Q836" s="35">
        <v>0</v>
      </c>
      <c r="R836" s="42">
        <v>0</v>
      </c>
      <c r="S836" s="42">
        <v>0</v>
      </c>
      <c r="T836" s="42">
        <v>0</v>
      </c>
      <c r="U836" s="42">
        <v>0</v>
      </c>
      <c r="V836" s="35" t="s">
        <v>796</v>
      </c>
      <c r="W836" s="35" t="s">
        <v>82</v>
      </c>
      <c r="X836" s="35" t="s">
        <v>401</v>
      </c>
      <c r="Y836" s="35" t="s">
        <v>95</v>
      </c>
      <c r="Z836" s="35" t="s">
        <v>95</v>
      </c>
    </row>
    <row r="837" spans="1:26" ht="15.75" customHeight="1">
      <c r="A837" s="35" t="s">
        <v>1564</v>
      </c>
      <c r="B837" s="35" t="s">
        <v>1566</v>
      </c>
      <c r="C837" s="35" t="s">
        <v>138</v>
      </c>
      <c r="D837" s="35" t="s">
        <v>642</v>
      </c>
      <c r="E837" s="35" t="s">
        <v>810</v>
      </c>
      <c r="F837" s="35" t="s">
        <v>2131</v>
      </c>
      <c r="G837" s="35" t="s">
        <v>2132</v>
      </c>
      <c r="H837" s="35" t="s">
        <v>2428</v>
      </c>
      <c r="I837" s="41">
        <v>44424</v>
      </c>
      <c r="J837" s="41">
        <v>45203</v>
      </c>
      <c r="K837" s="35" t="s">
        <v>663</v>
      </c>
      <c r="L837" s="42">
        <v>0</v>
      </c>
      <c r="M837" s="43">
        <v>0</v>
      </c>
      <c r="N837" s="42">
        <v>10283639.800000001</v>
      </c>
      <c r="O837" s="42">
        <v>0</v>
      </c>
      <c r="P837" s="35">
        <v>0</v>
      </c>
      <c r="Q837" s="35">
        <v>0</v>
      </c>
      <c r="R837" s="42">
        <v>4848876.57</v>
      </c>
      <c r="S837" s="42">
        <v>0</v>
      </c>
      <c r="T837" s="42">
        <v>20.71</v>
      </c>
      <c r="U837" s="42">
        <v>47.15</v>
      </c>
      <c r="V837" s="35" t="s">
        <v>796</v>
      </c>
      <c r="W837" s="35" t="s">
        <v>82</v>
      </c>
      <c r="X837" s="35" t="s">
        <v>643</v>
      </c>
      <c r="Y837" s="35" t="s">
        <v>356</v>
      </c>
      <c r="Z837" s="35" t="s">
        <v>1567</v>
      </c>
    </row>
    <row r="838" spans="1:26" ht="15.75" customHeight="1">
      <c r="A838" s="35" t="s">
        <v>1564</v>
      </c>
      <c r="B838" s="35" t="s">
        <v>1566</v>
      </c>
      <c r="C838" s="35" t="s">
        <v>138</v>
      </c>
      <c r="D838" s="35" t="s">
        <v>642</v>
      </c>
      <c r="E838" s="35" t="s">
        <v>810</v>
      </c>
      <c r="F838" s="35" t="s">
        <v>2131</v>
      </c>
      <c r="G838" s="35" t="s">
        <v>2132</v>
      </c>
      <c r="H838" s="35" t="s">
        <v>2428</v>
      </c>
      <c r="I838" s="41">
        <v>44424</v>
      </c>
      <c r="J838" s="41">
        <v>45203</v>
      </c>
      <c r="K838" s="35" t="s">
        <v>663</v>
      </c>
      <c r="L838" s="42">
        <v>0</v>
      </c>
      <c r="M838" s="43">
        <v>0</v>
      </c>
      <c r="N838" s="42">
        <v>10283639.800000001</v>
      </c>
      <c r="O838" s="42">
        <v>0</v>
      </c>
      <c r="P838" s="35">
        <v>0</v>
      </c>
      <c r="Q838" s="35">
        <v>0</v>
      </c>
      <c r="R838" s="42">
        <v>4848876.57</v>
      </c>
      <c r="S838" s="42">
        <v>0</v>
      </c>
      <c r="T838" s="42">
        <v>20.71</v>
      </c>
      <c r="U838" s="42">
        <v>47.15</v>
      </c>
      <c r="V838" s="35" t="s">
        <v>796</v>
      </c>
      <c r="W838" s="35" t="s">
        <v>82</v>
      </c>
      <c r="X838" s="35" t="s">
        <v>643</v>
      </c>
      <c r="Y838" s="35" t="s">
        <v>224</v>
      </c>
      <c r="Z838" s="35" t="s">
        <v>2108</v>
      </c>
    </row>
    <row r="839" spans="1:26" ht="15.75" customHeight="1">
      <c r="A839" s="35" t="s">
        <v>1564</v>
      </c>
      <c r="B839" s="35" t="s">
        <v>1566</v>
      </c>
      <c r="C839" s="35" t="s">
        <v>138</v>
      </c>
      <c r="D839" s="35" t="s">
        <v>642</v>
      </c>
      <c r="E839" s="35" t="s">
        <v>810</v>
      </c>
      <c r="F839" s="35" t="s">
        <v>2131</v>
      </c>
      <c r="G839" s="35" t="s">
        <v>2132</v>
      </c>
      <c r="H839" s="35" t="s">
        <v>2428</v>
      </c>
      <c r="I839" s="41">
        <v>44424</v>
      </c>
      <c r="J839" s="41">
        <v>45203</v>
      </c>
      <c r="K839" s="35" t="s">
        <v>663</v>
      </c>
      <c r="L839" s="42">
        <v>0</v>
      </c>
      <c r="M839" s="43">
        <v>0</v>
      </c>
      <c r="N839" s="42">
        <v>10283639.800000001</v>
      </c>
      <c r="O839" s="42">
        <v>0</v>
      </c>
      <c r="P839" s="35">
        <v>0</v>
      </c>
      <c r="Q839" s="35">
        <v>0</v>
      </c>
      <c r="R839" s="42">
        <v>4848876.57</v>
      </c>
      <c r="S839" s="42">
        <v>0</v>
      </c>
      <c r="T839" s="42">
        <v>20.71</v>
      </c>
      <c r="U839" s="42">
        <v>47.15</v>
      </c>
      <c r="V839" s="35" t="s">
        <v>796</v>
      </c>
      <c r="W839" s="35" t="s">
        <v>82</v>
      </c>
      <c r="X839" s="35" t="s">
        <v>643</v>
      </c>
      <c r="Y839" s="35" t="s">
        <v>224</v>
      </c>
      <c r="Z839" s="35" t="s">
        <v>224</v>
      </c>
    </row>
    <row r="840" spans="1:26" ht="15.75" customHeight="1">
      <c r="A840" s="35" t="s">
        <v>1572</v>
      </c>
      <c r="B840" s="35" t="s">
        <v>1574</v>
      </c>
      <c r="C840" s="35" t="s">
        <v>138</v>
      </c>
      <c r="D840" s="35" t="s">
        <v>399</v>
      </c>
      <c r="E840" s="35" t="s">
        <v>196</v>
      </c>
      <c r="F840" s="35" t="s">
        <v>2004</v>
      </c>
      <c r="G840" s="35" t="s">
        <v>2005</v>
      </c>
      <c r="H840" s="35" t="s">
        <v>2429</v>
      </c>
      <c r="I840" s="41">
        <v>44564</v>
      </c>
      <c r="J840" s="41">
        <v>45291</v>
      </c>
      <c r="K840" s="35" t="s">
        <v>104</v>
      </c>
      <c r="L840" s="42">
        <v>300000</v>
      </c>
      <c r="M840" s="43">
        <v>2625632.83</v>
      </c>
      <c r="N840" s="42">
        <v>2625632.83</v>
      </c>
      <c r="O840" s="42">
        <v>0</v>
      </c>
      <c r="P840" s="35">
        <v>0</v>
      </c>
      <c r="Q840" s="35">
        <v>0</v>
      </c>
      <c r="R840" s="42">
        <v>143661</v>
      </c>
      <c r="S840" s="42">
        <v>0</v>
      </c>
      <c r="T840" s="42">
        <v>18.8</v>
      </c>
      <c r="U840" s="42">
        <v>5.47</v>
      </c>
      <c r="V840" s="35" t="s">
        <v>105</v>
      </c>
      <c r="W840" s="35" t="s">
        <v>233</v>
      </c>
      <c r="X840" s="35" t="s">
        <v>142</v>
      </c>
      <c r="Y840" s="35" t="s">
        <v>95</v>
      </c>
      <c r="Z840" s="35" t="s">
        <v>95</v>
      </c>
    </row>
    <row r="841" spans="1:26" ht="15.75" customHeight="1">
      <c r="A841" s="35" t="s">
        <v>1579</v>
      </c>
      <c r="B841" s="35" t="s">
        <v>1581</v>
      </c>
      <c r="C841" s="35" t="s">
        <v>138</v>
      </c>
      <c r="D841" s="35" t="s">
        <v>399</v>
      </c>
      <c r="E841" s="35" t="s">
        <v>196</v>
      </c>
      <c r="F841" s="35" t="s">
        <v>2423</v>
      </c>
      <c r="G841" s="35" t="s">
        <v>2146</v>
      </c>
      <c r="H841" s="35" t="s">
        <v>2424</v>
      </c>
      <c r="I841" s="41">
        <v>44532</v>
      </c>
      <c r="J841" s="41">
        <v>44865</v>
      </c>
      <c r="K841" s="35" t="s">
        <v>104</v>
      </c>
      <c r="L841" s="42">
        <v>100000</v>
      </c>
      <c r="M841" s="43">
        <v>865798.19</v>
      </c>
      <c r="N841" s="42">
        <v>865952.89</v>
      </c>
      <c r="O841" s="42">
        <v>0</v>
      </c>
      <c r="P841" s="35">
        <v>0</v>
      </c>
      <c r="Q841" s="35">
        <v>0</v>
      </c>
      <c r="R841" s="42">
        <v>0</v>
      </c>
      <c r="S841" s="42">
        <v>0</v>
      </c>
      <c r="T841" s="42">
        <v>0</v>
      </c>
      <c r="U841" s="42">
        <v>0</v>
      </c>
      <c r="V841" s="35" t="s">
        <v>105</v>
      </c>
      <c r="W841" s="35" t="s">
        <v>233</v>
      </c>
      <c r="X841" s="35" t="s">
        <v>355</v>
      </c>
      <c r="Y841" s="35" t="s">
        <v>95</v>
      </c>
      <c r="Z841" s="35" t="s">
        <v>95</v>
      </c>
    </row>
    <row r="842" spans="1:26" ht="15.75" customHeight="1">
      <c r="A842" s="35" t="s">
        <v>1584</v>
      </c>
      <c r="B842" s="35" t="s">
        <v>1586</v>
      </c>
      <c r="C842" s="35" t="s">
        <v>138</v>
      </c>
      <c r="D842" s="35" t="s">
        <v>131</v>
      </c>
      <c r="E842" s="35" t="s">
        <v>337</v>
      </c>
      <c r="F842" s="35" t="s">
        <v>2013</v>
      </c>
      <c r="G842" s="35" t="s">
        <v>2014</v>
      </c>
      <c r="H842" s="35" t="s">
        <v>2426</v>
      </c>
      <c r="I842" s="41">
        <v>44524</v>
      </c>
      <c r="J842" s="41">
        <v>44719</v>
      </c>
      <c r="K842" s="35" t="s">
        <v>80</v>
      </c>
      <c r="L842" s="42">
        <v>0</v>
      </c>
      <c r="M842" s="43">
        <v>0</v>
      </c>
      <c r="N842" s="42">
        <v>202891.76</v>
      </c>
      <c r="O842" s="42">
        <v>0</v>
      </c>
      <c r="P842" s="35">
        <v>0</v>
      </c>
      <c r="Q842" s="35">
        <v>0</v>
      </c>
      <c r="R842" s="42">
        <v>33689.730000000003</v>
      </c>
      <c r="S842" s="42">
        <v>0</v>
      </c>
      <c r="T842" s="42">
        <v>100</v>
      </c>
      <c r="U842" s="42">
        <v>16.600000000000001</v>
      </c>
      <c r="V842" s="35" t="s">
        <v>796</v>
      </c>
      <c r="W842" s="35" t="s">
        <v>82</v>
      </c>
      <c r="X842" s="35" t="s">
        <v>755</v>
      </c>
      <c r="Y842" s="35" t="s">
        <v>95</v>
      </c>
      <c r="Z842" s="35" t="s">
        <v>95</v>
      </c>
    </row>
    <row r="843" spans="1:26" ht="15.75" customHeight="1">
      <c r="A843" s="35" t="s">
        <v>1590</v>
      </c>
      <c r="B843" s="35" t="s">
        <v>1592</v>
      </c>
      <c r="C843" s="35" t="s">
        <v>138</v>
      </c>
      <c r="D843" s="35" t="s">
        <v>1593</v>
      </c>
      <c r="E843" s="35" t="s">
        <v>78</v>
      </c>
      <c r="F843" s="35" t="s">
        <v>2430</v>
      </c>
      <c r="G843" s="35" t="s">
        <v>2431</v>
      </c>
      <c r="H843" s="35" t="s">
        <v>2432</v>
      </c>
      <c r="I843" s="41">
        <v>44621</v>
      </c>
      <c r="J843" s="41">
        <v>44773</v>
      </c>
      <c r="K843" s="35" t="s">
        <v>663</v>
      </c>
      <c r="L843" s="42">
        <v>20000</v>
      </c>
      <c r="M843" s="43">
        <v>154641.20000000001</v>
      </c>
      <c r="N843" s="42">
        <v>154641.20000000001</v>
      </c>
      <c r="O843" s="42">
        <v>0</v>
      </c>
      <c r="P843" s="35">
        <v>0</v>
      </c>
      <c r="Q843" s="35">
        <v>0</v>
      </c>
      <c r="R843" s="42">
        <v>154641.15</v>
      </c>
      <c r="S843" s="42">
        <v>0</v>
      </c>
      <c r="T843" s="42">
        <v>100</v>
      </c>
      <c r="U843" s="42">
        <v>99.99</v>
      </c>
      <c r="V843" s="35" t="s">
        <v>796</v>
      </c>
      <c r="W843" s="35" t="s">
        <v>82</v>
      </c>
      <c r="X843" s="35" t="s">
        <v>157</v>
      </c>
      <c r="Y843" s="35" t="s">
        <v>95</v>
      </c>
      <c r="Z843" s="35" t="s">
        <v>95</v>
      </c>
    </row>
    <row r="844" spans="1:26" ht="15.75" customHeight="1">
      <c r="A844" s="35" t="s">
        <v>1599</v>
      </c>
      <c r="B844" s="35" t="s">
        <v>1601</v>
      </c>
      <c r="C844" s="35" t="s">
        <v>138</v>
      </c>
      <c r="D844" s="35" t="s">
        <v>155</v>
      </c>
      <c r="E844" s="35" t="s">
        <v>78</v>
      </c>
      <c r="F844" s="35" t="s">
        <v>2433</v>
      </c>
      <c r="G844" s="35" t="s">
        <v>2351</v>
      </c>
      <c r="H844" s="35" t="s">
        <v>2434</v>
      </c>
      <c r="I844" s="41">
        <v>44652</v>
      </c>
      <c r="J844" s="41">
        <v>45407</v>
      </c>
      <c r="K844" s="35" t="s">
        <v>663</v>
      </c>
      <c r="L844" s="42">
        <v>300000</v>
      </c>
      <c r="M844" s="43">
        <v>2318763</v>
      </c>
      <c r="N844" s="42">
        <v>2318763</v>
      </c>
      <c r="O844" s="42">
        <v>0</v>
      </c>
      <c r="P844" s="35">
        <v>0</v>
      </c>
      <c r="Q844" s="35">
        <v>0</v>
      </c>
      <c r="R844" s="42">
        <v>878299.27</v>
      </c>
      <c r="S844" s="42">
        <v>0</v>
      </c>
      <c r="T844" s="42">
        <v>43.69</v>
      </c>
      <c r="U844" s="42">
        <v>37.869999999999997</v>
      </c>
      <c r="V844" s="35" t="s">
        <v>1052</v>
      </c>
      <c r="W844" s="35" t="s">
        <v>82</v>
      </c>
      <c r="X844" s="35" t="s">
        <v>157</v>
      </c>
      <c r="Y844" s="35" t="s">
        <v>158</v>
      </c>
      <c r="Z844" s="35" t="s">
        <v>158</v>
      </c>
    </row>
    <row r="845" spans="1:26" ht="15.75" customHeight="1">
      <c r="A845" s="35" t="s">
        <v>1599</v>
      </c>
      <c r="B845" s="35" t="s">
        <v>1601</v>
      </c>
      <c r="C845" s="35" t="s">
        <v>138</v>
      </c>
      <c r="D845" s="35" t="s">
        <v>155</v>
      </c>
      <c r="E845" s="35" t="s">
        <v>78</v>
      </c>
      <c r="F845" s="35" t="s">
        <v>2433</v>
      </c>
      <c r="G845" s="35" t="s">
        <v>2351</v>
      </c>
      <c r="H845" s="35" t="s">
        <v>2434</v>
      </c>
      <c r="I845" s="41">
        <v>44652</v>
      </c>
      <c r="J845" s="41">
        <v>45407</v>
      </c>
      <c r="K845" s="35" t="s">
        <v>663</v>
      </c>
      <c r="L845" s="42">
        <v>300000</v>
      </c>
      <c r="M845" s="43">
        <v>2318763</v>
      </c>
      <c r="N845" s="42">
        <v>2318763</v>
      </c>
      <c r="O845" s="42">
        <v>0</v>
      </c>
      <c r="P845" s="35">
        <v>0</v>
      </c>
      <c r="Q845" s="35">
        <v>0</v>
      </c>
      <c r="R845" s="42">
        <v>878299.27</v>
      </c>
      <c r="S845" s="42">
        <v>0</v>
      </c>
      <c r="T845" s="42">
        <v>43.69</v>
      </c>
      <c r="U845" s="42">
        <v>37.869999999999997</v>
      </c>
      <c r="V845" s="35" t="s">
        <v>1052</v>
      </c>
      <c r="W845" s="35" t="s">
        <v>82</v>
      </c>
      <c r="X845" s="35" t="s">
        <v>157</v>
      </c>
      <c r="Y845" s="35" t="s">
        <v>259</v>
      </c>
      <c r="Z845" s="35" t="s">
        <v>259</v>
      </c>
    </row>
    <row r="846" spans="1:26" ht="15.75" customHeight="1">
      <c r="A846" s="35" t="s">
        <v>1606</v>
      </c>
      <c r="B846" s="35" t="s">
        <v>1608</v>
      </c>
      <c r="C846" s="35" t="s">
        <v>138</v>
      </c>
      <c r="D846" s="35" t="s">
        <v>155</v>
      </c>
      <c r="E846" s="35" t="s">
        <v>337</v>
      </c>
      <c r="F846" s="35" t="s">
        <v>2287</v>
      </c>
      <c r="G846" s="35" t="s">
        <v>2288</v>
      </c>
      <c r="H846" s="35" t="s">
        <v>2435</v>
      </c>
      <c r="I846" s="41">
        <v>44651</v>
      </c>
      <c r="J846" s="41">
        <v>44834</v>
      </c>
      <c r="K846" s="35" t="s">
        <v>80</v>
      </c>
      <c r="L846" s="42">
        <v>500000</v>
      </c>
      <c r="M846" s="43">
        <v>3850000</v>
      </c>
      <c r="N846" s="42">
        <v>3850000</v>
      </c>
      <c r="O846" s="42">
        <v>0</v>
      </c>
      <c r="P846" s="35">
        <v>0</v>
      </c>
      <c r="Q846" s="35">
        <v>0</v>
      </c>
      <c r="R846" s="42">
        <v>0</v>
      </c>
      <c r="S846" s="42">
        <v>0</v>
      </c>
      <c r="T846" s="42">
        <v>0</v>
      </c>
      <c r="U846" s="42">
        <v>0</v>
      </c>
      <c r="V846" s="35" t="s">
        <v>105</v>
      </c>
      <c r="W846" s="35" t="s">
        <v>133</v>
      </c>
      <c r="X846" s="35" t="s">
        <v>157</v>
      </c>
      <c r="Y846" s="35" t="s">
        <v>95</v>
      </c>
      <c r="Z846" s="35" t="s">
        <v>95</v>
      </c>
    </row>
    <row r="847" spans="1:26" ht="15.75" customHeight="1">
      <c r="A847" s="35" t="s">
        <v>1611</v>
      </c>
      <c r="B847" s="35" t="s">
        <v>1613</v>
      </c>
      <c r="C847" s="35" t="s">
        <v>117</v>
      </c>
      <c r="D847" s="35" t="s">
        <v>150</v>
      </c>
      <c r="E847" s="35" t="s">
        <v>140</v>
      </c>
      <c r="F847" s="35" t="s">
        <v>2436</v>
      </c>
      <c r="G847" s="35" t="s">
        <v>1912</v>
      </c>
      <c r="H847" s="35" t="s">
        <v>1913</v>
      </c>
      <c r="I847" s="41">
        <v>42657</v>
      </c>
      <c r="J847" s="41">
        <v>43646</v>
      </c>
      <c r="K847" s="35" t="s">
        <v>104</v>
      </c>
      <c r="L847" s="42">
        <v>7000000</v>
      </c>
      <c r="M847" s="43">
        <v>60922400</v>
      </c>
      <c r="N847" s="42">
        <v>43516000</v>
      </c>
      <c r="O847" s="42">
        <v>0</v>
      </c>
      <c r="P847" s="35">
        <v>17406400</v>
      </c>
      <c r="Q847" s="35">
        <v>0</v>
      </c>
      <c r="R847" s="42">
        <v>60922399.979999997</v>
      </c>
      <c r="S847" s="42">
        <v>0</v>
      </c>
      <c r="T847" s="42">
        <v>100</v>
      </c>
      <c r="U847" s="42">
        <v>99.99</v>
      </c>
      <c r="V847" s="35" t="s">
        <v>1614</v>
      </c>
      <c r="W847" s="35" t="s">
        <v>82</v>
      </c>
      <c r="X847" s="35" t="s">
        <v>217</v>
      </c>
      <c r="Y847" s="35" t="s">
        <v>235</v>
      </c>
      <c r="Z847" s="35" t="s">
        <v>1615</v>
      </c>
    </row>
    <row r="848" spans="1:26" ht="15.75" customHeight="1">
      <c r="A848" s="35" t="s">
        <v>1611</v>
      </c>
      <c r="B848" s="35" t="s">
        <v>1613</v>
      </c>
      <c r="C848" s="35" t="s">
        <v>117</v>
      </c>
      <c r="D848" s="35" t="s">
        <v>150</v>
      </c>
      <c r="E848" s="35" t="s">
        <v>140</v>
      </c>
      <c r="F848" s="35" t="s">
        <v>2436</v>
      </c>
      <c r="G848" s="35" t="s">
        <v>1912</v>
      </c>
      <c r="H848" s="35" t="s">
        <v>1913</v>
      </c>
      <c r="I848" s="41">
        <v>42657</v>
      </c>
      <c r="J848" s="41">
        <v>43646</v>
      </c>
      <c r="K848" s="35" t="s">
        <v>104</v>
      </c>
      <c r="L848" s="42">
        <v>7000000</v>
      </c>
      <c r="M848" s="43">
        <v>60922400</v>
      </c>
      <c r="N848" s="42">
        <v>43516000</v>
      </c>
      <c r="O848" s="42">
        <v>0</v>
      </c>
      <c r="P848" s="35">
        <v>17406400</v>
      </c>
      <c r="Q848" s="35">
        <v>0</v>
      </c>
      <c r="R848" s="42">
        <v>60922399.979999997</v>
      </c>
      <c r="S848" s="42">
        <v>0</v>
      </c>
      <c r="T848" s="42">
        <v>100</v>
      </c>
      <c r="U848" s="42">
        <v>99.99</v>
      </c>
      <c r="V848" s="35" t="s">
        <v>1614</v>
      </c>
      <c r="W848" s="35" t="s">
        <v>82</v>
      </c>
      <c r="X848" s="35" t="s">
        <v>217</v>
      </c>
      <c r="Y848" s="35" t="s">
        <v>235</v>
      </c>
      <c r="Z848" s="35" t="s">
        <v>2058</v>
      </c>
    </row>
    <row r="849" spans="1:26" ht="15.75" customHeight="1">
      <c r="A849" s="35" t="s">
        <v>1611</v>
      </c>
      <c r="B849" s="35" t="s">
        <v>1613</v>
      </c>
      <c r="C849" s="35" t="s">
        <v>117</v>
      </c>
      <c r="D849" s="35" t="s">
        <v>150</v>
      </c>
      <c r="E849" s="35" t="s">
        <v>140</v>
      </c>
      <c r="F849" s="35" t="s">
        <v>2436</v>
      </c>
      <c r="G849" s="35" t="s">
        <v>1912</v>
      </c>
      <c r="H849" s="35" t="s">
        <v>1913</v>
      </c>
      <c r="I849" s="41">
        <v>42657</v>
      </c>
      <c r="J849" s="41">
        <v>43646</v>
      </c>
      <c r="K849" s="35" t="s">
        <v>104</v>
      </c>
      <c r="L849" s="42">
        <v>7000000</v>
      </c>
      <c r="M849" s="43">
        <v>60922400</v>
      </c>
      <c r="N849" s="42">
        <v>43516000</v>
      </c>
      <c r="O849" s="42">
        <v>0</v>
      </c>
      <c r="P849" s="35">
        <v>17406400</v>
      </c>
      <c r="Q849" s="35">
        <v>0</v>
      </c>
      <c r="R849" s="42">
        <v>60922399.979999997</v>
      </c>
      <c r="S849" s="42">
        <v>0</v>
      </c>
      <c r="T849" s="42">
        <v>100</v>
      </c>
      <c r="U849" s="42">
        <v>99.99</v>
      </c>
      <c r="V849" s="35" t="s">
        <v>1614</v>
      </c>
      <c r="W849" s="35" t="s">
        <v>82</v>
      </c>
      <c r="X849" s="35" t="s">
        <v>217</v>
      </c>
      <c r="Y849" s="35" t="s">
        <v>143</v>
      </c>
      <c r="Z849" s="35" t="s">
        <v>1868</v>
      </c>
    </row>
    <row r="850" spans="1:26" ht="15.75" customHeight="1">
      <c r="A850" s="35" t="s">
        <v>1611</v>
      </c>
      <c r="B850" s="35" t="s">
        <v>1613</v>
      </c>
      <c r="C850" s="35" t="s">
        <v>117</v>
      </c>
      <c r="D850" s="35" t="s">
        <v>150</v>
      </c>
      <c r="E850" s="35" t="s">
        <v>140</v>
      </c>
      <c r="F850" s="35" t="s">
        <v>2436</v>
      </c>
      <c r="G850" s="35" t="s">
        <v>1912</v>
      </c>
      <c r="H850" s="35" t="s">
        <v>1913</v>
      </c>
      <c r="I850" s="41">
        <v>42657</v>
      </c>
      <c r="J850" s="41">
        <v>43646</v>
      </c>
      <c r="K850" s="35" t="s">
        <v>104</v>
      </c>
      <c r="L850" s="42">
        <v>7000000</v>
      </c>
      <c r="M850" s="43">
        <v>60922400</v>
      </c>
      <c r="N850" s="42">
        <v>43516000</v>
      </c>
      <c r="O850" s="42">
        <v>0</v>
      </c>
      <c r="P850" s="35">
        <v>17406400</v>
      </c>
      <c r="Q850" s="35">
        <v>0</v>
      </c>
      <c r="R850" s="42">
        <v>60922399.979999997</v>
      </c>
      <c r="S850" s="42">
        <v>0</v>
      </c>
      <c r="T850" s="42">
        <v>100</v>
      </c>
      <c r="U850" s="42">
        <v>99.99</v>
      </c>
      <c r="V850" s="35" t="s">
        <v>1614</v>
      </c>
      <c r="W850" s="35" t="s">
        <v>82</v>
      </c>
      <c r="X850" s="35" t="s">
        <v>217</v>
      </c>
      <c r="Y850" s="35" t="s">
        <v>95</v>
      </c>
      <c r="Z850" s="35" t="s">
        <v>95</v>
      </c>
    </row>
    <row r="851" spans="1:26" ht="15.75" customHeight="1">
      <c r="A851" s="35" t="s">
        <v>1611</v>
      </c>
      <c r="B851" s="35" t="s">
        <v>1613</v>
      </c>
      <c r="C851" s="35" t="s">
        <v>117</v>
      </c>
      <c r="D851" s="35" t="s">
        <v>150</v>
      </c>
      <c r="E851" s="35" t="s">
        <v>140</v>
      </c>
      <c r="F851" s="35" t="s">
        <v>2436</v>
      </c>
      <c r="G851" s="35" t="s">
        <v>1912</v>
      </c>
      <c r="H851" s="35" t="s">
        <v>1913</v>
      </c>
      <c r="I851" s="41">
        <v>42657</v>
      </c>
      <c r="J851" s="41">
        <v>43646</v>
      </c>
      <c r="K851" s="35" t="s">
        <v>104</v>
      </c>
      <c r="L851" s="42">
        <v>7000000</v>
      </c>
      <c r="M851" s="43">
        <v>60922400</v>
      </c>
      <c r="N851" s="42">
        <v>43516000</v>
      </c>
      <c r="O851" s="42">
        <v>0</v>
      </c>
      <c r="P851" s="35">
        <v>17406400</v>
      </c>
      <c r="Q851" s="35">
        <v>0</v>
      </c>
      <c r="R851" s="42">
        <v>60922399.979999997</v>
      </c>
      <c r="S851" s="42">
        <v>0</v>
      </c>
      <c r="T851" s="42">
        <v>100</v>
      </c>
      <c r="U851" s="42">
        <v>99.99</v>
      </c>
      <c r="V851" s="35" t="s">
        <v>1614</v>
      </c>
      <c r="W851" s="35" t="s">
        <v>82</v>
      </c>
      <c r="X851" s="35" t="s">
        <v>217</v>
      </c>
      <c r="Y851" s="35" t="s">
        <v>364</v>
      </c>
      <c r="Z851" s="35" t="s">
        <v>1869</v>
      </c>
    </row>
    <row r="852" spans="1:26" ht="15.75" customHeight="1">
      <c r="A852" s="35" t="s">
        <v>1611</v>
      </c>
      <c r="B852" s="35" t="s">
        <v>1613</v>
      </c>
      <c r="C852" s="35" t="s">
        <v>117</v>
      </c>
      <c r="D852" s="35" t="s">
        <v>150</v>
      </c>
      <c r="E852" s="35" t="s">
        <v>140</v>
      </c>
      <c r="F852" s="35" t="s">
        <v>2436</v>
      </c>
      <c r="G852" s="35" t="s">
        <v>1912</v>
      </c>
      <c r="H852" s="35" t="s">
        <v>1913</v>
      </c>
      <c r="I852" s="41">
        <v>42657</v>
      </c>
      <c r="J852" s="41">
        <v>43646</v>
      </c>
      <c r="K852" s="35" t="s">
        <v>104</v>
      </c>
      <c r="L852" s="42">
        <v>7000000</v>
      </c>
      <c r="M852" s="43">
        <v>60922400</v>
      </c>
      <c r="N852" s="42">
        <v>43516000</v>
      </c>
      <c r="O852" s="42">
        <v>0</v>
      </c>
      <c r="P852" s="35">
        <v>17406400</v>
      </c>
      <c r="Q852" s="35">
        <v>0</v>
      </c>
      <c r="R852" s="42">
        <v>60922399.979999997</v>
      </c>
      <c r="S852" s="42">
        <v>0</v>
      </c>
      <c r="T852" s="42">
        <v>100</v>
      </c>
      <c r="U852" s="42">
        <v>99.99</v>
      </c>
      <c r="V852" s="35" t="s">
        <v>1614</v>
      </c>
      <c r="W852" s="35" t="s">
        <v>82</v>
      </c>
      <c r="X852" s="35" t="s">
        <v>217</v>
      </c>
      <c r="Y852" s="35" t="s">
        <v>364</v>
      </c>
      <c r="Z852" s="35" t="s">
        <v>1982</v>
      </c>
    </row>
    <row r="853" spans="1:26" ht="15.75" customHeight="1">
      <c r="A853" s="35" t="s">
        <v>1611</v>
      </c>
      <c r="B853" s="35" t="s">
        <v>1613</v>
      </c>
      <c r="C853" s="35" t="s">
        <v>117</v>
      </c>
      <c r="D853" s="35" t="s">
        <v>150</v>
      </c>
      <c r="E853" s="35" t="s">
        <v>140</v>
      </c>
      <c r="F853" s="35" t="s">
        <v>2436</v>
      </c>
      <c r="G853" s="35" t="s">
        <v>1912</v>
      </c>
      <c r="H853" s="35" t="s">
        <v>1913</v>
      </c>
      <c r="I853" s="41">
        <v>42657</v>
      </c>
      <c r="J853" s="41">
        <v>43646</v>
      </c>
      <c r="K853" s="35" t="s">
        <v>104</v>
      </c>
      <c r="L853" s="42">
        <v>7000000</v>
      </c>
      <c r="M853" s="43">
        <v>60922400</v>
      </c>
      <c r="N853" s="42">
        <v>43516000</v>
      </c>
      <c r="O853" s="42">
        <v>0</v>
      </c>
      <c r="P853" s="35">
        <v>17406400</v>
      </c>
      <c r="Q853" s="35">
        <v>0</v>
      </c>
      <c r="R853" s="42">
        <v>60922399.979999997</v>
      </c>
      <c r="S853" s="42">
        <v>0</v>
      </c>
      <c r="T853" s="42">
        <v>100</v>
      </c>
      <c r="U853" s="42">
        <v>99.99</v>
      </c>
      <c r="V853" s="35" t="s">
        <v>1614</v>
      </c>
      <c r="W853" s="35" t="s">
        <v>82</v>
      </c>
      <c r="X853" s="35" t="s">
        <v>217</v>
      </c>
      <c r="Y853" s="35" t="s">
        <v>143</v>
      </c>
      <c r="Z853" s="35" t="s">
        <v>1977</v>
      </c>
    </row>
    <row r="854" spans="1:26" ht="15.75" customHeight="1">
      <c r="A854" s="35" t="s">
        <v>1617</v>
      </c>
      <c r="B854" s="35" t="s">
        <v>1618</v>
      </c>
      <c r="C854" s="35" t="s">
        <v>138</v>
      </c>
      <c r="D854" s="35" t="s">
        <v>771</v>
      </c>
      <c r="E854" s="35" t="s">
        <v>140</v>
      </c>
      <c r="F854" s="35" t="s">
        <v>2437</v>
      </c>
      <c r="G854" s="35" t="s">
        <v>2438</v>
      </c>
      <c r="H854" s="35" t="s">
        <v>2439</v>
      </c>
      <c r="I854" s="41">
        <v>44487</v>
      </c>
      <c r="J854" s="41">
        <v>45033</v>
      </c>
      <c r="K854" s="35" t="s">
        <v>104</v>
      </c>
      <c r="L854" s="42">
        <v>18375.8</v>
      </c>
      <c r="M854" s="43">
        <v>164804.09</v>
      </c>
      <c r="N854" s="42">
        <v>1335375.07</v>
      </c>
      <c r="O854" s="42">
        <v>0</v>
      </c>
      <c r="P854" s="35">
        <v>0</v>
      </c>
      <c r="Q854" s="35">
        <v>0</v>
      </c>
      <c r="R854" s="42">
        <v>164803</v>
      </c>
      <c r="S854" s="42">
        <v>0</v>
      </c>
      <c r="T854" s="42">
        <v>33.409999999999997</v>
      </c>
      <c r="U854" s="42">
        <v>12.34</v>
      </c>
      <c r="V854" s="35" t="s">
        <v>796</v>
      </c>
      <c r="W854" s="35" t="s">
        <v>82</v>
      </c>
      <c r="X854" s="35" t="s">
        <v>217</v>
      </c>
      <c r="Y854" s="35" t="s">
        <v>356</v>
      </c>
      <c r="Z854" s="35" t="s">
        <v>356</v>
      </c>
    </row>
    <row r="855" spans="1:26" ht="15.75" customHeight="1">
      <c r="A855" s="35" t="s">
        <v>1617</v>
      </c>
      <c r="B855" s="35" t="s">
        <v>1618</v>
      </c>
      <c r="C855" s="35" t="s">
        <v>138</v>
      </c>
      <c r="D855" s="35" t="s">
        <v>771</v>
      </c>
      <c r="E855" s="35" t="s">
        <v>140</v>
      </c>
      <c r="F855" s="35" t="s">
        <v>2437</v>
      </c>
      <c r="G855" s="35" t="s">
        <v>2438</v>
      </c>
      <c r="H855" s="35" t="s">
        <v>2439</v>
      </c>
      <c r="I855" s="41">
        <v>44487</v>
      </c>
      <c r="J855" s="41">
        <v>45033</v>
      </c>
      <c r="K855" s="35" t="s">
        <v>104</v>
      </c>
      <c r="L855" s="42">
        <v>18375.8</v>
      </c>
      <c r="M855" s="43">
        <v>164804.09</v>
      </c>
      <c r="N855" s="42">
        <v>1335375.07</v>
      </c>
      <c r="O855" s="42">
        <v>0</v>
      </c>
      <c r="P855" s="35">
        <v>0</v>
      </c>
      <c r="Q855" s="35">
        <v>0</v>
      </c>
      <c r="R855" s="42">
        <v>164803</v>
      </c>
      <c r="S855" s="42">
        <v>0</v>
      </c>
      <c r="T855" s="42">
        <v>33.409999999999997</v>
      </c>
      <c r="U855" s="42">
        <v>12.34</v>
      </c>
      <c r="V855" s="35" t="s">
        <v>796</v>
      </c>
      <c r="W855" s="35" t="s">
        <v>82</v>
      </c>
      <c r="X855" s="35" t="s">
        <v>217</v>
      </c>
      <c r="Y855" s="35" t="s">
        <v>224</v>
      </c>
      <c r="Z855" s="35" t="s">
        <v>224</v>
      </c>
    </row>
    <row r="856" spans="1:26" ht="15.75" customHeight="1">
      <c r="A856" s="35" t="s">
        <v>1621</v>
      </c>
      <c r="B856" s="35" t="s">
        <v>1623</v>
      </c>
      <c r="C856" s="35" t="s">
        <v>281</v>
      </c>
      <c r="D856" s="35" t="s">
        <v>155</v>
      </c>
      <c r="E856" s="35" t="s">
        <v>264</v>
      </c>
      <c r="F856" s="35" t="s">
        <v>68</v>
      </c>
      <c r="G856" s="35" t="s">
        <v>68</v>
      </c>
      <c r="H856" s="35" t="s">
        <v>68</v>
      </c>
      <c r="I856" s="41">
        <v>44512</v>
      </c>
      <c r="J856" s="41" t="s">
        <v>68</v>
      </c>
      <c r="K856" s="35" t="s">
        <v>663</v>
      </c>
      <c r="L856" s="42">
        <v>0</v>
      </c>
      <c r="M856" s="43">
        <v>0</v>
      </c>
      <c r="N856" s="42">
        <v>31714955.030000001</v>
      </c>
      <c r="O856" s="42">
        <v>31714955.030000001</v>
      </c>
      <c r="P856" s="35">
        <v>0</v>
      </c>
      <c r="Q856" s="35">
        <v>0</v>
      </c>
      <c r="R856" s="42">
        <v>0</v>
      </c>
      <c r="S856" s="42">
        <v>0</v>
      </c>
      <c r="T856" s="42">
        <v>0</v>
      </c>
      <c r="U856" s="42">
        <v>0</v>
      </c>
      <c r="V856" s="35" t="s">
        <v>796</v>
      </c>
      <c r="W856" s="35" t="s">
        <v>82</v>
      </c>
      <c r="X856" s="35" t="s">
        <v>157</v>
      </c>
      <c r="Y856" s="35" t="s">
        <v>655</v>
      </c>
      <c r="Z856" s="35" t="s">
        <v>655</v>
      </c>
    </row>
    <row r="857" spans="1:26" ht="15.75" customHeight="1">
      <c r="A857" s="35" t="s">
        <v>1621</v>
      </c>
      <c r="B857" s="35" t="s">
        <v>1623</v>
      </c>
      <c r="C857" s="35" t="s">
        <v>281</v>
      </c>
      <c r="D857" s="35" t="s">
        <v>155</v>
      </c>
      <c r="E857" s="35" t="s">
        <v>264</v>
      </c>
      <c r="F857" s="35" t="s">
        <v>68</v>
      </c>
      <c r="G857" s="35" t="s">
        <v>68</v>
      </c>
      <c r="H857" s="35" t="s">
        <v>68</v>
      </c>
      <c r="I857" s="41">
        <v>44512</v>
      </c>
      <c r="J857" s="41" t="s">
        <v>68</v>
      </c>
      <c r="K857" s="35" t="s">
        <v>663</v>
      </c>
      <c r="L857" s="42">
        <v>0</v>
      </c>
      <c r="M857" s="43">
        <v>0</v>
      </c>
      <c r="N857" s="42">
        <v>31714955.030000001</v>
      </c>
      <c r="O857" s="42">
        <v>31714955.030000001</v>
      </c>
      <c r="P857" s="35">
        <v>0</v>
      </c>
      <c r="Q857" s="35">
        <v>0</v>
      </c>
      <c r="R857" s="42">
        <v>0</v>
      </c>
      <c r="S857" s="42">
        <v>0</v>
      </c>
      <c r="T857" s="42">
        <v>0</v>
      </c>
      <c r="U857" s="42">
        <v>0</v>
      </c>
      <c r="V857" s="35" t="s">
        <v>796</v>
      </c>
      <c r="W857" s="35" t="s">
        <v>82</v>
      </c>
      <c r="X857" s="35" t="s">
        <v>157</v>
      </c>
      <c r="Y857" s="35" t="s">
        <v>235</v>
      </c>
      <c r="Z857" s="35" t="s">
        <v>1638</v>
      </c>
    </row>
    <row r="858" spans="1:26" ht="15.75" customHeight="1">
      <c r="A858" s="35" t="s">
        <v>1625</v>
      </c>
      <c r="B858" s="35" t="s">
        <v>1626</v>
      </c>
      <c r="C858" s="35" t="s">
        <v>138</v>
      </c>
      <c r="D858" s="35" t="s">
        <v>380</v>
      </c>
      <c r="E858" s="35" t="s">
        <v>264</v>
      </c>
      <c r="F858" s="35" t="s">
        <v>2440</v>
      </c>
      <c r="G858" s="35" t="s">
        <v>2441</v>
      </c>
      <c r="H858" s="35" t="s">
        <v>2442</v>
      </c>
      <c r="I858" s="41">
        <v>44533</v>
      </c>
      <c r="J858" s="41">
        <v>45471</v>
      </c>
      <c r="K858" s="35" t="s">
        <v>1628</v>
      </c>
      <c r="L858" s="42">
        <v>8865000</v>
      </c>
      <c r="M858" s="43">
        <v>617890.5</v>
      </c>
      <c r="N858" s="42">
        <v>20910906</v>
      </c>
      <c r="O858" s="42">
        <v>0</v>
      </c>
      <c r="P858" s="35">
        <v>0</v>
      </c>
      <c r="Q858" s="35">
        <v>0</v>
      </c>
      <c r="R858" s="42">
        <v>617890.5</v>
      </c>
      <c r="S858" s="42">
        <v>0</v>
      </c>
      <c r="T858" s="42">
        <v>0</v>
      </c>
      <c r="U858" s="42">
        <v>2.95</v>
      </c>
      <c r="V858" s="35" t="s">
        <v>831</v>
      </c>
      <c r="W858" s="35" t="s">
        <v>82</v>
      </c>
      <c r="X858" s="35" t="s">
        <v>382</v>
      </c>
      <c r="Y858" s="35" t="s">
        <v>95</v>
      </c>
      <c r="Z858" s="35" t="s">
        <v>95</v>
      </c>
    </row>
    <row r="859" spans="1:26" ht="15.75" customHeight="1">
      <c r="A859" s="35" t="s">
        <v>1625</v>
      </c>
      <c r="B859" s="35" t="s">
        <v>1626</v>
      </c>
      <c r="C859" s="35" t="s">
        <v>138</v>
      </c>
      <c r="D859" s="35" t="s">
        <v>380</v>
      </c>
      <c r="E859" s="35" t="s">
        <v>264</v>
      </c>
      <c r="F859" s="35" t="s">
        <v>2440</v>
      </c>
      <c r="G859" s="35" t="s">
        <v>2441</v>
      </c>
      <c r="H859" s="35" t="s">
        <v>2442</v>
      </c>
      <c r="I859" s="41">
        <v>44533</v>
      </c>
      <c r="J859" s="41">
        <v>45471</v>
      </c>
      <c r="K859" s="35" t="s">
        <v>1628</v>
      </c>
      <c r="L859" s="42">
        <v>8865000</v>
      </c>
      <c r="M859" s="43">
        <v>617890.5</v>
      </c>
      <c r="N859" s="42">
        <v>20910906</v>
      </c>
      <c r="O859" s="42">
        <v>0</v>
      </c>
      <c r="P859" s="35">
        <v>0</v>
      </c>
      <c r="Q859" s="35">
        <v>0</v>
      </c>
      <c r="R859" s="42">
        <v>617890.5</v>
      </c>
      <c r="S859" s="42">
        <v>0</v>
      </c>
      <c r="T859" s="42">
        <v>0</v>
      </c>
      <c r="U859" s="42">
        <v>2.95</v>
      </c>
      <c r="V859" s="35" t="s">
        <v>831</v>
      </c>
      <c r="W859" s="35" t="s">
        <v>82</v>
      </c>
      <c r="X859" s="35" t="s">
        <v>382</v>
      </c>
      <c r="Y859" s="35" t="s">
        <v>472</v>
      </c>
      <c r="Z859" s="35" t="s">
        <v>472</v>
      </c>
    </row>
    <row r="860" spans="1:26" ht="15.75" customHeight="1">
      <c r="A860" s="35" t="s">
        <v>1625</v>
      </c>
      <c r="B860" s="35" t="s">
        <v>1626</v>
      </c>
      <c r="C860" s="35" t="s">
        <v>138</v>
      </c>
      <c r="D860" s="35" t="s">
        <v>380</v>
      </c>
      <c r="E860" s="35" t="s">
        <v>264</v>
      </c>
      <c r="F860" s="35" t="s">
        <v>2440</v>
      </c>
      <c r="G860" s="35" t="s">
        <v>2441</v>
      </c>
      <c r="H860" s="35" t="s">
        <v>2442</v>
      </c>
      <c r="I860" s="41">
        <v>44533</v>
      </c>
      <c r="J860" s="41">
        <v>45471</v>
      </c>
      <c r="K860" s="35" t="s">
        <v>1628</v>
      </c>
      <c r="L860" s="42">
        <v>8865000</v>
      </c>
      <c r="M860" s="43">
        <v>617890.5</v>
      </c>
      <c r="N860" s="42">
        <v>20910906</v>
      </c>
      <c r="O860" s="42">
        <v>0</v>
      </c>
      <c r="P860" s="35">
        <v>0</v>
      </c>
      <c r="Q860" s="35">
        <v>0</v>
      </c>
      <c r="R860" s="42">
        <v>617890.5</v>
      </c>
      <c r="S860" s="42">
        <v>0</v>
      </c>
      <c r="T860" s="42">
        <v>0</v>
      </c>
      <c r="U860" s="42">
        <v>2.95</v>
      </c>
      <c r="V860" s="35" t="s">
        <v>831</v>
      </c>
      <c r="W860" s="35" t="s">
        <v>82</v>
      </c>
      <c r="X860" s="35" t="s">
        <v>382</v>
      </c>
      <c r="Y860" s="35" t="s">
        <v>283</v>
      </c>
      <c r="Z860" s="35" t="s">
        <v>283</v>
      </c>
    </row>
    <row r="861" spans="1:26" ht="15.75" customHeight="1">
      <c r="A861" s="35" t="s">
        <v>1625</v>
      </c>
      <c r="B861" s="35" t="s">
        <v>1626</v>
      </c>
      <c r="C861" s="35" t="s">
        <v>138</v>
      </c>
      <c r="D861" s="35" t="s">
        <v>380</v>
      </c>
      <c r="E861" s="35" t="s">
        <v>264</v>
      </c>
      <c r="F861" s="35" t="s">
        <v>2440</v>
      </c>
      <c r="G861" s="35" t="s">
        <v>2441</v>
      </c>
      <c r="H861" s="35" t="s">
        <v>2442</v>
      </c>
      <c r="I861" s="41">
        <v>44533</v>
      </c>
      <c r="J861" s="41">
        <v>45471</v>
      </c>
      <c r="K861" s="35" t="s">
        <v>1628</v>
      </c>
      <c r="L861" s="42">
        <v>8865000</v>
      </c>
      <c r="M861" s="43">
        <v>617890.5</v>
      </c>
      <c r="N861" s="42">
        <v>20910906</v>
      </c>
      <c r="O861" s="42">
        <v>0</v>
      </c>
      <c r="P861" s="35">
        <v>0</v>
      </c>
      <c r="Q861" s="35">
        <v>0</v>
      </c>
      <c r="R861" s="42">
        <v>617890.5</v>
      </c>
      <c r="S861" s="42">
        <v>0</v>
      </c>
      <c r="T861" s="42">
        <v>0</v>
      </c>
      <c r="U861" s="42">
        <v>2.95</v>
      </c>
      <c r="V861" s="35" t="s">
        <v>831</v>
      </c>
      <c r="W861" s="35" t="s">
        <v>82</v>
      </c>
      <c r="X861" s="35" t="s">
        <v>382</v>
      </c>
      <c r="Y861" s="35" t="s">
        <v>655</v>
      </c>
      <c r="Z861" s="35" t="s">
        <v>655</v>
      </c>
    </row>
    <row r="862" spans="1:26" ht="15.75" customHeight="1">
      <c r="A862" s="35" t="s">
        <v>1625</v>
      </c>
      <c r="B862" s="35" t="s">
        <v>1626</v>
      </c>
      <c r="C862" s="35" t="s">
        <v>138</v>
      </c>
      <c r="D862" s="35" t="s">
        <v>380</v>
      </c>
      <c r="E862" s="35" t="s">
        <v>264</v>
      </c>
      <c r="F862" s="35" t="s">
        <v>2440</v>
      </c>
      <c r="G862" s="35" t="s">
        <v>2441</v>
      </c>
      <c r="H862" s="35" t="s">
        <v>2442</v>
      </c>
      <c r="I862" s="41">
        <v>44533</v>
      </c>
      <c r="J862" s="41">
        <v>45471</v>
      </c>
      <c r="K862" s="35" t="s">
        <v>1628</v>
      </c>
      <c r="L862" s="42">
        <v>8865000</v>
      </c>
      <c r="M862" s="43">
        <v>617890.5</v>
      </c>
      <c r="N862" s="42">
        <v>20910906</v>
      </c>
      <c r="O862" s="42">
        <v>0</v>
      </c>
      <c r="P862" s="35">
        <v>0</v>
      </c>
      <c r="Q862" s="35">
        <v>0</v>
      </c>
      <c r="R862" s="42">
        <v>617890.5</v>
      </c>
      <c r="S862" s="42">
        <v>0</v>
      </c>
      <c r="T862" s="42">
        <v>0</v>
      </c>
      <c r="U862" s="42">
        <v>2.95</v>
      </c>
      <c r="V862" s="35" t="s">
        <v>831</v>
      </c>
      <c r="W862" s="35" t="s">
        <v>82</v>
      </c>
      <c r="X862" s="35" t="s">
        <v>382</v>
      </c>
      <c r="Y862" s="35" t="s">
        <v>224</v>
      </c>
      <c r="Z862" s="35" t="s">
        <v>224</v>
      </c>
    </row>
    <row r="863" spans="1:26" ht="15.75" customHeight="1">
      <c r="A863" s="35" t="s">
        <v>1625</v>
      </c>
      <c r="B863" s="35" t="s">
        <v>1626</v>
      </c>
      <c r="C863" s="35" t="s">
        <v>138</v>
      </c>
      <c r="D863" s="35" t="s">
        <v>380</v>
      </c>
      <c r="E863" s="35" t="s">
        <v>264</v>
      </c>
      <c r="F863" s="35" t="s">
        <v>2440</v>
      </c>
      <c r="G863" s="35" t="s">
        <v>2441</v>
      </c>
      <c r="H863" s="35" t="s">
        <v>2442</v>
      </c>
      <c r="I863" s="41">
        <v>44533</v>
      </c>
      <c r="J863" s="41">
        <v>45471</v>
      </c>
      <c r="K863" s="35" t="s">
        <v>1628</v>
      </c>
      <c r="L863" s="42">
        <v>8865000</v>
      </c>
      <c r="M863" s="43">
        <v>617890.5</v>
      </c>
      <c r="N863" s="42">
        <v>20910906</v>
      </c>
      <c r="O863" s="42">
        <v>0</v>
      </c>
      <c r="P863" s="35">
        <v>0</v>
      </c>
      <c r="Q863" s="35">
        <v>0</v>
      </c>
      <c r="R863" s="42">
        <v>617890.5</v>
      </c>
      <c r="S863" s="42">
        <v>0</v>
      </c>
      <c r="T863" s="42">
        <v>0</v>
      </c>
      <c r="U863" s="42">
        <v>2.95</v>
      </c>
      <c r="V863" s="35" t="s">
        <v>831</v>
      </c>
      <c r="W863" s="35" t="s">
        <v>82</v>
      </c>
      <c r="X863" s="35" t="s">
        <v>382</v>
      </c>
      <c r="Y863" s="35" t="s">
        <v>259</v>
      </c>
      <c r="Z863" s="35" t="s">
        <v>259</v>
      </c>
    </row>
    <row r="864" spans="1:26" ht="15.75" customHeight="1">
      <c r="A864" s="35" t="s">
        <v>1625</v>
      </c>
      <c r="B864" s="35" t="s">
        <v>1626</v>
      </c>
      <c r="C864" s="35" t="s">
        <v>138</v>
      </c>
      <c r="D864" s="35" t="s">
        <v>380</v>
      </c>
      <c r="E864" s="35" t="s">
        <v>264</v>
      </c>
      <c r="F864" s="35" t="s">
        <v>2440</v>
      </c>
      <c r="G864" s="35" t="s">
        <v>2441</v>
      </c>
      <c r="H864" s="35" t="s">
        <v>2442</v>
      </c>
      <c r="I864" s="41">
        <v>44533</v>
      </c>
      <c r="J864" s="41">
        <v>45471</v>
      </c>
      <c r="K864" s="35" t="s">
        <v>1628</v>
      </c>
      <c r="L864" s="42">
        <v>8865000</v>
      </c>
      <c r="M864" s="43">
        <v>617890.5</v>
      </c>
      <c r="N864" s="42">
        <v>20910906</v>
      </c>
      <c r="O864" s="42">
        <v>0</v>
      </c>
      <c r="P864" s="35">
        <v>0</v>
      </c>
      <c r="Q864" s="35">
        <v>0</v>
      </c>
      <c r="R864" s="42">
        <v>617890.5</v>
      </c>
      <c r="S864" s="42">
        <v>0</v>
      </c>
      <c r="T864" s="42">
        <v>0</v>
      </c>
      <c r="U864" s="42">
        <v>2.95</v>
      </c>
      <c r="V864" s="35" t="s">
        <v>831</v>
      </c>
      <c r="W864" s="35" t="s">
        <v>82</v>
      </c>
      <c r="X864" s="35" t="s">
        <v>382</v>
      </c>
      <c r="Y864" s="35" t="s">
        <v>158</v>
      </c>
      <c r="Z864" s="35" t="s">
        <v>158</v>
      </c>
    </row>
    <row r="865" spans="1:26" ht="15.75" customHeight="1">
      <c r="A865" s="35" t="s">
        <v>1625</v>
      </c>
      <c r="B865" s="35" t="s">
        <v>1626</v>
      </c>
      <c r="C865" s="35" t="s">
        <v>138</v>
      </c>
      <c r="D865" s="35" t="s">
        <v>380</v>
      </c>
      <c r="E865" s="35" t="s">
        <v>264</v>
      </c>
      <c r="F865" s="35" t="s">
        <v>2440</v>
      </c>
      <c r="G865" s="35" t="s">
        <v>2441</v>
      </c>
      <c r="H865" s="35" t="s">
        <v>2442</v>
      </c>
      <c r="I865" s="41">
        <v>44533</v>
      </c>
      <c r="J865" s="41">
        <v>45471</v>
      </c>
      <c r="K865" s="35" t="s">
        <v>1628</v>
      </c>
      <c r="L865" s="42">
        <v>8865000</v>
      </c>
      <c r="M865" s="43">
        <v>617890.5</v>
      </c>
      <c r="N865" s="42">
        <v>20910906</v>
      </c>
      <c r="O865" s="42">
        <v>0</v>
      </c>
      <c r="P865" s="35">
        <v>0</v>
      </c>
      <c r="Q865" s="35">
        <v>0</v>
      </c>
      <c r="R865" s="42">
        <v>617890.5</v>
      </c>
      <c r="S865" s="42">
        <v>0</v>
      </c>
      <c r="T865" s="42">
        <v>0</v>
      </c>
      <c r="U865" s="42">
        <v>2.95</v>
      </c>
      <c r="V865" s="35" t="s">
        <v>831</v>
      </c>
      <c r="W865" s="35" t="s">
        <v>82</v>
      </c>
      <c r="X865" s="35" t="s">
        <v>382</v>
      </c>
      <c r="Y865" s="35" t="s">
        <v>235</v>
      </c>
      <c r="Z865" s="35" t="s">
        <v>235</v>
      </c>
    </row>
    <row r="866" spans="1:26" ht="15.75" customHeight="1">
      <c r="A866" s="35" t="s">
        <v>1625</v>
      </c>
      <c r="B866" s="35" t="s">
        <v>1626</v>
      </c>
      <c r="C866" s="35" t="s">
        <v>138</v>
      </c>
      <c r="D866" s="35" t="s">
        <v>380</v>
      </c>
      <c r="E866" s="35" t="s">
        <v>264</v>
      </c>
      <c r="F866" s="35" t="s">
        <v>2440</v>
      </c>
      <c r="G866" s="35" t="s">
        <v>2441</v>
      </c>
      <c r="H866" s="35" t="s">
        <v>2442</v>
      </c>
      <c r="I866" s="41">
        <v>44533</v>
      </c>
      <c r="J866" s="41">
        <v>45471</v>
      </c>
      <c r="K866" s="35" t="s">
        <v>1628</v>
      </c>
      <c r="L866" s="42">
        <v>8865000</v>
      </c>
      <c r="M866" s="43">
        <v>617890.5</v>
      </c>
      <c r="N866" s="42">
        <v>20910906</v>
      </c>
      <c r="O866" s="42">
        <v>0</v>
      </c>
      <c r="P866" s="35">
        <v>0</v>
      </c>
      <c r="Q866" s="35">
        <v>0</v>
      </c>
      <c r="R866" s="42">
        <v>617890.5</v>
      </c>
      <c r="S866" s="42">
        <v>0</v>
      </c>
      <c r="T866" s="42">
        <v>0</v>
      </c>
      <c r="U866" s="42">
        <v>2.95</v>
      </c>
      <c r="V866" s="35" t="s">
        <v>831</v>
      </c>
      <c r="W866" s="35" t="s">
        <v>82</v>
      </c>
      <c r="X866" s="35" t="s">
        <v>382</v>
      </c>
      <c r="Y866" s="35" t="s">
        <v>143</v>
      </c>
      <c r="Z866" s="35" t="s">
        <v>143</v>
      </c>
    </row>
    <row r="867" spans="1:26" ht="15.75" customHeight="1">
      <c r="A867" s="35" t="s">
        <v>1625</v>
      </c>
      <c r="B867" s="35" t="s">
        <v>1626</v>
      </c>
      <c r="C867" s="35" t="s">
        <v>138</v>
      </c>
      <c r="D867" s="35" t="s">
        <v>380</v>
      </c>
      <c r="E867" s="35" t="s">
        <v>264</v>
      </c>
      <c r="F867" s="35" t="s">
        <v>2440</v>
      </c>
      <c r="G867" s="35" t="s">
        <v>2441</v>
      </c>
      <c r="H867" s="35" t="s">
        <v>2442</v>
      </c>
      <c r="I867" s="41">
        <v>44533</v>
      </c>
      <c r="J867" s="41">
        <v>45471</v>
      </c>
      <c r="K867" s="35" t="s">
        <v>1628</v>
      </c>
      <c r="L867" s="42">
        <v>8865000</v>
      </c>
      <c r="M867" s="43">
        <v>617890.5</v>
      </c>
      <c r="N867" s="42">
        <v>20910906</v>
      </c>
      <c r="O867" s="42">
        <v>0</v>
      </c>
      <c r="P867" s="35">
        <v>0</v>
      </c>
      <c r="Q867" s="35">
        <v>0</v>
      </c>
      <c r="R867" s="42">
        <v>617890.5</v>
      </c>
      <c r="S867" s="42">
        <v>0</v>
      </c>
      <c r="T867" s="42">
        <v>0</v>
      </c>
      <c r="U867" s="42">
        <v>2.95</v>
      </c>
      <c r="V867" s="35" t="s">
        <v>831</v>
      </c>
      <c r="W867" s="35" t="s">
        <v>82</v>
      </c>
      <c r="X867" s="35" t="s">
        <v>382</v>
      </c>
      <c r="Y867" s="35" t="s">
        <v>364</v>
      </c>
      <c r="Z867" s="35" t="s">
        <v>364</v>
      </c>
    </row>
    <row r="868" spans="1:26" ht="15.75" customHeight="1">
      <c r="A868" s="35" t="s">
        <v>1625</v>
      </c>
      <c r="B868" s="35" t="s">
        <v>1626</v>
      </c>
      <c r="C868" s="35" t="s">
        <v>138</v>
      </c>
      <c r="D868" s="35" t="s">
        <v>380</v>
      </c>
      <c r="E868" s="35" t="s">
        <v>264</v>
      </c>
      <c r="F868" s="35" t="s">
        <v>2440</v>
      </c>
      <c r="G868" s="35" t="s">
        <v>2441</v>
      </c>
      <c r="H868" s="35" t="s">
        <v>2442</v>
      </c>
      <c r="I868" s="41">
        <v>44533</v>
      </c>
      <c r="J868" s="41">
        <v>45471</v>
      </c>
      <c r="K868" s="35" t="s">
        <v>1628</v>
      </c>
      <c r="L868" s="42">
        <v>8865000</v>
      </c>
      <c r="M868" s="43">
        <v>617890.5</v>
      </c>
      <c r="N868" s="42">
        <v>20910906</v>
      </c>
      <c r="O868" s="42">
        <v>0</v>
      </c>
      <c r="P868" s="35">
        <v>0</v>
      </c>
      <c r="Q868" s="35">
        <v>0</v>
      </c>
      <c r="R868" s="42">
        <v>617890.5</v>
      </c>
      <c r="S868" s="42">
        <v>0</v>
      </c>
      <c r="T868" s="42">
        <v>0</v>
      </c>
      <c r="U868" s="42">
        <v>2.95</v>
      </c>
      <c r="V868" s="35" t="s">
        <v>831</v>
      </c>
      <c r="W868" s="35" t="s">
        <v>82</v>
      </c>
      <c r="X868" s="35" t="s">
        <v>382</v>
      </c>
      <c r="Y868" s="35" t="s">
        <v>212</v>
      </c>
      <c r="Z868" s="35" t="s">
        <v>212</v>
      </c>
    </row>
    <row r="869" spans="1:26" ht="15.75" customHeight="1">
      <c r="A869" s="35" t="s">
        <v>1625</v>
      </c>
      <c r="B869" s="35" t="s">
        <v>1626</v>
      </c>
      <c r="C869" s="35" t="s">
        <v>138</v>
      </c>
      <c r="D869" s="35" t="s">
        <v>380</v>
      </c>
      <c r="E869" s="35" t="s">
        <v>264</v>
      </c>
      <c r="F869" s="35" t="s">
        <v>2440</v>
      </c>
      <c r="G869" s="35" t="s">
        <v>2441</v>
      </c>
      <c r="H869" s="35" t="s">
        <v>2442</v>
      </c>
      <c r="I869" s="41">
        <v>44533</v>
      </c>
      <c r="J869" s="41">
        <v>45471</v>
      </c>
      <c r="K869" s="35" t="s">
        <v>1628</v>
      </c>
      <c r="L869" s="42">
        <v>8865000</v>
      </c>
      <c r="M869" s="43">
        <v>617890.5</v>
      </c>
      <c r="N869" s="42">
        <v>20910906</v>
      </c>
      <c r="O869" s="42">
        <v>0</v>
      </c>
      <c r="P869" s="35">
        <v>0</v>
      </c>
      <c r="Q869" s="35">
        <v>0</v>
      </c>
      <c r="R869" s="42">
        <v>617890.5</v>
      </c>
      <c r="S869" s="42">
        <v>0</v>
      </c>
      <c r="T869" s="42">
        <v>0</v>
      </c>
      <c r="U869" s="42">
        <v>2.95</v>
      </c>
      <c r="V869" s="35" t="s">
        <v>831</v>
      </c>
      <c r="W869" s="35" t="s">
        <v>82</v>
      </c>
      <c r="X869" s="35" t="s">
        <v>382</v>
      </c>
      <c r="Y869" s="35" t="s">
        <v>1223</v>
      </c>
      <c r="Z869" s="35" t="s">
        <v>1223</v>
      </c>
    </row>
    <row r="870" spans="1:26" ht="15.75" customHeight="1">
      <c r="A870" s="35" t="s">
        <v>1625</v>
      </c>
      <c r="B870" s="35" t="s">
        <v>1626</v>
      </c>
      <c r="C870" s="35" t="s">
        <v>138</v>
      </c>
      <c r="D870" s="35" t="s">
        <v>380</v>
      </c>
      <c r="E870" s="35" t="s">
        <v>264</v>
      </c>
      <c r="F870" s="35" t="s">
        <v>2440</v>
      </c>
      <c r="G870" s="35" t="s">
        <v>2441</v>
      </c>
      <c r="H870" s="35" t="s">
        <v>2442</v>
      </c>
      <c r="I870" s="41">
        <v>44533</v>
      </c>
      <c r="J870" s="41">
        <v>45471</v>
      </c>
      <c r="K870" s="35" t="s">
        <v>1628</v>
      </c>
      <c r="L870" s="42">
        <v>8865000</v>
      </c>
      <c r="M870" s="43">
        <v>617890.5</v>
      </c>
      <c r="N870" s="42">
        <v>20910906</v>
      </c>
      <c r="O870" s="42">
        <v>0</v>
      </c>
      <c r="P870" s="35">
        <v>0</v>
      </c>
      <c r="Q870" s="35">
        <v>0</v>
      </c>
      <c r="R870" s="42">
        <v>617890.5</v>
      </c>
      <c r="S870" s="42">
        <v>0</v>
      </c>
      <c r="T870" s="42">
        <v>0</v>
      </c>
      <c r="U870" s="42">
        <v>2.95</v>
      </c>
      <c r="V870" s="35" t="s">
        <v>831</v>
      </c>
      <c r="W870" s="35" t="s">
        <v>82</v>
      </c>
      <c r="X870" s="35" t="s">
        <v>382</v>
      </c>
      <c r="Y870" s="35" t="s">
        <v>1660</v>
      </c>
      <c r="Z870" s="35" t="s">
        <v>1660</v>
      </c>
    </row>
    <row r="871" spans="1:26" ht="15.75" customHeight="1">
      <c r="A871" s="35" t="s">
        <v>1625</v>
      </c>
      <c r="B871" s="35" t="s">
        <v>1626</v>
      </c>
      <c r="C871" s="35" t="s">
        <v>138</v>
      </c>
      <c r="D871" s="35" t="s">
        <v>380</v>
      </c>
      <c r="E871" s="35" t="s">
        <v>264</v>
      </c>
      <c r="F871" s="35" t="s">
        <v>2440</v>
      </c>
      <c r="G871" s="35" t="s">
        <v>2441</v>
      </c>
      <c r="H871" s="35" t="s">
        <v>2442</v>
      </c>
      <c r="I871" s="41">
        <v>44533</v>
      </c>
      <c r="J871" s="41">
        <v>45471</v>
      </c>
      <c r="K871" s="35" t="s">
        <v>1628</v>
      </c>
      <c r="L871" s="42">
        <v>8865000</v>
      </c>
      <c r="M871" s="43">
        <v>617890.5</v>
      </c>
      <c r="N871" s="42">
        <v>20910906</v>
      </c>
      <c r="O871" s="42">
        <v>0</v>
      </c>
      <c r="P871" s="35">
        <v>0</v>
      </c>
      <c r="Q871" s="35">
        <v>0</v>
      </c>
      <c r="R871" s="42">
        <v>617890.5</v>
      </c>
      <c r="S871" s="42">
        <v>0</v>
      </c>
      <c r="T871" s="42">
        <v>0</v>
      </c>
      <c r="U871" s="42">
        <v>2.95</v>
      </c>
      <c r="V871" s="35" t="s">
        <v>831</v>
      </c>
      <c r="W871" s="35" t="s">
        <v>82</v>
      </c>
      <c r="X871" s="35" t="s">
        <v>382</v>
      </c>
      <c r="Y871" s="35" t="s">
        <v>356</v>
      </c>
      <c r="Z871" s="35" t="s">
        <v>356</v>
      </c>
    </row>
    <row r="872" spans="1:26" ht="15.75" customHeight="1">
      <c r="A872" s="35" t="s">
        <v>1625</v>
      </c>
      <c r="B872" s="35" t="s">
        <v>1626</v>
      </c>
      <c r="C872" s="35" t="s">
        <v>138</v>
      </c>
      <c r="D872" s="35" t="s">
        <v>380</v>
      </c>
      <c r="E872" s="35" t="s">
        <v>264</v>
      </c>
      <c r="F872" s="35" t="s">
        <v>2440</v>
      </c>
      <c r="G872" s="35" t="s">
        <v>2441</v>
      </c>
      <c r="H872" s="35" t="s">
        <v>2442</v>
      </c>
      <c r="I872" s="41">
        <v>44533</v>
      </c>
      <c r="J872" s="41">
        <v>45471</v>
      </c>
      <c r="K872" s="35" t="s">
        <v>1628</v>
      </c>
      <c r="L872" s="42">
        <v>8865000</v>
      </c>
      <c r="M872" s="43">
        <v>617890.5</v>
      </c>
      <c r="N872" s="42">
        <v>20910906</v>
      </c>
      <c r="O872" s="42">
        <v>0</v>
      </c>
      <c r="P872" s="35">
        <v>0</v>
      </c>
      <c r="Q872" s="35">
        <v>0</v>
      </c>
      <c r="R872" s="42">
        <v>617890.5</v>
      </c>
      <c r="S872" s="42">
        <v>0</v>
      </c>
      <c r="T872" s="42">
        <v>0</v>
      </c>
      <c r="U872" s="42">
        <v>2.95</v>
      </c>
      <c r="V872" s="35" t="s">
        <v>831</v>
      </c>
      <c r="W872" s="35" t="s">
        <v>82</v>
      </c>
      <c r="X872" s="35" t="s">
        <v>382</v>
      </c>
      <c r="Y872" s="35" t="s">
        <v>1883</v>
      </c>
      <c r="Z872" s="35" t="s">
        <v>1883</v>
      </c>
    </row>
    <row r="873" spans="1:26" ht="15.75" customHeight="1">
      <c r="A873" s="35" t="s">
        <v>1625</v>
      </c>
      <c r="B873" s="35" t="s">
        <v>1626</v>
      </c>
      <c r="C873" s="35" t="s">
        <v>138</v>
      </c>
      <c r="D873" s="35" t="s">
        <v>380</v>
      </c>
      <c r="E873" s="35" t="s">
        <v>264</v>
      </c>
      <c r="F873" s="35" t="s">
        <v>2440</v>
      </c>
      <c r="G873" s="35" t="s">
        <v>2441</v>
      </c>
      <c r="H873" s="35" t="s">
        <v>2442</v>
      </c>
      <c r="I873" s="41">
        <v>44533</v>
      </c>
      <c r="J873" s="41">
        <v>45471</v>
      </c>
      <c r="K873" s="35" t="s">
        <v>1628</v>
      </c>
      <c r="L873" s="42">
        <v>8865000</v>
      </c>
      <c r="M873" s="43">
        <v>617890.5</v>
      </c>
      <c r="N873" s="42">
        <v>20910906</v>
      </c>
      <c r="O873" s="42">
        <v>0</v>
      </c>
      <c r="P873" s="35">
        <v>0</v>
      </c>
      <c r="Q873" s="35">
        <v>0</v>
      </c>
      <c r="R873" s="42">
        <v>617890.5</v>
      </c>
      <c r="S873" s="42">
        <v>0</v>
      </c>
      <c r="T873" s="42">
        <v>0</v>
      </c>
      <c r="U873" s="42">
        <v>2.95</v>
      </c>
      <c r="V873" s="35" t="s">
        <v>831</v>
      </c>
      <c r="W873" s="35" t="s">
        <v>82</v>
      </c>
      <c r="X873" s="35" t="s">
        <v>382</v>
      </c>
      <c r="Y873" s="35" t="s">
        <v>578</v>
      </c>
      <c r="Z873" s="35" t="s">
        <v>578</v>
      </c>
    </row>
    <row r="874" spans="1:26" ht="15.75" customHeight="1">
      <c r="A874" s="35" t="s">
        <v>1629</v>
      </c>
      <c r="B874" s="35" t="s">
        <v>1630</v>
      </c>
      <c r="C874" s="35" t="s">
        <v>138</v>
      </c>
      <c r="D874" s="35" t="s">
        <v>1631</v>
      </c>
      <c r="E874" s="35" t="s">
        <v>102</v>
      </c>
      <c r="F874" s="35" t="s">
        <v>2105</v>
      </c>
      <c r="G874" s="35" t="s">
        <v>2106</v>
      </c>
      <c r="H874" s="35" t="s">
        <v>2107</v>
      </c>
      <c r="I874" s="41">
        <v>44228</v>
      </c>
      <c r="J874" s="41">
        <v>45322</v>
      </c>
      <c r="K874" s="35" t="s">
        <v>104</v>
      </c>
      <c r="L874" s="42">
        <v>254115.18</v>
      </c>
      <c r="M874" s="43">
        <v>2096970.54</v>
      </c>
      <c r="N874" s="42">
        <v>3150095.64</v>
      </c>
      <c r="O874" s="42">
        <v>0</v>
      </c>
      <c r="P874" s="35">
        <v>0</v>
      </c>
      <c r="Q874" s="35">
        <v>0</v>
      </c>
      <c r="R874" s="42">
        <v>1537590.2</v>
      </c>
      <c r="S874" s="42">
        <v>0</v>
      </c>
      <c r="T874" s="42">
        <v>19.489999999999998</v>
      </c>
      <c r="U874" s="42">
        <v>48.81</v>
      </c>
      <c r="V874" s="35" t="s">
        <v>787</v>
      </c>
      <c r="W874" s="35" t="s">
        <v>133</v>
      </c>
      <c r="X874" s="35" t="s">
        <v>355</v>
      </c>
      <c r="Y874" s="35" t="s">
        <v>224</v>
      </c>
      <c r="Z874" s="35" t="s">
        <v>224</v>
      </c>
    </row>
    <row r="875" spans="1:26" ht="15.75" customHeight="1">
      <c r="A875" s="35" t="s">
        <v>1635</v>
      </c>
      <c r="B875" s="35" t="s">
        <v>1636</v>
      </c>
      <c r="C875" s="35" t="s">
        <v>281</v>
      </c>
      <c r="D875" s="35" t="s">
        <v>1637</v>
      </c>
      <c r="E875" s="35" t="s">
        <v>196</v>
      </c>
      <c r="F875" s="35" t="s">
        <v>2443</v>
      </c>
      <c r="G875" s="35" t="s">
        <v>2444</v>
      </c>
      <c r="H875" s="35" t="s">
        <v>2445</v>
      </c>
      <c r="I875" s="41">
        <v>44677</v>
      </c>
      <c r="J875" s="41">
        <v>45223</v>
      </c>
      <c r="K875" s="35" t="s">
        <v>104</v>
      </c>
      <c r="L875" s="42">
        <v>0</v>
      </c>
      <c r="M875" s="43">
        <v>0</v>
      </c>
      <c r="N875" s="42">
        <v>1222835.68</v>
      </c>
      <c r="O875" s="42">
        <v>0</v>
      </c>
      <c r="P875" s="35">
        <v>0</v>
      </c>
      <c r="Q875" s="35">
        <v>0</v>
      </c>
      <c r="R875" s="42">
        <v>0</v>
      </c>
      <c r="S875" s="42">
        <v>0</v>
      </c>
      <c r="T875" s="42">
        <v>0</v>
      </c>
      <c r="U875" s="42">
        <v>0</v>
      </c>
      <c r="V875" s="35" t="s">
        <v>787</v>
      </c>
      <c r="W875" s="35" t="s">
        <v>82</v>
      </c>
      <c r="X875" s="35" t="s">
        <v>157</v>
      </c>
      <c r="Y875" s="35" t="s">
        <v>235</v>
      </c>
      <c r="Z875" s="35" t="s">
        <v>1638</v>
      </c>
    </row>
    <row r="876" spans="1:26" ht="15.75" customHeight="1">
      <c r="A876" s="35" t="s">
        <v>1635</v>
      </c>
      <c r="B876" s="35" t="s">
        <v>1636</v>
      </c>
      <c r="C876" s="35" t="s">
        <v>281</v>
      </c>
      <c r="D876" s="35" t="s">
        <v>1637</v>
      </c>
      <c r="E876" s="35" t="s">
        <v>196</v>
      </c>
      <c r="F876" s="35" t="s">
        <v>2443</v>
      </c>
      <c r="G876" s="35" t="s">
        <v>2444</v>
      </c>
      <c r="H876" s="35" t="s">
        <v>2445</v>
      </c>
      <c r="I876" s="41">
        <v>44677</v>
      </c>
      <c r="J876" s="41">
        <v>45223</v>
      </c>
      <c r="K876" s="35" t="s">
        <v>104</v>
      </c>
      <c r="L876" s="42">
        <v>0</v>
      </c>
      <c r="M876" s="43">
        <v>0</v>
      </c>
      <c r="N876" s="42">
        <v>1222835.68</v>
      </c>
      <c r="O876" s="42">
        <v>0</v>
      </c>
      <c r="P876" s="35">
        <v>0</v>
      </c>
      <c r="Q876" s="35">
        <v>0</v>
      </c>
      <c r="R876" s="42">
        <v>0</v>
      </c>
      <c r="S876" s="42">
        <v>0</v>
      </c>
      <c r="T876" s="42">
        <v>0</v>
      </c>
      <c r="U876" s="42">
        <v>0</v>
      </c>
      <c r="V876" s="35" t="s">
        <v>787</v>
      </c>
      <c r="W876" s="35" t="s">
        <v>82</v>
      </c>
      <c r="X876" s="35" t="s">
        <v>157</v>
      </c>
      <c r="Y876" s="35" t="s">
        <v>655</v>
      </c>
      <c r="Z876" s="35" t="s">
        <v>655</v>
      </c>
    </row>
    <row r="877" spans="1:26" ht="15.75" customHeight="1">
      <c r="A877" s="35" t="s">
        <v>1639</v>
      </c>
      <c r="B877" s="35" t="s">
        <v>1641</v>
      </c>
      <c r="C877" s="35" t="s">
        <v>138</v>
      </c>
      <c r="D877" s="35" t="s">
        <v>150</v>
      </c>
      <c r="E877" s="35" t="s">
        <v>488</v>
      </c>
      <c r="F877" s="35" t="s">
        <v>2343</v>
      </c>
      <c r="G877" s="35" t="s">
        <v>2427</v>
      </c>
      <c r="H877" s="35" t="s">
        <v>2339</v>
      </c>
      <c r="I877" s="41">
        <v>44587</v>
      </c>
      <c r="J877" s="41">
        <v>46413</v>
      </c>
      <c r="K877" s="35" t="s">
        <v>80</v>
      </c>
      <c r="L877" s="42">
        <v>0</v>
      </c>
      <c r="M877" s="43">
        <v>0</v>
      </c>
      <c r="N877" s="42">
        <v>100537970</v>
      </c>
      <c r="O877" s="42">
        <v>6019250.0300000003</v>
      </c>
      <c r="P877" s="35">
        <v>0</v>
      </c>
      <c r="Q877" s="35">
        <v>0</v>
      </c>
      <c r="R877" s="42">
        <v>0</v>
      </c>
      <c r="S877" s="42">
        <v>0</v>
      </c>
      <c r="T877" s="42">
        <v>0</v>
      </c>
      <c r="U877" s="42">
        <v>0</v>
      </c>
      <c r="V877" s="35" t="s">
        <v>989</v>
      </c>
      <c r="W877" s="35" t="s">
        <v>82</v>
      </c>
      <c r="X877" s="35" t="s">
        <v>217</v>
      </c>
      <c r="Y877" s="35" t="s">
        <v>95</v>
      </c>
      <c r="Z877" s="35" t="s">
        <v>95</v>
      </c>
    </row>
    <row r="878" spans="1:26" ht="15.75" customHeight="1">
      <c r="A878" s="35" t="s">
        <v>1642</v>
      </c>
      <c r="B878" s="35" t="s">
        <v>1644</v>
      </c>
      <c r="C878" s="35" t="s">
        <v>138</v>
      </c>
      <c r="D878" s="35" t="s">
        <v>642</v>
      </c>
      <c r="E878" s="35" t="s">
        <v>810</v>
      </c>
      <c r="F878" s="35" t="s">
        <v>2131</v>
      </c>
      <c r="G878" s="35" t="s">
        <v>2132</v>
      </c>
      <c r="H878" s="35" t="s">
        <v>2446</v>
      </c>
      <c r="I878" s="41">
        <v>44498</v>
      </c>
      <c r="J878" s="41">
        <v>44631</v>
      </c>
      <c r="K878" s="35" t="s">
        <v>663</v>
      </c>
      <c r="L878" s="42">
        <v>0</v>
      </c>
      <c r="M878" s="43">
        <v>0</v>
      </c>
      <c r="N878" s="42">
        <v>1664690.18</v>
      </c>
      <c r="O878" s="42">
        <v>0</v>
      </c>
      <c r="P878" s="35">
        <v>0</v>
      </c>
      <c r="Q878" s="35">
        <v>0</v>
      </c>
      <c r="R878" s="42">
        <v>1027900.67</v>
      </c>
      <c r="S878" s="42">
        <v>0</v>
      </c>
      <c r="T878" s="42">
        <v>74.84</v>
      </c>
      <c r="U878" s="42">
        <v>61.74</v>
      </c>
      <c r="V878" s="35" t="s">
        <v>831</v>
      </c>
      <c r="W878" s="35" t="s">
        <v>82</v>
      </c>
      <c r="X878" s="35" t="s">
        <v>643</v>
      </c>
      <c r="Y878" s="35" t="s">
        <v>95</v>
      </c>
      <c r="Z878" s="35" t="s">
        <v>95</v>
      </c>
    </row>
    <row r="879" spans="1:26" ht="15.75" customHeight="1">
      <c r="A879" s="35" t="s">
        <v>1647</v>
      </c>
      <c r="B879" s="35" t="s">
        <v>1649</v>
      </c>
      <c r="C879" s="35" t="s">
        <v>281</v>
      </c>
      <c r="D879" s="35" t="s">
        <v>155</v>
      </c>
      <c r="E879" s="35" t="s">
        <v>264</v>
      </c>
      <c r="F879" s="35" t="s">
        <v>68</v>
      </c>
      <c r="G879" s="35" t="s">
        <v>68</v>
      </c>
      <c r="H879" s="35" t="s">
        <v>68</v>
      </c>
      <c r="I879" s="41">
        <v>44515</v>
      </c>
      <c r="J879" s="41" t="s">
        <v>68</v>
      </c>
      <c r="K879" s="35" t="s">
        <v>663</v>
      </c>
      <c r="L879" s="42">
        <v>0</v>
      </c>
      <c r="M879" s="43">
        <v>0</v>
      </c>
      <c r="N879" s="42">
        <v>10404583.109999999</v>
      </c>
      <c r="O879" s="42">
        <v>10404583.109999999</v>
      </c>
      <c r="P879" s="35">
        <v>0</v>
      </c>
      <c r="Q879" s="35">
        <v>0</v>
      </c>
      <c r="R879" s="42">
        <v>0</v>
      </c>
      <c r="S879" s="42">
        <v>0</v>
      </c>
      <c r="T879" s="42">
        <v>0</v>
      </c>
      <c r="U879" s="42">
        <v>0</v>
      </c>
      <c r="V879" s="35" t="s">
        <v>796</v>
      </c>
      <c r="W879" s="35" t="s">
        <v>82</v>
      </c>
      <c r="X879" s="35" t="s">
        <v>157</v>
      </c>
      <c r="Y879" s="35" t="s">
        <v>95</v>
      </c>
      <c r="Z879" s="35" t="s">
        <v>95</v>
      </c>
    </row>
    <row r="880" spans="1:26" ht="15.75" customHeight="1">
      <c r="A880" s="35" t="s">
        <v>1650</v>
      </c>
      <c r="B880" s="35" t="s">
        <v>1652</v>
      </c>
      <c r="C880" s="35" t="s">
        <v>920</v>
      </c>
      <c r="D880" s="35" t="s">
        <v>642</v>
      </c>
      <c r="E880" s="35" t="s">
        <v>196</v>
      </c>
      <c r="F880" s="35" t="s">
        <v>2131</v>
      </c>
      <c r="G880" s="35" t="s">
        <v>2132</v>
      </c>
      <c r="H880" s="35" t="s">
        <v>2428</v>
      </c>
      <c r="I880" s="41">
        <v>44127</v>
      </c>
      <c r="J880" s="41">
        <v>44857</v>
      </c>
      <c r="K880" s="35" t="s">
        <v>80</v>
      </c>
      <c r="L880" s="42">
        <v>0</v>
      </c>
      <c r="M880" s="43">
        <v>0</v>
      </c>
      <c r="N880" s="42">
        <v>2768155.17</v>
      </c>
      <c r="O880" s="42">
        <v>159000</v>
      </c>
      <c r="P880" s="35">
        <v>0</v>
      </c>
      <c r="Q880" s="35">
        <v>0</v>
      </c>
      <c r="R880" s="42">
        <v>0</v>
      </c>
      <c r="S880" s="42">
        <v>0</v>
      </c>
      <c r="T880" s="42">
        <v>0</v>
      </c>
      <c r="U880" s="42">
        <v>0</v>
      </c>
      <c r="V880" s="35" t="s">
        <v>105</v>
      </c>
      <c r="W880" s="35" t="s">
        <v>233</v>
      </c>
      <c r="X880" s="35" t="s">
        <v>643</v>
      </c>
      <c r="Y880" s="35" t="s">
        <v>95</v>
      </c>
      <c r="Z880" s="35" t="s">
        <v>95</v>
      </c>
    </row>
    <row r="881" spans="1:26" ht="15.75" customHeight="1">
      <c r="A881" s="35" t="s">
        <v>1654</v>
      </c>
      <c r="B881" s="35" t="s">
        <v>1656</v>
      </c>
      <c r="C881" s="35" t="s">
        <v>281</v>
      </c>
      <c r="D881" s="35" t="s">
        <v>223</v>
      </c>
      <c r="E881" s="35" t="s">
        <v>102</v>
      </c>
      <c r="F881" s="35" t="s">
        <v>68</v>
      </c>
      <c r="G881" s="35" t="s">
        <v>68</v>
      </c>
      <c r="H881" s="35" t="s">
        <v>68</v>
      </c>
      <c r="I881" s="41">
        <v>44564</v>
      </c>
      <c r="J881" s="41" t="s">
        <v>68</v>
      </c>
      <c r="K881" s="35" t="s">
        <v>104</v>
      </c>
      <c r="L881" s="42">
        <v>0</v>
      </c>
      <c r="M881" s="43">
        <v>0</v>
      </c>
      <c r="N881" s="42">
        <v>14000000</v>
      </c>
      <c r="O881" s="42">
        <v>0</v>
      </c>
      <c r="P881" s="35">
        <v>0</v>
      </c>
      <c r="Q881" s="35">
        <v>0</v>
      </c>
      <c r="R881" s="42">
        <v>0</v>
      </c>
      <c r="S881" s="42">
        <v>0</v>
      </c>
      <c r="T881" s="42">
        <v>0</v>
      </c>
      <c r="U881" s="42">
        <v>0</v>
      </c>
      <c r="V881" s="35" t="s">
        <v>105</v>
      </c>
      <c r="W881" s="35" t="s">
        <v>82</v>
      </c>
      <c r="X881" s="35" t="s">
        <v>157</v>
      </c>
      <c r="Y881" s="35" t="s">
        <v>95</v>
      </c>
      <c r="Z881" s="35" t="s">
        <v>95</v>
      </c>
    </row>
    <row r="882" spans="1:26" ht="15.75" customHeight="1">
      <c r="A882" s="35" t="s">
        <v>1657</v>
      </c>
      <c r="B882" s="35" t="s">
        <v>2447</v>
      </c>
      <c r="C882" s="35" t="s">
        <v>281</v>
      </c>
      <c r="D882" s="35" t="s">
        <v>318</v>
      </c>
      <c r="E882" s="35" t="s">
        <v>78</v>
      </c>
      <c r="F882" s="35" t="s">
        <v>68</v>
      </c>
      <c r="G882" s="35" t="s">
        <v>68</v>
      </c>
      <c r="H882" s="35" t="s">
        <v>68</v>
      </c>
      <c r="I882" s="41">
        <v>44564</v>
      </c>
      <c r="J882" s="41" t="s">
        <v>68</v>
      </c>
      <c r="K882" s="35" t="s">
        <v>663</v>
      </c>
      <c r="L882" s="42">
        <v>0</v>
      </c>
      <c r="M882" s="43">
        <v>0</v>
      </c>
      <c r="N882" s="42">
        <v>450000</v>
      </c>
      <c r="O882" s="42">
        <v>0</v>
      </c>
      <c r="P882" s="35">
        <v>0</v>
      </c>
      <c r="Q882" s="35">
        <v>0</v>
      </c>
      <c r="R882" s="42">
        <v>0</v>
      </c>
      <c r="S882" s="42">
        <v>0</v>
      </c>
      <c r="T882" s="42">
        <v>0</v>
      </c>
      <c r="U882" s="42">
        <v>0</v>
      </c>
      <c r="V882" s="35" t="s">
        <v>796</v>
      </c>
      <c r="W882" s="35" t="s">
        <v>82</v>
      </c>
      <c r="X882" s="35" t="s">
        <v>234</v>
      </c>
      <c r="Y882" s="35" t="s">
        <v>1660</v>
      </c>
      <c r="Z882" s="35" t="s">
        <v>1661</v>
      </c>
    </row>
    <row r="883" spans="1:26" ht="15.75" customHeight="1">
      <c r="A883" s="35" t="s">
        <v>1657</v>
      </c>
      <c r="B883" s="35" t="s">
        <v>2447</v>
      </c>
      <c r="C883" s="35" t="s">
        <v>281</v>
      </c>
      <c r="D883" s="35" t="s">
        <v>318</v>
      </c>
      <c r="E883" s="35" t="s">
        <v>78</v>
      </c>
      <c r="F883" s="35" t="s">
        <v>68</v>
      </c>
      <c r="G883" s="35" t="s">
        <v>68</v>
      </c>
      <c r="H883" s="35" t="s">
        <v>68</v>
      </c>
      <c r="I883" s="41">
        <v>44564</v>
      </c>
      <c r="J883" s="41" t="s">
        <v>68</v>
      </c>
      <c r="K883" s="35" t="s">
        <v>663</v>
      </c>
      <c r="L883" s="42">
        <v>0</v>
      </c>
      <c r="M883" s="43">
        <v>0</v>
      </c>
      <c r="N883" s="42">
        <v>450000</v>
      </c>
      <c r="O883" s="42">
        <v>0</v>
      </c>
      <c r="P883" s="35">
        <v>0</v>
      </c>
      <c r="Q883" s="35">
        <v>0</v>
      </c>
      <c r="R883" s="42">
        <v>0</v>
      </c>
      <c r="S883" s="42">
        <v>0</v>
      </c>
      <c r="T883" s="42">
        <v>0</v>
      </c>
      <c r="U883" s="42">
        <v>0</v>
      </c>
      <c r="V883" s="35" t="s">
        <v>796</v>
      </c>
      <c r="W883" s="35" t="s">
        <v>82</v>
      </c>
      <c r="X883" s="35" t="s">
        <v>234</v>
      </c>
      <c r="Y883" s="35" t="s">
        <v>1660</v>
      </c>
      <c r="Z883" s="35" t="s">
        <v>2448</v>
      </c>
    </row>
    <row r="884" spans="1:26" ht="15.75" customHeight="1">
      <c r="A884" s="35" t="s">
        <v>1657</v>
      </c>
      <c r="B884" s="35" t="s">
        <v>2447</v>
      </c>
      <c r="C884" s="35" t="s">
        <v>281</v>
      </c>
      <c r="D884" s="35" t="s">
        <v>318</v>
      </c>
      <c r="E884" s="35" t="s">
        <v>78</v>
      </c>
      <c r="F884" s="35" t="s">
        <v>68</v>
      </c>
      <c r="G884" s="35" t="s">
        <v>68</v>
      </c>
      <c r="H884" s="35" t="s">
        <v>68</v>
      </c>
      <c r="I884" s="41">
        <v>44564</v>
      </c>
      <c r="J884" s="41" t="s">
        <v>68</v>
      </c>
      <c r="K884" s="35" t="s">
        <v>663</v>
      </c>
      <c r="L884" s="42">
        <v>0</v>
      </c>
      <c r="M884" s="43">
        <v>0</v>
      </c>
      <c r="N884" s="42">
        <v>450000</v>
      </c>
      <c r="O884" s="42">
        <v>0</v>
      </c>
      <c r="P884" s="35">
        <v>0</v>
      </c>
      <c r="Q884" s="35">
        <v>0</v>
      </c>
      <c r="R884" s="42">
        <v>0</v>
      </c>
      <c r="S884" s="42">
        <v>0</v>
      </c>
      <c r="T884" s="42">
        <v>0</v>
      </c>
      <c r="U884" s="42">
        <v>0</v>
      </c>
      <c r="V884" s="35" t="s">
        <v>796</v>
      </c>
      <c r="W884" s="35" t="s">
        <v>82</v>
      </c>
      <c r="X884" s="35" t="s">
        <v>234</v>
      </c>
      <c r="Y884" s="35" t="s">
        <v>283</v>
      </c>
      <c r="Z884" s="35" t="s">
        <v>1950</v>
      </c>
    </row>
    <row r="885" spans="1:26" ht="15.75" customHeight="1">
      <c r="A885" s="35" t="s">
        <v>1657</v>
      </c>
      <c r="B885" s="35" t="s">
        <v>2447</v>
      </c>
      <c r="C885" s="35" t="s">
        <v>281</v>
      </c>
      <c r="D885" s="35" t="s">
        <v>318</v>
      </c>
      <c r="E885" s="35" t="s">
        <v>78</v>
      </c>
      <c r="F885" s="35" t="s">
        <v>68</v>
      </c>
      <c r="G885" s="35" t="s">
        <v>68</v>
      </c>
      <c r="H885" s="35" t="s">
        <v>68</v>
      </c>
      <c r="I885" s="41">
        <v>44564</v>
      </c>
      <c r="J885" s="41" t="s">
        <v>68</v>
      </c>
      <c r="K885" s="35" t="s">
        <v>663</v>
      </c>
      <c r="L885" s="42">
        <v>0</v>
      </c>
      <c r="M885" s="43">
        <v>0</v>
      </c>
      <c r="N885" s="42">
        <v>450000</v>
      </c>
      <c r="O885" s="42">
        <v>0</v>
      </c>
      <c r="P885" s="35">
        <v>0</v>
      </c>
      <c r="Q885" s="35">
        <v>0</v>
      </c>
      <c r="R885" s="42">
        <v>0</v>
      </c>
      <c r="S885" s="42">
        <v>0</v>
      </c>
      <c r="T885" s="42">
        <v>0</v>
      </c>
      <c r="U885" s="42">
        <v>0</v>
      </c>
      <c r="V885" s="35" t="s">
        <v>796</v>
      </c>
      <c r="W885" s="35" t="s">
        <v>82</v>
      </c>
      <c r="X885" s="35" t="s">
        <v>234</v>
      </c>
      <c r="Y885" s="35" t="s">
        <v>283</v>
      </c>
      <c r="Z885" s="35" t="s">
        <v>2449</v>
      </c>
    </row>
    <row r="886" spans="1:26" ht="15.75" customHeight="1">
      <c r="A886" s="35" t="s">
        <v>1657</v>
      </c>
      <c r="B886" s="35" t="s">
        <v>2447</v>
      </c>
      <c r="C886" s="35" t="s">
        <v>281</v>
      </c>
      <c r="D886" s="35" t="s">
        <v>318</v>
      </c>
      <c r="E886" s="35" t="s">
        <v>78</v>
      </c>
      <c r="F886" s="35" t="s">
        <v>68</v>
      </c>
      <c r="G886" s="35" t="s">
        <v>68</v>
      </c>
      <c r="H886" s="35" t="s">
        <v>68</v>
      </c>
      <c r="I886" s="41">
        <v>44564</v>
      </c>
      <c r="J886" s="41" t="s">
        <v>68</v>
      </c>
      <c r="K886" s="35" t="s">
        <v>663</v>
      </c>
      <c r="L886" s="42">
        <v>0</v>
      </c>
      <c r="M886" s="43">
        <v>0</v>
      </c>
      <c r="N886" s="42">
        <v>450000</v>
      </c>
      <c r="O886" s="42">
        <v>0</v>
      </c>
      <c r="P886" s="35">
        <v>0</v>
      </c>
      <c r="Q886" s="35">
        <v>0</v>
      </c>
      <c r="R886" s="42">
        <v>0</v>
      </c>
      <c r="S886" s="42">
        <v>0</v>
      </c>
      <c r="T886" s="42">
        <v>0</v>
      </c>
      <c r="U886" s="42">
        <v>0</v>
      </c>
      <c r="V886" s="35" t="s">
        <v>796</v>
      </c>
      <c r="W886" s="35" t="s">
        <v>82</v>
      </c>
      <c r="X886" s="35" t="s">
        <v>234</v>
      </c>
      <c r="Y886" s="35" t="s">
        <v>283</v>
      </c>
      <c r="Z886" s="35" t="s">
        <v>2450</v>
      </c>
    </row>
    <row r="887" spans="1:26" ht="15.75" customHeight="1">
      <c r="A887" s="35" t="s">
        <v>1657</v>
      </c>
      <c r="B887" s="35" t="s">
        <v>2447</v>
      </c>
      <c r="C887" s="35" t="s">
        <v>281</v>
      </c>
      <c r="D887" s="35" t="s">
        <v>318</v>
      </c>
      <c r="E887" s="35" t="s">
        <v>78</v>
      </c>
      <c r="F887" s="35" t="s">
        <v>68</v>
      </c>
      <c r="G887" s="35" t="s">
        <v>68</v>
      </c>
      <c r="H887" s="35" t="s">
        <v>68</v>
      </c>
      <c r="I887" s="41">
        <v>44564</v>
      </c>
      <c r="J887" s="41" t="s">
        <v>68</v>
      </c>
      <c r="K887" s="35" t="s">
        <v>663</v>
      </c>
      <c r="L887" s="42">
        <v>0</v>
      </c>
      <c r="M887" s="43">
        <v>0</v>
      </c>
      <c r="N887" s="42">
        <v>450000</v>
      </c>
      <c r="O887" s="42">
        <v>0</v>
      </c>
      <c r="P887" s="35">
        <v>0</v>
      </c>
      <c r="Q887" s="35">
        <v>0</v>
      </c>
      <c r="R887" s="42">
        <v>0</v>
      </c>
      <c r="S887" s="42">
        <v>0</v>
      </c>
      <c r="T887" s="42">
        <v>0</v>
      </c>
      <c r="U887" s="42">
        <v>0</v>
      </c>
      <c r="V887" s="35" t="s">
        <v>796</v>
      </c>
      <c r="W887" s="35" t="s">
        <v>82</v>
      </c>
      <c r="X887" s="35" t="s">
        <v>234</v>
      </c>
      <c r="Y887" s="35" t="s">
        <v>1660</v>
      </c>
      <c r="Z887" s="35" t="s">
        <v>2451</v>
      </c>
    </row>
    <row r="888" spans="1:26" ht="15.75" customHeight="1">
      <c r="A888" s="35" t="s">
        <v>1657</v>
      </c>
      <c r="B888" s="35" t="s">
        <v>2447</v>
      </c>
      <c r="C888" s="35" t="s">
        <v>281</v>
      </c>
      <c r="D888" s="35" t="s">
        <v>318</v>
      </c>
      <c r="E888" s="35" t="s">
        <v>78</v>
      </c>
      <c r="F888" s="35" t="s">
        <v>68</v>
      </c>
      <c r="G888" s="35" t="s">
        <v>68</v>
      </c>
      <c r="H888" s="35" t="s">
        <v>68</v>
      </c>
      <c r="I888" s="41">
        <v>44564</v>
      </c>
      <c r="J888" s="41" t="s">
        <v>68</v>
      </c>
      <c r="K888" s="35" t="s">
        <v>663</v>
      </c>
      <c r="L888" s="42">
        <v>0</v>
      </c>
      <c r="M888" s="43">
        <v>0</v>
      </c>
      <c r="N888" s="42">
        <v>450000</v>
      </c>
      <c r="O888" s="42">
        <v>0</v>
      </c>
      <c r="P888" s="35">
        <v>0</v>
      </c>
      <c r="Q888" s="35">
        <v>0</v>
      </c>
      <c r="R888" s="42">
        <v>0</v>
      </c>
      <c r="S888" s="42">
        <v>0</v>
      </c>
      <c r="T888" s="42">
        <v>0</v>
      </c>
      <c r="U888" s="42">
        <v>0</v>
      </c>
      <c r="V888" s="35" t="s">
        <v>796</v>
      </c>
      <c r="W888" s="35" t="s">
        <v>82</v>
      </c>
      <c r="X888" s="35" t="s">
        <v>234</v>
      </c>
      <c r="Y888" s="35" t="s">
        <v>1223</v>
      </c>
      <c r="Z888" s="35" t="s">
        <v>2452</v>
      </c>
    </row>
    <row r="889" spans="1:26" ht="15.75" customHeight="1">
      <c r="A889" s="35" t="s">
        <v>1657</v>
      </c>
      <c r="B889" s="35" t="s">
        <v>2447</v>
      </c>
      <c r="C889" s="35" t="s">
        <v>281</v>
      </c>
      <c r="D889" s="35" t="s">
        <v>318</v>
      </c>
      <c r="E889" s="35" t="s">
        <v>78</v>
      </c>
      <c r="F889" s="35" t="s">
        <v>68</v>
      </c>
      <c r="G889" s="35" t="s">
        <v>68</v>
      </c>
      <c r="H889" s="35" t="s">
        <v>68</v>
      </c>
      <c r="I889" s="41">
        <v>44564</v>
      </c>
      <c r="J889" s="41" t="s">
        <v>68</v>
      </c>
      <c r="K889" s="35" t="s">
        <v>663</v>
      </c>
      <c r="L889" s="42">
        <v>0</v>
      </c>
      <c r="M889" s="43">
        <v>0</v>
      </c>
      <c r="N889" s="42">
        <v>450000</v>
      </c>
      <c r="O889" s="42">
        <v>0</v>
      </c>
      <c r="P889" s="35">
        <v>0</v>
      </c>
      <c r="Q889" s="35">
        <v>0</v>
      </c>
      <c r="R889" s="42">
        <v>0</v>
      </c>
      <c r="S889" s="42">
        <v>0</v>
      </c>
      <c r="T889" s="42">
        <v>0</v>
      </c>
      <c r="U889" s="42">
        <v>0</v>
      </c>
      <c r="V889" s="35" t="s">
        <v>796</v>
      </c>
      <c r="W889" s="35" t="s">
        <v>82</v>
      </c>
      <c r="X889" s="35" t="s">
        <v>234</v>
      </c>
      <c r="Y889" s="35" t="s">
        <v>1223</v>
      </c>
      <c r="Z889" s="35" t="s">
        <v>2376</v>
      </c>
    </row>
    <row r="890" spans="1:26" ht="15.75" customHeight="1">
      <c r="A890" s="35" t="s">
        <v>1657</v>
      </c>
      <c r="B890" s="35" t="s">
        <v>2447</v>
      </c>
      <c r="C890" s="35" t="s">
        <v>281</v>
      </c>
      <c r="D890" s="35" t="s">
        <v>318</v>
      </c>
      <c r="E890" s="35" t="s">
        <v>78</v>
      </c>
      <c r="F890" s="35" t="s">
        <v>68</v>
      </c>
      <c r="G890" s="35" t="s">
        <v>68</v>
      </c>
      <c r="H890" s="35" t="s">
        <v>68</v>
      </c>
      <c r="I890" s="41">
        <v>44564</v>
      </c>
      <c r="J890" s="41" t="s">
        <v>68</v>
      </c>
      <c r="K890" s="35" t="s">
        <v>663</v>
      </c>
      <c r="L890" s="42">
        <v>0</v>
      </c>
      <c r="M890" s="43">
        <v>0</v>
      </c>
      <c r="N890" s="42">
        <v>450000</v>
      </c>
      <c r="O890" s="42">
        <v>0</v>
      </c>
      <c r="P890" s="35">
        <v>0</v>
      </c>
      <c r="Q890" s="35">
        <v>0</v>
      </c>
      <c r="R890" s="42">
        <v>0</v>
      </c>
      <c r="S890" s="42">
        <v>0</v>
      </c>
      <c r="T890" s="42">
        <v>0</v>
      </c>
      <c r="U890" s="42">
        <v>0</v>
      </c>
      <c r="V890" s="35" t="s">
        <v>796</v>
      </c>
      <c r="W890" s="35" t="s">
        <v>82</v>
      </c>
      <c r="X890" s="35" t="s">
        <v>234</v>
      </c>
      <c r="Y890" s="35" t="s">
        <v>1660</v>
      </c>
      <c r="Z890" s="35" t="s">
        <v>2375</v>
      </c>
    </row>
    <row r="891" spans="1:26" ht="15.75" customHeight="1">
      <c r="A891" s="35" t="s">
        <v>1657</v>
      </c>
      <c r="B891" s="35" t="s">
        <v>2447</v>
      </c>
      <c r="C891" s="35" t="s">
        <v>281</v>
      </c>
      <c r="D891" s="35" t="s">
        <v>318</v>
      </c>
      <c r="E891" s="35" t="s">
        <v>78</v>
      </c>
      <c r="F891" s="35" t="s">
        <v>68</v>
      </c>
      <c r="G891" s="35" t="s">
        <v>68</v>
      </c>
      <c r="H891" s="35" t="s">
        <v>68</v>
      </c>
      <c r="I891" s="41">
        <v>44564</v>
      </c>
      <c r="J891" s="41" t="s">
        <v>68</v>
      </c>
      <c r="K891" s="35" t="s">
        <v>663</v>
      </c>
      <c r="L891" s="42">
        <v>0</v>
      </c>
      <c r="M891" s="43">
        <v>0</v>
      </c>
      <c r="N891" s="42">
        <v>450000</v>
      </c>
      <c r="O891" s="42">
        <v>0</v>
      </c>
      <c r="P891" s="35">
        <v>0</v>
      </c>
      <c r="Q891" s="35">
        <v>0</v>
      </c>
      <c r="R891" s="42">
        <v>0</v>
      </c>
      <c r="S891" s="42">
        <v>0</v>
      </c>
      <c r="T891" s="42">
        <v>0</v>
      </c>
      <c r="U891" s="42">
        <v>0</v>
      </c>
      <c r="V891" s="35" t="s">
        <v>796</v>
      </c>
      <c r="W891" s="35" t="s">
        <v>82</v>
      </c>
      <c r="X891" s="35" t="s">
        <v>234</v>
      </c>
      <c r="Y891" s="35" t="s">
        <v>1660</v>
      </c>
      <c r="Z891" s="35" t="s">
        <v>2453</v>
      </c>
    </row>
    <row r="892" spans="1:26" ht="15.75" customHeight="1">
      <c r="A892" s="35" t="s">
        <v>1657</v>
      </c>
      <c r="B892" s="35" t="s">
        <v>2447</v>
      </c>
      <c r="C892" s="35" t="s">
        <v>281</v>
      </c>
      <c r="D892" s="35" t="s">
        <v>318</v>
      </c>
      <c r="E892" s="35" t="s">
        <v>78</v>
      </c>
      <c r="F892" s="35" t="s">
        <v>68</v>
      </c>
      <c r="G892" s="35" t="s">
        <v>68</v>
      </c>
      <c r="H892" s="35" t="s">
        <v>68</v>
      </c>
      <c r="I892" s="41">
        <v>44564</v>
      </c>
      <c r="J892" s="41" t="s">
        <v>68</v>
      </c>
      <c r="K892" s="35" t="s">
        <v>663</v>
      </c>
      <c r="L892" s="42">
        <v>0</v>
      </c>
      <c r="M892" s="43">
        <v>0</v>
      </c>
      <c r="N892" s="42">
        <v>450000</v>
      </c>
      <c r="O892" s="42">
        <v>0</v>
      </c>
      <c r="P892" s="35">
        <v>0</v>
      </c>
      <c r="Q892" s="35">
        <v>0</v>
      </c>
      <c r="R892" s="42">
        <v>0</v>
      </c>
      <c r="S892" s="42">
        <v>0</v>
      </c>
      <c r="T892" s="42">
        <v>0</v>
      </c>
      <c r="U892" s="42">
        <v>0</v>
      </c>
      <c r="V892" s="35" t="s">
        <v>796</v>
      </c>
      <c r="W892" s="35" t="s">
        <v>82</v>
      </c>
      <c r="X892" s="35" t="s">
        <v>234</v>
      </c>
      <c r="Y892" s="35" t="s">
        <v>1660</v>
      </c>
      <c r="Z892" s="35" t="s">
        <v>2454</v>
      </c>
    </row>
    <row r="893" spans="1:26" ht="15.75" customHeight="1">
      <c r="A893" s="35" t="s">
        <v>1657</v>
      </c>
      <c r="B893" s="35" t="s">
        <v>2447</v>
      </c>
      <c r="C893" s="35" t="s">
        <v>281</v>
      </c>
      <c r="D893" s="35" t="s">
        <v>318</v>
      </c>
      <c r="E893" s="35" t="s">
        <v>78</v>
      </c>
      <c r="F893" s="35" t="s">
        <v>68</v>
      </c>
      <c r="G893" s="35" t="s">
        <v>68</v>
      </c>
      <c r="H893" s="35" t="s">
        <v>68</v>
      </c>
      <c r="I893" s="41">
        <v>44564</v>
      </c>
      <c r="J893" s="41" t="s">
        <v>68</v>
      </c>
      <c r="K893" s="35" t="s">
        <v>663</v>
      </c>
      <c r="L893" s="42">
        <v>0</v>
      </c>
      <c r="M893" s="43">
        <v>0</v>
      </c>
      <c r="N893" s="42">
        <v>450000</v>
      </c>
      <c r="O893" s="42">
        <v>0</v>
      </c>
      <c r="P893" s="35">
        <v>0</v>
      </c>
      <c r="Q893" s="35">
        <v>0</v>
      </c>
      <c r="R893" s="42">
        <v>0</v>
      </c>
      <c r="S893" s="42">
        <v>0</v>
      </c>
      <c r="T893" s="42">
        <v>0</v>
      </c>
      <c r="U893" s="42">
        <v>0</v>
      </c>
      <c r="V893" s="35" t="s">
        <v>796</v>
      </c>
      <c r="W893" s="35" t="s">
        <v>82</v>
      </c>
      <c r="X893" s="35" t="s">
        <v>234</v>
      </c>
      <c r="Y893" s="35" t="s">
        <v>1223</v>
      </c>
      <c r="Z893" s="35" t="s">
        <v>1867</v>
      </c>
    </row>
    <row r="894" spans="1:26" ht="15.75" customHeight="1">
      <c r="A894" s="35" t="s">
        <v>1663</v>
      </c>
      <c r="B894" s="35" t="s">
        <v>1665</v>
      </c>
      <c r="C894" s="35" t="s">
        <v>281</v>
      </c>
      <c r="D894" s="35" t="s">
        <v>1340</v>
      </c>
      <c r="E894" s="35" t="s">
        <v>488</v>
      </c>
      <c r="F894" s="35" t="s">
        <v>2455</v>
      </c>
      <c r="G894" s="35" t="s">
        <v>2456</v>
      </c>
      <c r="H894" s="35" t="s">
        <v>2385</v>
      </c>
      <c r="I894" s="41">
        <v>44620</v>
      </c>
      <c r="J894" s="41">
        <v>45165</v>
      </c>
      <c r="K894" s="35" t="s">
        <v>80</v>
      </c>
      <c r="L894" s="42">
        <v>0</v>
      </c>
      <c r="M894" s="43">
        <v>0</v>
      </c>
      <c r="N894" s="42">
        <v>1298640</v>
      </c>
      <c r="O894" s="42">
        <v>0</v>
      </c>
      <c r="P894" s="35">
        <v>0</v>
      </c>
      <c r="Q894" s="35">
        <v>0</v>
      </c>
      <c r="R894" s="42">
        <v>0</v>
      </c>
      <c r="S894" s="42">
        <v>0</v>
      </c>
      <c r="T894" s="42">
        <v>0</v>
      </c>
      <c r="U894" s="42">
        <v>0</v>
      </c>
      <c r="V894" s="35" t="s">
        <v>831</v>
      </c>
      <c r="W894" s="35" t="s">
        <v>82</v>
      </c>
      <c r="X894" s="35" t="s">
        <v>157</v>
      </c>
      <c r="Y894" s="35" t="s">
        <v>95</v>
      </c>
      <c r="Z894" s="35" t="s">
        <v>95</v>
      </c>
    </row>
    <row r="895" spans="1:26" ht="15.75" customHeight="1">
      <c r="A895" s="35" t="s">
        <v>1666</v>
      </c>
      <c r="B895" s="35" t="s">
        <v>1668</v>
      </c>
      <c r="C895" s="35" t="s">
        <v>138</v>
      </c>
      <c r="D895" s="35" t="s">
        <v>1488</v>
      </c>
      <c r="E895" s="35" t="s">
        <v>1408</v>
      </c>
      <c r="F895" s="35" t="s">
        <v>2418</v>
      </c>
      <c r="G895" s="35" t="s">
        <v>2419</v>
      </c>
      <c r="H895" s="35" t="s">
        <v>2457</v>
      </c>
      <c r="I895" s="41">
        <v>44455</v>
      </c>
      <c r="J895" s="41">
        <v>44925</v>
      </c>
      <c r="K895" s="35" t="s">
        <v>266</v>
      </c>
      <c r="L895" s="42">
        <v>277867.51</v>
      </c>
      <c r="M895" s="43">
        <v>277867.51</v>
      </c>
      <c r="N895" s="42">
        <v>672243.18</v>
      </c>
      <c r="O895" s="42">
        <v>0</v>
      </c>
      <c r="P895" s="35">
        <v>0</v>
      </c>
      <c r="Q895" s="35">
        <v>0</v>
      </c>
      <c r="R895" s="42">
        <v>277867.51</v>
      </c>
      <c r="S895" s="42">
        <v>0</v>
      </c>
      <c r="T895" s="42">
        <v>20</v>
      </c>
      <c r="U895" s="42">
        <v>41.33</v>
      </c>
      <c r="V895" s="35" t="s">
        <v>831</v>
      </c>
      <c r="W895" s="35" t="s">
        <v>82</v>
      </c>
      <c r="X895" s="35" t="s">
        <v>217</v>
      </c>
      <c r="Y895" s="35" t="s">
        <v>95</v>
      </c>
      <c r="Z895" s="35" t="s">
        <v>95</v>
      </c>
    </row>
    <row r="896" spans="1:26" ht="15.75" customHeight="1">
      <c r="A896" s="35" t="s">
        <v>1670</v>
      </c>
      <c r="B896" s="35" t="s">
        <v>1672</v>
      </c>
      <c r="C896" s="35" t="s">
        <v>281</v>
      </c>
      <c r="D896" s="35" t="s">
        <v>263</v>
      </c>
      <c r="E896" s="35" t="s">
        <v>102</v>
      </c>
      <c r="F896" s="35" t="s">
        <v>68</v>
      </c>
      <c r="G896" s="35" t="s">
        <v>68</v>
      </c>
      <c r="H896" s="35" t="s">
        <v>68</v>
      </c>
      <c r="I896" s="41">
        <v>44635</v>
      </c>
      <c r="J896" s="41" t="s">
        <v>68</v>
      </c>
      <c r="K896" s="35" t="s">
        <v>663</v>
      </c>
      <c r="L896" s="42">
        <v>0</v>
      </c>
      <c r="M896" s="43">
        <v>0</v>
      </c>
      <c r="N896" s="42">
        <v>18108477.949999999</v>
      </c>
      <c r="O896" s="42">
        <v>18108477.949999999</v>
      </c>
      <c r="P896" s="35">
        <v>0</v>
      </c>
      <c r="Q896" s="35">
        <v>0</v>
      </c>
      <c r="R896" s="42">
        <v>0</v>
      </c>
      <c r="S896" s="42">
        <v>0</v>
      </c>
      <c r="T896" s="42">
        <v>0</v>
      </c>
      <c r="U896" s="42">
        <v>0</v>
      </c>
      <c r="V896" s="35" t="s">
        <v>1614</v>
      </c>
      <c r="W896" s="35" t="s">
        <v>82</v>
      </c>
      <c r="X896" s="35" t="s">
        <v>267</v>
      </c>
      <c r="Y896" s="35" t="s">
        <v>259</v>
      </c>
      <c r="Z896" s="35" t="s">
        <v>1674</v>
      </c>
    </row>
    <row r="897" spans="1:26" ht="15.75" customHeight="1">
      <c r="A897" s="35" t="s">
        <v>1670</v>
      </c>
      <c r="B897" s="35" t="s">
        <v>1672</v>
      </c>
      <c r="C897" s="35" t="s">
        <v>281</v>
      </c>
      <c r="D897" s="35" t="s">
        <v>263</v>
      </c>
      <c r="E897" s="35" t="s">
        <v>102</v>
      </c>
      <c r="F897" s="35" t="s">
        <v>68</v>
      </c>
      <c r="G897" s="35" t="s">
        <v>68</v>
      </c>
      <c r="H897" s="35" t="s">
        <v>68</v>
      </c>
      <c r="I897" s="41">
        <v>44635</v>
      </c>
      <c r="J897" s="41" t="s">
        <v>68</v>
      </c>
      <c r="K897" s="35" t="s">
        <v>663</v>
      </c>
      <c r="L897" s="42">
        <v>0</v>
      </c>
      <c r="M897" s="43">
        <v>0</v>
      </c>
      <c r="N897" s="42">
        <v>18108477.949999999</v>
      </c>
      <c r="O897" s="42">
        <v>18108477.949999999</v>
      </c>
      <c r="P897" s="35">
        <v>0</v>
      </c>
      <c r="Q897" s="35">
        <v>0</v>
      </c>
      <c r="R897" s="42">
        <v>0</v>
      </c>
      <c r="S897" s="42">
        <v>0</v>
      </c>
      <c r="T897" s="42">
        <v>0</v>
      </c>
      <c r="U897" s="42">
        <v>0</v>
      </c>
      <c r="V897" s="35" t="s">
        <v>1614</v>
      </c>
      <c r="W897" s="35" t="s">
        <v>82</v>
      </c>
      <c r="X897" s="35" t="s">
        <v>267</v>
      </c>
      <c r="Y897" s="35" t="s">
        <v>259</v>
      </c>
      <c r="Z897" s="35" t="s">
        <v>508</v>
      </c>
    </row>
    <row r="898" spans="1:26" ht="15.75" customHeight="1">
      <c r="A898" s="35" t="s">
        <v>1670</v>
      </c>
      <c r="B898" s="35" t="s">
        <v>1672</v>
      </c>
      <c r="C898" s="35" t="s">
        <v>281</v>
      </c>
      <c r="D898" s="35" t="s">
        <v>263</v>
      </c>
      <c r="E898" s="35" t="s">
        <v>102</v>
      </c>
      <c r="F898" s="35" t="s">
        <v>68</v>
      </c>
      <c r="G898" s="35" t="s">
        <v>68</v>
      </c>
      <c r="H898" s="35" t="s">
        <v>68</v>
      </c>
      <c r="I898" s="41">
        <v>44635</v>
      </c>
      <c r="J898" s="41" t="s">
        <v>68</v>
      </c>
      <c r="K898" s="35" t="s">
        <v>663</v>
      </c>
      <c r="L898" s="42">
        <v>0</v>
      </c>
      <c r="M898" s="43">
        <v>0</v>
      </c>
      <c r="N898" s="42">
        <v>18108477.949999999</v>
      </c>
      <c r="O898" s="42">
        <v>18108477.949999999</v>
      </c>
      <c r="P898" s="35">
        <v>0</v>
      </c>
      <c r="Q898" s="35">
        <v>0</v>
      </c>
      <c r="R898" s="42">
        <v>0</v>
      </c>
      <c r="S898" s="42">
        <v>0</v>
      </c>
      <c r="T898" s="42">
        <v>0</v>
      </c>
      <c r="U898" s="42">
        <v>0</v>
      </c>
      <c r="V898" s="35" t="s">
        <v>1614</v>
      </c>
      <c r="W898" s="35" t="s">
        <v>82</v>
      </c>
      <c r="X898" s="35" t="s">
        <v>267</v>
      </c>
      <c r="Y898" s="35" t="s">
        <v>259</v>
      </c>
      <c r="Z898" s="35" t="s">
        <v>1235</v>
      </c>
    </row>
    <row r="899" spans="1:26" ht="15.75" customHeight="1">
      <c r="A899" s="35" t="s">
        <v>1670</v>
      </c>
      <c r="B899" s="35" t="s">
        <v>1672</v>
      </c>
      <c r="C899" s="35" t="s">
        <v>281</v>
      </c>
      <c r="D899" s="35" t="s">
        <v>263</v>
      </c>
      <c r="E899" s="35" t="s">
        <v>102</v>
      </c>
      <c r="F899" s="35" t="s">
        <v>68</v>
      </c>
      <c r="G899" s="35" t="s">
        <v>68</v>
      </c>
      <c r="H899" s="35" t="s">
        <v>68</v>
      </c>
      <c r="I899" s="41">
        <v>44635</v>
      </c>
      <c r="J899" s="41" t="s">
        <v>68</v>
      </c>
      <c r="K899" s="35" t="s">
        <v>663</v>
      </c>
      <c r="L899" s="42">
        <v>0</v>
      </c>
      <c r="M899" s="43">
        <v>0</v>
      </c>
      <c r="N899" s="42">
        <v>18108477.949999999</v>
      </c>
      <c r="O899" s="42">
        <v>18108477.949999999</v>
      </c>
      <c r="P899" s="35">
        <v>0</v>
      </c>
      <c r="Q899" s="35">
        <v>0</v>
      </c>
      <c r="R899" s="42">
        <v>0</v>
      </c>
      <c r="S899" s="42">
        <v>0</v>
      </c>
      <c r="T899" s="42">
        <v>0</v>
      </c>
      <c r="U899" s="42">
        <v>0</v>
      </c>
      <c r="V899" s="35" t="s">
        <v>1614</v>
      </c>
      <c r="W899" s="35" t="s">
        <v>82</v>
      </c>
      <c r="X899" s="35" t="s">
        <v>267</v>
      </c>
      <c r="Y899" s="35" t="s">
        <v>259</v>
      </c>
      <c r="Z899" s="35" t="s">
        <v>2046</v>
      </c>
    </row>
    <row r="900" spans="1:26" ht="15.75" customHeight="1">
      <c r="A900" s="35" t="s">
        <v>1670</v>
      </c>
      <c r="B900" s="35" t="s">
        <v>1672</v>
      </c>
      <c r="C900" s="35" t="s">
        <v>281</v>
      </c>
      <c r="D900" s="35" t="s">
        <v>263</v>
      </c>
      <c r="E900" s="35" t="s">
        <v>102</v>
      </c>
      <c r="F900" s="35" t="s">
        <v>68</v>
      </c>
      <c r="G900" s="35" t="s">
        <v>68</v>
      </c>
      <c r="H900" s="35" t="s">
        <v>68</v>
      </c>
      <c r="I900" s="41">
        <v>44635</v>
      </c>
      <c r="J900" s="41" t="s">
        <v>68</v>
      </c>
      <c r="K900" s="35" t="s">
        <v>663</v>
      </c>
      <c r="L900" s="42">
        <v>0</v>
      </c>
      <c r="M900" s="43">
        <v>0</v>
      </c>
      <c r="N900" s="42">
        <v>18108477.949999999</v>
      </c>
      <c r="O900" s="42">
        <v>18108477.949999999</v>
      </c>
      <c r="P900" s="35">
        <v>0</v>
      </c>
      <c r="Q900" s="35">
        <v>0</v>
      </c>
      <c r="R900" s="42">
        <v>0</v>
      </c>
      <c r="S900" s="42">
        <v>0</v>
      </c>
      <c r="T900" s="42">
        <v>0</v>
      </c>
      <c r="U900" s="42">
        <v>0</v>
      </c>
      <c r="V900" s="35" t="s">
        <v>1614</v>
      </c>
      <c r="W900" s="35" t="s">
        <v>82</v>
      </c>
      <c r="X900" s="35" t="s">
        <v>267</v>
      </c>
      <c r="Y900" s="35" t="s">
        <v>259</v>
      </c>
      <c r="Z900" s="35" t="s">
        <v>788</v>
      </c>
    </row>
    <row r="901" spans="1:26" ht="15.75" customHeight="1">
      <c r="A901" s="35" t="s">
        <v>1670</v>
      </c>
      <c r="B901" s="35" t="s">
        <v>1672</v>
      </c>
      <c r="C901" s="35" t="s">
        <v>281</v>
      </c>
      <c r="D901" s="35" t="s">
        <v>263</v>
      </c>
      <c r="E901" s="35" t="s">
        <v>102</v>
      </c>
      <c r="F901" s="35" t="s">
        <v>68</v>
      </c>
      <c r="G901" s="35" t="s">
        <v>68</v>
      </c>
      <c r="H901" s="35" t="s">
        <v>68</v>
      </c>
      <c r="I901" s="41">
        <v>44635</v>
      </c>
      <c r="J901" s="41" t="s">
        <v>68</v>
      </c>
      <c r="K901" s="35" t="s">
        <v>663</v>
      </c>
      <c r="L901" s="42">
        <v>0</v>
      </c>
      <c r="M901" s="43">
        <v>0</v>
      </c>
      <c r="N901" s="42">
        <v>18108477.949999999</v>
      </c>
      <c r="O901" s="42">
        <v>18108477.949999999</v>
      </c>
      <c r="P901" s="35">
        <v>0</v>
      </c>
      <c r="Q901" s="35">
        <v>0</v>
      </c>
      <c r="R901" s="42">
        <v>0</v>
      </c>
      <c r="S901" s="42">
        <v>0</v>
      </c>
      <c r="T901" s="42">
        <v>0</v>
      </c>
      <c r="U901" s="42">
        <v>0</v>
      </c>
      <c r="V901" s="35" t="s">
        <v>1614</v>
      </c>
      <c r="W901" s="35" t="s">
        <v>82</v>
      </c>
      <c r="X901" s="35" t="s">
        <v>267</v>
      </c>
      <c r="Y901" s="35" t="s">
        <v>158</v>
      </c>
      <c r="Z901" s="35" t="s">
        <v>2067</v>
      </c>
    </row>
    <row r="902" spans="1:26" ht="15.75" customHeight="1">
      <c r="A902" s="35" t="s">
        <v>1670</v>
      </c>
      <c r="B902" s="35" t="s">
        <v>1672</v>
      </c>
      <c r="C902" s="35" t="s">
        <v>281</v>
      </c>
      <c r="D902" s="35" t="s">
        <v>263</v>
      </c>
      <c r="E902" s="35" t="s">
        <v>102</v>
      </c>
      <c r="F902" s="35" t="s">
        <v>68</v>
      </c>
      <c r="G902" s="35" t="s">
        <v>68</v>
      </c>
      <c r="H902" s="35" t="s">
        <v>68</v>
      </c>
      <c r="I902" s="41">
        <v>44635</v>
      </c>
      <c r="J902" s="41" t="s">
        <v>68</v>
      </c>
      <c r="K902" s="35" t="s">
        <v>663</v>
      </c>
      <c r="L902" s="42">
        <v>0</v>
      </c>
      <c r="M902" s="43">
        <v>0</v>
      </c>
      <c r="N902" s="42">
        <v>18108477.949999999</v>
      </c>
      <c r="O902" s="42">
        <v>18108477.949999999</v>
      </c>
      <c r="P902" s="35">
        <v>0</v>
      </c>
      <c r="Q902" s="35">
        <v>0</v>
      </c>
      <c r="R902" s="42">
        <v>0</v>
      </c>
      <c r="S902" s="42">
        <v>0</v>
      </c>
      <c r="T902" s="42">
        <v>0</v>
      </c>
      <c r="U902" s="42">
        <v>0</v>
      </c>
      <c r="V902" s="35" t="s">
        <v>1614</v>
      </c>
      <c r="W902" s="35" t="s">
        <v>82</v>
      </c>
      <c r="X902" s="35" t="s">
        <v>267</v>
      </c>
      <c r="Y902" s="35" t="s">
        <v>158</v>
      </c>
      <c r="Z902" s="35" t="s">
        <v>2458</v>
      </c>
    </row>
    <row r="903" spans="1:26" ht="15.75" customHeight="1">
      <c r="A903" s="35" t="s">
        <v>1670</v>
      </c>
      <c r="B903" s="35" t="s">
        <v>1672</v>
      </c>
      <c r="C903" s="35" t="s">
        <v>281</v>
      </c>
      <c r="D903" s="35" t="s">
        <v>263</v>
      </c>
      <c r="E903" s="35" t="s">
        <v>102</v>
      </c>
      <c r="F903" s="35" t="s">
        <v>68</v>
      </c>
      <c r="G903" s="35" t="s">
        <v>68</v>
      </c>
      <c r="H903" s="35" t="s">
        <v>68</v>
      </c>
      <c r="I903" s="41">
        <v>44635</v>
      </c>
      <c r="J903" s="41" t="s">
        <v>68</v>
      </c>
      <c r="K903" s="35" t="s">
        <v>663</v>
      </c>
      <c r="L903" s="42">
        <v>0</v>
      </c>
      <c r="M903" s="43">
        <v>0</v>
      </c>
      <c r="N903" s="42">
        <v>18108477.949999999</v>
      </c>
      <c r="O903" s="42">
        <v>18108477.949999999</v>
      </c>
      <c r="P903" s="35">
        <v>0</v>
      </c>
      <c r="Q903" s="35">
        <v>0</v>
      </c>
      <c r="R903" s="42">
        <v>0</v>
      </c>
      <c r="S903" s="42">
        <v>0</v>
      </c>
      <c r="T903" s="42">
        <v>0</v>
      </c>
      <c r="U903" s="42">
        <v>0</v>
      </c>
      <c r="V903" s="35" t="s">
        <v>1614</v>
      </c>
      <c r="W903" s="35" t="s">
        <v>82</v>
      </c>
      <c r="X903" s="35" t="s">
        <v>267</v>
      </c>
      <c r="Y903" s="35" t="s">
        <v>158</v>
      </c>
      <c r="Z903" s="35" t="s">
        <v>2050</v>
      </c>
    </row>
    <row r="904" spans="1:26" ht="15.75" customHeight="1">
      <c r="A904" s="35" t="s">
        <v>1670</v>
      </c>
      <c r="B904" s="35" t="s">
        <v>1672</v>
      </c>
      <c r="C904" s="35" t="s">
        <v>281</v>
      </c>
      <c r="D904" s="35" t="s">
        <v>263</v>
      </c>
      <c r="E904" s="35" t="s">
        <v>102</v>
      </c>
      <c r="F904" s="35" t="s">
        <v>68</v>
      </c>
      <c r="G904" s="35" t="s">
        <v>68</v>
      </c>
      <c r="H904" s="35" t="s">
        <v>68</v>
      </c>
      <c r="I904" s="41">
        <v>44635</v>
      </c>
      <c r="J904" s="41" t="s">
        <v>68</v>
      </c>
      <c r="K904" s="35" t="s">
        <v>663</v>
      </c>
      <c r="L904" s="42">
        <v>0</v>
      </c>
      <c r="M904" s="43">
        <v>0</v>
      </c>
      <c r="N904" s="42">
        <v>18108477.949999999</v>
      </c>
      <c r="O904" s="42">
        <v>18108477.949999999</v>
      </c>
      <c r="P904" s="35">
        <v>0</v>
      </c>
      <c r="Q904" s="35">
        <v>0</v>
      </c>
      <c r="R904" s="42">
        <v>0</v>
      </c>
      <c r="S904" s="42">
        <v>0</v>
      </c>
      <c r="T904" s="42">
        <v>0</v>
      </c>
      <c r="U904" s="42">
        <v>0</v>
      </c>
      <c r="V904" s="35" t="s">
        <v>1614</v>
      </c>
      <c r="W904" s="35" t="s">
        <v>82</v>
      </c>
      <c r="X904" s="35" t="s">
        <v>267</v>
      </c>
      <c r="Y904" s="35" t="s">
        <v>158</v>
      </c>
      <c r="Z904" s="35" t="s">
        <v>2051</v>
      </c>
    </row>
    <row r="905" spans="1:26" ht="15.75" customHeight="1">
      <c r="A905" s="35" t="s">
        <v>1670</v>
      </c>
      <c r="B905" s="35" t="s">
        <v>1672</v>
      </c>
      <c r="C905" s="35" t="s">
        <v>281</v>
      </c>
      <c r="D905" s="35" t="s">
        <v>263</v>
      </c>
      <c r="E905" s="35" t="s">
        <v>102</v>
      </c>
      <c r="F905" s="35" t="s">
        <v>68</v>
      </c>
      <c r="G905" s="35" t="s">
        <v>68</v>
      </c>
      <c r="H905" s="35" t="s">
        <v>68</v>
      </c>
      <c r="I905" s="41">
        <v>44635</v>
      </c>
      <c r="J905" s="41" t="s">
        <v>68</v>
      </c>
      <c r="K905" s="35" t="s">
        <v>663</v>
      </c>
      <c r="L905" s="42">
        <v>0</v>
      </c>
      <c r="M905" s="43">
        <v>0</v>
      </c>
      <c r="N905" s="42">
        <v>18108477.949999999</v>
      </c>
      <c r="O905" s="42">
        <v>18108477.949999999</v>
      </c>
      <c r="P905" s="35">
        <v>0</v>
      </c>
      <c r="Q905" s="35">
        <v>0</v>
      </c>
      <c r="R905" s="42">
        <v>0</v>
      </c>
      <c r="S905" s="42">
        <v>0</v>
      </c>
      <c r="T905" s="42">
        <v>0</v>
      </c>
      <c r="U905" s="42">
        <v>0</v>
      </c>
      <c r="V905" s="35" t="s">
        <v>1614</v>
      </c>
      <c r="W905" s="35" t="s">
        <v>82</v>
      </c>
      <c r="X905" s="35" t="s">
        <v>267</v>
      </c>
      <c r="Y905" s="35" t="s">
        <v>158</v>
      </c>
      <c r="Z905" s="35" t="s">
        <v>2459</v>
      </c>
    </row>
    <row r="906" spans="1:26" ht="15.75" customHeight="1">
      <c r="A906" s="35" t="s">
        <v>1670</v>
      </c>
      <c r="B906" s="35" t="s">
        <v>1672</v>
      </c>
      <c r="C906" s="35" t="s">
        <v>281</v>
      </c>
      <c r="D906" s="35" t="s">
        <v>263</v>
      </c>
      <c r="E906" s="35" t="s">
        <v>102</v>
      </c>
      <c r="F906" s="35" t="s">
        <v>68</v>
      </c>
      <c r="G906" s="35" t="s">
        <v>68</v>
      </c>
      <c r="H906" s="35" t="s">
        <v>68</v>
      </c>
      <c r="I906" s="41">
        <v>44635</v>
      </c>
      <c r="J906" s="41" t="s">
        <v>68</v>
      </c>
      <c r="K906" s="35" t="s">
        <v>663</v>
      </c>
      <c r="L906" s="42">
        <v>0</v>
      </c>
      <c r="M906" s="43">
        <v>0</v>
      </c>
      <c r="N906" s="42">
        <v>18108477.949999999</v>
      </c>
      <c r="O906" s="42">
        <v>18108477.949999999</v>
      </c>
      <c r="P906" s="35">
        <v>0</v>
      </c>
      <c r="Q906" s="35">
        <v>0</v>
      </c>
      <c r="R906" s="42">
        <v>0</v>
      </c>
      <c r="S906" s="42">
        <v>0</v>
      </c>
      <c r="T906" s="42">
        <v>0</v>
      </c>
      <c r="U906" s="42">
        <v>0</v>
      </c>
      <c r="V906" s="35" t="s">
        <v>1614</v>
      </c>
      <c r="W906" s="35" t="s">
        <v>82</v>
      </c>
      <c r="X906" s="35" t="s">
        <v>267</v>
      </c>
      <c r="Y906" s="35" t="s">
        <v>259</v>
      </c>
      <c r="Z906" s="35" t="s">
        <v>2053</v>
      </c>
    </row>
    <row r="907" spans="1:26" ht="15.75" customHeight="1">
      <c r="A907" s="35" t="s">
        <v>1675</v>
      </c>
      <c r="B907" s="35" t="s">
        <v>1677</v>
      </c>
      <c r="C907" s="35" t="s">
        <v>138</v>
      </c>
      <c r="D907" s="35" t="s">
        <v>150</v>
      </c>
      <c r="E907" s="35" t="s">
        <v>488</v>
      </c>
      <c r="F907" s="35" t="s">
        <v>2343</v>
      </c>
      <c r="G907" s="35" t="s">
        <v>2460</v>
      </c>
      <c r="H907" s="35" t="s">
        <v>2461</v>
      </c>
      <c r="I907" s="41">
        <v>44678</v>
      </c>
      <c r="J907" s="41">
        <v>45743</v>
      </c>
      <c r="K907" s="35" t="s">
        <v>80</v>
      </c>
      <c r="L907" s="42">
        <v>0</v>
      </c>
      <c r="M907" s="43">
        <v>0</v>
      </c>
      <c r="N907" s="42">
        <v>5026898.5</v>
      </c>
      <c r="O907" s="42">
        <v>1807254.23</v>
      </c>
      <c r="P907" s="35">
        <v>0</v>
      </c>
      <c r="Q907" s="35">
        <v>0</v>
      </c>
      <c r="R907" s="42">
        <v>0</v>
      </c>
      <c r="S907" s="42">
        <v>0</v>
      </c>
      <c r="T907" s="42">
        <v>0</v>
      </c>
      <c r="U907" s="42">
        <v>0</v>
      </c>
      <c r="V907" s="35" t="s">
        <v>989</v>
      </c>
      <c r="W907" s="35" t="s">
        <v>82</v>
      </c>
      <c r="X907" s="35" t="s">
        <v>217</v>
      </c>
      <c r="Y907" s="35" t="s">
        <v>95</v>
      </c>
      <c r="Z907" s="35" t="s">
        <v>95</v>
      </c>
    </row>
    <row r="908" spans="1:26" ht="15.75" customHeight="1">
      <c r="A908" s="35" t="s">
        <v>1678</v>
      </c>
      <c r="B908" s="35" t="s">
        <v>1680</v>
      </c>
      <c r="C908" s="35" t="s">
        <v>281</v>
      </c>
      <c r="D908" s="35" t="s">
        <v>662</v>
      </c>
      <c r="E908" s="35" t="s">
        <v>488</v>
      </c>
      <c r="F908" s="35" t="s">
        <v>68</v>
      </c>
      <c r="G908" s="35" t="s">
        <v>68</v>
      </c>
      <c r="H908" s="35" t="s">
        <v>68</v>
      </c>
      <c r="I908" s="41">
        <v>44481</v>
      </c>
      <c r="J908" s="41" t="s">
        <v>68</v>
      </c>
      <c r="K908" s="35" t="s">
        <v>663</v>
      </c>
      <c r="L908" s="42">
        <v>0</v>
      </c>
      <c r="M908" s="43">
        <v>0</v>
      </c>
      <c r="N908" s="42">
        <v>725000</v>
      </c>
      <c r="O908" s="42">
        <v>725000</v>
      </c>
      <c r="P908" s="35">
        <v>0</v>
      </c>
      <c r="Q908" s="35">
        <v>0</v>
      </c>
      <c r="R908" s="42">
        <v>0</v>
      </c>
      <c r="S908" s="42">
        <v>0</v>
      </c>
      <c r="T908" s="42">
        <v>0</v>
      </c>
      <c r="U908" s="42">
        <v>0</v>
      </c>
      <c r="V908" s="35" t="s">
        <v>831</v>
      </c>
      <c r="W908" s="35" t="s">
        <v>82</v>
      </c>
      <c r="X908" s="35" t="s">
        <v>151</v>
      </c>
      <c r="Y908" s="35" t="s">
        <v>95</v>
      </c>
      <c r="Z908" s="35" t="s">
        <v>95</v>
      </c>
    </row>
    <row r="909" spans="1:26" ht="15.75" customHeight="1">
      <c r="A909" s="35" t="s">
        <v>1681</v>
      </c>
      <c r="B909" s="35" t="s">
        <v>1683</v>
      </c>
      <c r="C909" s="35" t="s">
        <v>281</v>
      </c>
      <c r="D909" s="35" t="s">
        <v>326</v>
      </c>
      <c r="E909" s="35" t="s">
        <v>488</v>
      </c>
      <c r="F909" s="35" t="s">
        <v>68</v>
      </c>
      <c r="G909" s="35" t="s">
        <v>68</v>
      </c>
      <c r="H909" s="35" t="s">
        <v>68</v>
      </c>
      <c r="I909" s="41">
        <v>44523</v>
      </c>
      <c r="J909" s="41" t="s">
        <v>68</v>
      </c>
      <c r="K909" s="35" t="s">
        <v>266</v>
      </c>
      <c r="L909" s="42">
        <v>0</v>
      </c>
      <c r="M909" s="43">
        <v>0</v>
      </c>
      <c r="N909" s="42">
        <v>83937</v>
      </c>
      <c r="O909" s="42">
        <v>83937</v>
      </c>
      <c r="P909" s="35">
        <v>0</v>
      </c>
      <c r="Q909" s="35">
        <v>0</v>
      </c>
      <c r="R909" s="42">
        <v>0</v>
      </c>
      <c r="S909" s="42">
        <v>0</v>
      </c>
      <c r="T909" s="42">
        <v>0</v>
      </c>
      <c r="U909" s="42">
        <v>0</v>
      </c>
      <c r="V909" s="35" t="s">
        <v>831</v>
      </c>
      <c r="W909" s="35" t="s">
        <v>82</v>
      </c>
      <c r="X909" s="35" t="s">
        <v>157</v>
      </c>
      <c r="Y909" s="35" t="s">
        <v>95</v>
      </c>
      <c r="Z909" s="35" t="s">
        <v>852</v>
      </c>
    </row>
    <row r="910" spans="1:26" ht="15.75" customHeight="1">
      <c r="A910" s="35" t="s">
        <v>1681</v>
      </c>
      <c r="B910" s="35" t="s">
        <v>1683</v>
      </c>
      <c r="C910" s="35" t="s">
        <v>281</v>
      </c>
      <c r="D910" s="35" t="s">
        <v>326</v>
      </c>
      <c r="E910" s="35" t="s">
        <v>488</v>
      </c>
      <c r="F910" s="35" t="s">
        <v>68</v>
      </c>
      <c r="G910" s="35" t="s">
        <v>68</v>
      </c>
      <c r="H910" s="35" t="s">
        <v>68</v>
      </c>
      <c r="I910" s="41">
        <v>44523</v>
      </c>
      <c r="J910" s="41" t="s">
        <v>68</v>
      </c>
      <c r="K910" s="35" t="s">
        <v>266</v>
      </c>
      <c r="L910" s="42">
        <v>0</v>
      </c>
      <c r="M910" s="43">
        <v>0</v>
      </c>
      <c r="N910" s="42">
        <v>83937</v>
      </c>
      <c r="O910" s="42">
        <v>83937</v>
      </c>
      <c r="P910" s="35">
        <v>0</v>
      </c>
      <c r="Q910" s="35">
        <v>0</v>
      </c>
      <c r="R910" s="42">
        <v>0</v>
      </c>
      <c r="S910" s="42">
        <v>0</v>
      </c>
      <c r="T910" s="42">
        <v>0</v>
      </c>
      <c r="U910" s="42">
        <v>0</v>
      </c>
      <c r="V910" s="35" t="s">
        <v>831</v>
      </c>
      <c r="W910" s="35" t="s">
        <v>82</v>
      </c>
      <c r="X910" s="35" t="s">
        <v>157</v>
      </c>
      <c r="Y910" s="35" t="s">
        <v>665</v>
      </c>
      <c r="Z910" s="35" t="s">
        <v>2278</v>
      </c>
    </row>
    <row r="911" spans="1:26" ht="15.75" customHeight="1">
      <c r="A911" s="35" t="s">
        <v>1681</v>
      </c>
      <c r="B911" s="35" t="s">
        <v>1683</v>
      </c>
      <c r="C911" s="35" t="s">
        <v>281</v>
      </c>
      <c r="D911" s="35" t="s">
        <v>326</v>
      </c>
      <c r="E911" s="35" t="s">
        <v>488</v>
      </c>
      <c r="F911" s="35" t="s">
        <v>68</v>
      </c>
      <c r="G911" s="35" t="s">
        <v>68</v>
      </c>
      <c r="H911" s="35" t="s">
        <v>68</v>
      </c>
      <c r="I911" s="41">
        <v>44523</v>
      </c>
      <c r="J911" s="41" t="s">
        <v>68</v>
      </c>
      <c r="K911" s="35" t="s">
        <v>266</v>
      </c>
      <c r="L911" s="42">
        <v>0</v>
      </c>
      <c r="M911" s="43">
        <v>0</v>
      </c>
      <c r="N911" s="42">
        <v>83937</v>
      </c>
      <c r="O911" s="42">
        <v>83937</v>
      </c>
      <c r="P911" s="35">
        <v>0</v>
      </c>
      <c r="Q911" s="35">
        <v>0</v>
      </c>
      <c r="R911" s="42">
        <v>0</v>
      </c>
      <c r="S911" s="42">
        <v>0</v>
      </c>
      <c r="T911" s="42">
        <v>0</v>
      </c>
      <c r="U911" s="42">
        <v>0</v>
      </c>
      <c r="V911" s="35" t="s">
        <v>831</v>
      </c>
      <c r="W911" s="35" t="s">
        <v>82</v>
      </c>
      <c r="X911" s="35" t="s">
        <v>157</v>
      </c>
      <c r="Y911" s="35" t="s">
        <v>1009</v>
      </c>
      <c r="Z911" s="35" t="s">
        <v>1009</v>
      </c>
    </row>
    <row r="912" spans="1:26" ht="15.75" customHeight="1">
      <c r="A912" s="35" t="s">
        <v>1681</v>
      </c>
      <c r="B912" s="35" t="s">
        <v>1683</v>
      </c>
      <c r="C912" s="35" t="s">
        <v>281</v>
      </c>
      <c r="D912" s="35" t="s">
        <v>326</v>
      </c>
      <c r="E912" s="35" t="s">
        <v>488</v>
      </c>
      <c r="F912" s="35" t="s">
        <v>68</v>
      </c>
      <c r="G912" s="35" t="s">
        <v>68</v>
      </c>
      <c r="H912" s="35" t="s">
        <v>68</v>
      </c>
      <c r="I912" s="41">
        <v>44523</v>
      </c>
      <c r="J912" s="41" t="s">
        <v>68</v>
      </c>
      <c r="K912" s="35" t="s">
        <v>266</v>
      </c>
      <c r="L912" s="42">
        <v>0</v>
      </c>
      <c r="M912" s="43">
        <v>0</v>
      </c>
      <c r="N912" s="42">
        <v>83937</v>
      </c>
      <c r="O912" s="42">
        <v>83937</v>
      </c>
      <c r="P912" s="35">
        <v>0</v>
      </c>
      <c r="Q912" s="35">
        <v>0</v>
      </c>
      <c r="R912" s="42">
        <v>0</v>
      </c>
      <c r="S912" s="42">
        <v>0</v>
      </c>
      <c r="T912" s="42">
        <v>0</v>
      </c>
      <c r="U912" s="42">
        <v>0</v>
      </c>
      <c r="V912" s="35" t="s">
        <v>831</v>
      </c>
      <c r="W912" s="35" t="s">
        <v>82</v>
      </c>
      <c r="X912" s="35" t="s">
        <v>157</v>
      </c>
      <c r="Y912" s="35" t="s">
        <v>95</v>
      </c>
      <c r="Z912" s="35" t="s">
        <v>1839</v>
      </c>
    </row>
    <row r="913" spans="1:26" ht="15.75" customHeight="1">
      <c r="A913" s="35" t="s">
        <v>1684</v>
      </c>
      <c r="B913" s="35" t="s">
        <v>1686</v>
      </c>
      <c r="C913" s="35" t="s">
        <v>281</v>
      </c>
      <c r="D913" s="35" t="s">
        <v>326</v>
      </c>
      <c r="E913" s="35" t="s">
        <v>488</v>
      </c>
      <c r="F913" s="35" t="s">
        <v>68</v>
      </c>
      <c r="G913" s="35" t="s">
        <v>68</v>
      </c>
      <c r="H913" s="35" t="s">
        <v>68</v>
      </c>
      <c r="I913" s="41">
        <v>44522</v>
      </c>
      <c r="J913" s="41" t="s">
        <v>68</v>
      </c>
      <c r="K913" s="35" t="s">
        <v>266</v>
      </c>
      <c r="L913" s="42">
        <v>0</v>
      </c>
      <c r="M913" s="43">
        <v>0</v>
      </c>
      <c r="N913" s="42">
        <v>127680</v>
      </c>
      <c r="O913" s="42">
        <v>127680</v>
      </c>
      <c r="P913" s="35">
        <v>0</v>
      </c>
      <c r="Q913" s="35">
        <v>0</v>
      </c>
      <c r="R913" s="42">
        <v>0</v>
      </c>
      <c r="S913" s="42">
        <v>0</v>
      </c>
      <c r="T913" s="42">
        <v>0</v>
      </c>
      <c r="U913" s="42">
        <v>0</v>
      </c>
      <c r="V913" s="35" t="s">
        <v>831</v>
      </c>
      <c r="W913" s="35" t="s">
        <v>233</v>
      </c>
      <c r="X913" s="35" t="s">
        <v>157</v>
      </c>
      <c r="Y913" s="35" t="s">
        <v>95</v>
      </c>
      <c r="Z913" s="35" t="s">
        <v>95</v>
      </c>
    </row>
    <row r="914" spans="1:26" ht="15.75" customHeight="1">
      <c r="A914" s="35" t="s">
        <v>1687</v>
      </c>
      <c r="B914" s="35" t="s">
        <v>1689</v>
      </c>
      <c r="C914" s="35" t="s">
        <v>281</v>
      </c>
      <c r="D914" s="35" t="s">
        <v>263</v>
      </c>
      <c r="E914" s="35" t="s">
        <v>90</v>
      </c>
      <c r="F914" s="35" t="s">
        <v>68</v>
      </c>
      <c r="G914" s="35" t="s">
        <v>68</v>
      </c>
      <c r="H914" s="35" t="s">
        <v>68</v>
      </c>
      <c r="I914" s="41">
        <v>44651</v>
      </c>
      <c r="J914" s="41" t="s">
        <v>68</v>
      </c>
      <c r="K914" s="35" t="s">
        <v>663</v>
      </c>
      <c r="L914" s="42">
        <v>0</v>
      </c>
      <c r="M914" s="43">
        <v>0</v>
      </c>
      <c r="N914" s="42">
        <v>8801316.4299999997</v>
      </c>
      <c r="O914" s="42">
        <v>0</v>
      </c>
      <c r="P914" s="35">
        <v>0</v>
      </c>
      <c r="Q914" s="35">
        <v>0</v>
      </c>
      <c r="R914" s="42">
        <v>0</v>
      </c>
      <c r="S914" s="42">
        <v>0</v>
      </c>
      <c r="T914" s="42">
        <v>0</v>
      </c>
      <c r="U914" s="42">
        <v>0</v>
      </c>
      <c r="V914" s="35" t="s">
        <v>796</v>
      </c>
      <c r="W914" s="35" t="s">
        <v>82</v>
      </c>
      <c r="X914" s="35" t="s">
        <v>267</v>
      </c>
      <c r="Y914" s="35" t="s">
        <v>356</v>
      </c>
      <c r="Z914" s="35" t="s">
        <v>356</v>
      </c>
    </row>
    <row r="915" spans="1:26" ht="15.75" customHeight="1">
      <c r="A915" s="35" t="s">
        <v>1687</v>
      </c>
      <c r="B915" s="35" t="s">
        <v>1689</v>
      </c>
      <c r="C915" s="35" t="s">
        <v>281</v>
      </c>
      <c r="D915" s="35" t="s">
        <v>263</v>
      </c>
      <c r="E915" s="35" t="s">
        <v>90</v>
      </c>
      <c r="F915" s="35" t="s">
        <v>68</v>
      </c>
      <c r="G915" s="35" t="s">
        <v>68</v>
      </c>
      <c r="H915" s="35" t="s">
        <v>68</v>
      </c>
      <c r="I915" s="41">
        <v>44651</v>
      </c>
      <c r="J915" s="41" t="s">
        <v>68</v>
      </c>
      <c r="K915" s="35" t="s">
        <v>663</v>
      </c>
      <c r="L915" s="42">
        <v>0</v>
      </c>
      <c r="M915" s="43">
        <v>0</v>
      </c>
      <c r="N915" s="42">
        <v>8801316.4299999997</v>
      </c>
      <c r="O915" s="42">
        <v>0</v>
      </c>
      <c r="P915" s="35">
        <v>0</v>
      </c>
      <c r="Q915" s="35">
        <v>0</v>
      </c>
      <c r="R915" s="42">
        <v>0</v>
      </c>
      <c r="S915" s="42">
        <v>0</v>
      </c>
      <c r="T915" s="42">
        <v>0</v>
      </c>
      <c r="U915" s="42">
        <v>0</v>
      </c>
      <c r="V915" s="35" t="s">
        <v>796</v>
      </c>
      <c r="W915" s="35" t="s">
        <v>82</v>
      </c>
      <c r="X915" s="35" t="s">
        <v>267</v>
      </c>
      <c r="Y915" s="35" t="s">
        <v>356</v>
      </c>
      <c r="Z915" s="35" t="s">
        <v>2125</v>
      </c>
    </row>
    <row r="916" spans="1:26" ht="15.75" customHeight="1">
      <c r="A916" s="35" t="s">
        <v>1687</v>
      </c>
      <c r="B916" s="35" t="s">
        <v>1689</v>
      </c>
      <c r="C916" s="35" t="s">
        <v>281</v>
      </c>
      <c r="D916" s="35" t="s">
        <v>263</v>
      </c>
      <c r="E916" s="35" t="s">
        <v>90</v>
      </c>
      <c r="F916" s="35" t="s">
        <v>68</v>
      </c>
      <c r="G916" s="35" t="s">
        <v>68</v>
      </c>
      <c r="H916" s="35" t="s">
        <v>68</v>
      </c>
      <c r="I916" s="41">
        <v>44651</v>
      </c>
      <c r="J916" s="41" t="s">
        <v>68</v>
      </c>
      <c r="K916" s="35" t="s">
        <v>663</v>
      </c>
      <c r="L916" s="42">
        <v>0</v>
      </c>
      <c r="M916" s="43">
        <v>0</v>
      </c>
      <c r="N916" s="42">
        <v>8801316.4299999997</v>
      </c>
      <c r="O916" s="42">
        <v>0</v>
      </c>
      <c r="P916" s="35">
        <v>0</v>
      </c>
      <c r="Q916" s="35">
        <v>0</v>
      </c>
      <c r="R916" s="42">
        <v>0</v>
      </c>
      <c r="S916" s="42">
        <v>0</v>
      </c>
      <c r="T916" s="42">
        <v>0</v>
      </c>
      <c r="U916" s="42">
        <v>0</v>
      </c>
      <c r="V916" s="35" t="s">
        <v>796</v>
      </c>
      <c r="W916" s="35" t="s">
        <v>82</v>
      </c>
      <c r="X916" s="35" t="s">
        <v>267</v>
      </c>
      <c r="Y916" s="35" t="s">
        <v>356</v>
      </c>
      <c r="Z916" s="35" t="s">
        <v>2122</v>
      </c>
    </row>
    <row r="917" spans="1:26" ht="15.75" customHeight="1">
      <c r="A917" s="35" t="s">
        <v>1687</v>
      </c>
      <c r="B917" s="35" t="s">
        <v>1689</v>
      </c>
      <c r="C917" s="35" t="s">
        <v>281</v>
      </c>
      <c r="D917" s="35" t="s">
        <v>263</v>
      </c>
      <c r="E917" s="35" t="s">
        <v>90</v>
      </c>
      <c r="F917" s="35" t="s">
        <v>68</v>
      </c>
      <c r="G917" s="35" t="s">
        <v>68</v>
      </c>
      <c r="H917" s="35" t="s">
        <v>68</v>
      </c>
      <c r="I917" s="41">
        <v>44651</v>
      </c>
      <c r="J917" s="41" t="s">
        <v>68</v>
      </c>
      <c r="K917" s="35" t="s">
        <v>663</v>
      </c>
      <c r="L917" s="42">
        <v>0</v>
      </c>
      <c r="M917" s="43">
        <v>0</v>
      </c>
      <c r="N917" s="42">
        <v>8801316.4299999997</v>
      </c>
      <c r="O917" s="42">
        <v>0</v>
      </c>
      <c r="P917" s="35">
        <v>0</v>
      </c>
      <c r="Q917" s="35">
        <v>0</v>
      </c>
      <c r="R917" s="42">
        <v>0</v>
      </c>
      <c r="S917" s="42">
        <v>0</v>
      </c>
      <c r="T917" s="42">
        <v>0</v>
      </c>
      <c r="U917" s="42">
        <v>0</v>
      </c>
      <c r="V917" s="35" t="s">
        <v>796</v>
      </c>
      <c r="W917" s="35" t="s">
        <v>82</v>
      </c>
      <c r="X917" s="35" t="s">
        <v>267</v>
      </c>
      <c r="Y917" s="35" t="s">
        <v>1883</v>
      </c>
      <c r="Z917" s="35" t="s">
        <v>2462</v>
      </c>
    </row>
    <row r="918" spans="1:26" ht="15.75" customHeight="1">
      <c r="A918" s="35" t="s">
        <v>1687</v>
      </c>
      <c r="B918" s="35" t="s">
        <v>1689</v>
      </c>
      <c r="C918" s="35" t="s">
        <v>281</v>
      </c>
      <c r="D918" s="35" t="s">
        <v>263</v>
      </c>
      <c r="E918" s="35" t="s">
        <v>90</v>
      </c>
      <c r="F918" s="35" t="s">
        <v>68</v>
      </c>
      <c r="G918" s="35" t="s">
        <v>68</v>
      </c>
      <c r="H918" s="35" t="s">
        <v>68</v>
      </c>
      <c r="I918" s="41">
        <v>44651</v>
      </c>
      <c r="J918" s="41" t="s">
        <v>68</v>
      </c>
      <c r="K918" s="35" t="s">
        <v>663</v>
      </c>
      <c r="L918" s="42">
        <v>0</v>
      </c>
      <c r="M918" s="43">
        <v>0</v>
      </c>
      <c r="N918" s="42">
        <v>8801316.4299999997</v>
      </c>
      <c r="O918" s="42">
        <v>0</v>
      </c>
      <c r="P918" s="35">
        <v>0</v>
      </c>
      <c r="Q918" s="35">
        <v>0</v>
      </c>
      <c r="R918" s="42">
        <v>0</v>
      </c>
      <c r="S918" s="42">
        <v>0</v>
      </c>
      <c r="T918" s="42">
        <v>0</v>
      </c>
      <c r="U918" s="42">
        <v>0</v>
      </c>
      <c r="V918" s="35" t="s">
        <v>796</v>
      </c>
      <c r="W918" s="35" t="s">
        <v>82</v>
      </c>
      <c r="X918" s="35" t="s">
        <v>267</v>
      </c>
      <c r="Y918" s="35" t="s">
        <v>356</v>
      </c>
      <c r="Z918" s="35" t="s">
        <v>2124</v>
      </c>
    </row>
    <row r="919" spans="1:26" ht="15.75" customHeight="1">
      <c r="A919" s="35" t="s">
        <v>1687</v>
      </c>
      <c r="B919" s="35" t="s">
        <v>1689</v>
      </c>
      <c r="C919" s="35" t="s">
        <v>281</v>
      </c>
      <c r="D919" s="35" t="s">
        <v>263</v>
      </c>
      <c r="E919" s="35" t="s">
        <v>90</v>
      </c>
      <c r="F919" s="35" t="s">
        <v>68</v>
      </c>
      <c r="G919" s="35" t="s">
        <v>68</v>
      </c>
      <c r="H919" s="35" t="s">
        <v>68</v>
      </c>
      <c r="I919" s="41">
        <v>44651</v>
      </c>
      <c r="J919" s="41" t="s">
        <v>68</v>
      </c>
      <c r="K919" s="35" t="s">
        <v>663</v>
      </c>
      <c r="L919" s="42">
        <v>0</v>
      </c>
      <c r="M919" s="43">
        <v>0</v>
      </c>
      <c r="N919" s="42">
        <v>8801316.4299999997</v>
      </c>
      <c r="O919" s="42">
        <v>0</v>
      </c>
      <c r="P919" s="35">
        <v>0</v>
      </c>
      <c r="Q919" s="35">
        <v>0</v>
      </c>
      <c r="R919" s="42">
        <v>0</v>
      </c>
      <c r="S919" s="42">
        <v>0</v>
      </c>
      <c r="T919" s="42">
        <v>0</v>
      </c>
      <c r="U919" s="42">
        <v>0</v>
      </c>
      <c r="V919" s="35" t="s">
        <v>796</v>
      </c>
      <c r="W919" s="35" t="s">
        <v>82</v>
      </c>
      <c r="X919" s="35" t="s">
        <v>267</v>
      </c>
      <c r="Y919" s="35" t="s">
        <v>1883</v>
      </c>
      <c r="Z919" s="35" t="s">
        <v>2463</v>
      </c>
    </row>
    <row r="920" spans="1:26" ht="15.75" customHeight="1">
      <c r="A920" s="35" t="s">
        <v>1687</v>
      </c>
      <c r="B920" s="35" t="s">
        <v>1689</v>
      </c>
      <c r="C920" s="35" t="s">
        <v>281</v>
      </c>
      <c r="D920" s="35" t="s">
        <v>263</v>
      </c>
      <c r="E920" s="35" t="s">
        <v>90</v>
      </c>
      <c r="F920" s="35" t="s">
        <v>68</v>
      </c>
      <c r="G920" s="35" t="s">
        <v>68</v>
      </c>
      <c r="H920" s="35" t="s">
        <v>68</v>
      </c>
      <c r="I920" s="41">
        <v>44651</v>
      </c>
      <c r="J920" s="41" t="s">
        <v>68</v>
      </c>
      <c r="K920" s="35" t="s">
        <v>663</v>
      </c>
      <c r="L920" s="42">
        <v>0</v>
      </c>
      <c r="M920" s="43">
        <v>0</v>
      </c>
      <c r="N920" s="42">
        <v>8801316.4299999997</v>
      </c>
      <c r="O920" s="42">
        <v>0</v>
      </c>
      <c r="P920" s="35">
        <v>0</v>
      </c>
      <c r="Q920" s="35">
        <v>0</v>
      </c>
      <c r="R920" s="42">
        <v>0</v>
      </c>
      <c r="S920" s="42">
        <v>0</v>
      </c>
      <c r="T920" s="42">
        <v>0</v>
      </c>
      <c r="U920" s="42">
        <v>0</v>
      </c>
      <c r="V920" s="35" t="s">
        <v>796</v>
      </c>
      <c r="W920" s="35" t="s">
        <v>82</v>
      </c>
      <c r="X920" s="35" t="s">
        <v>267</v>
      </c>
      <c r="Y920" s="35" t="s">
        <v>356</v>
      </c>
      <c r="Z920" s="35" t="s">
        <v>2123</v>
      </c>
    </row>
    <row r="921" spans="1:26" ht="15.75" customHeight="1">
      <c r="A921" s="35" t="s">
        <v>1690</v>
      </c>
      <c r="B921" s="35" t="s">
        <v>1692</v>
      </c>
      <c r="C921" s="35" t="s">
        <v>281</v>
      </c>
      <c r="D921" s="35" t="s">
        <v>263</v>
      </c>
      <c r="E921" s="35" t="s">
        <v>733</v>
      </c>
      <c r="F921" s="35" t="s">
        <v>68</v>
      </c>
      <c r="G921" s="35" t="s">
        <v>68</v>
      </c>
      <c r="H921" s="35" t="s">
        <v>68</v>
      </c>
      <c r="I921" s="41">
        <v>44606</v>
      </c>
      <c r="J921" s="41" t="s">
        <v>68</v>
      </c>
      <c r="K921" s="35" t="s">
        <v>663</v>
      </c>
      <c r="L921" s="42">
        <v>0</v>
      </c>
      <c r="M921" s="43">
        <v>0</v>
      </c>
      <c r="N921" s="42">
        <v>180000</v>
      </c>
      <c r="O921" s="42">
        <v>0</v>
      </c>
      <c r="P921" s="35">
        <v>0</v>
      </c>
      <c r="Q921" s="35">
        <v>0</v>
      </c>
      <c r="R921" s="42">
        <v>0</v>
      </c>
      <c r="S921" s="42">
        <v>0</v>
      </c>
      <c r="T921" s="42">
        <v>0</v>
      </c>
      <c r="U921" s="42">
        <v>0</v>
      </c>
      <c r="V921" s="35" t="s">
        <v>105</v>
      </c>
      <c r="W921" s="35" t="s">
        <v>82</v>
      </c>
      <c r="X921" s="35" t="s">
        <v>267</v>
      </c>
      <c r="Y921" s="35" t="s">
        <v>95</v>
      </c>
      <c r="Z921" s="35" t="s">
        <v>95</v>
      </c>
    </row>
    <row r="922" spans="1:26" ht="15.75" customHeight="1">
      <c r="A922" s="35" t="s">
        <v>1693</v>
      </c>
      <c r="B922" s="35" t="s">
        <v>1695</v>
      </c>
      <c r="C922" s="35" t="s">
        <v>281</v>
      </c>
      <c r="D922" s="35" t="s">
        <v>263</v>
      </c>
      <c r="E922" s="35" t="s">
        <v>733</v>
      </c>
      <c r="F922" s="35" t="s">
        <v>68</v>
      </c>
      <c r="G922" s="35" t="s">
        <v>68</v>
      </c>
      <c r="H922" s="35" t="s">
        <v>68</v>
      </c>
      <c r="I922" s="41">
        <v>44606</v>
      </c>
      <c r="J922" s="41" t="s">
        <v>68</v>
      </c>
      <c r="K922" s="35" t="s">
        <v>663</v>
      </c>
      <c r="L922" s="42">
        <v>0</v>
      </c>
      <c r="M922" s="43">
        <v>0</v>
      </c>
      <c r="N922" s="42">
        <v>300009</v>
      </c>
      <c r="O922" s="42">
        <v>0</v>
      </c>
      <c r="P922" s="35">
        <v>0</v>
      </c>
      <c r="Q922" s="35">
        <v>0</v>
      </c>
      <c r="R922" s="42">
        <v>0</v>
      </c>
      <c r="S922" s="42">
        <v>0</v>
      </c>
      <c r="T922" s="42">
        <v>0</v>
      </c>
      <c r="U922" s="42">
        <v>0</v>
      </c>
      <c r="V922" s="35" t="s">
        <v>796</v>
      </c>
      <c r="W922" s="35" t="s">
        <v>82</v>
      </c>
      <c r="X922" s="35" t="s">
        <v>267</v>
      </c>
      <c r="Y922" s="35" t="s">
        <v>1223</v>
      </c>
      <c r="Z922" s="35" t="s">
        <v>1696</v>
      </c>
    </row>
    <row r="923" spans="1:26" ht="15.75" customHeight="1">
      <c r="A923" s="35" t="s">
        <v>1693</v>
      </c>
      <c r="B923" s="35" t="s">
        <v>1695</v>
      </c>
      <c r="C923" s="35" t="s">
        <v>281</v>
      </c>
      <c r="D923" s="35" t="s">
        <v>263</v>
      </c>
      <c r="E923" s="35" t="s">
        <v>733</v>
      </c>
      <c r="F923" s="35" t="s">
        <v>68</v>
      </c>
      <c r="G923" s="35" t="s">
        <v>68</v>
      </c>
      <c r="H923" s="35" t="s">
        <v>68</v>
      </c>
      <c r="I923" s="41">
        <v>44606</v>
      </c>
      <c r="J923" s="41" t="s">
        <v>68</v>
      </c>
      <c r="K923" s="35" t="s">
        <v>663</v>
      </c>
      <c r="L923" s="42">
        <v>0</v>
      </c>
      <c r="M923" s="43">
        <v>0</v>
      </c>
      <c r="N923" s="42">
        <v>300009</v>
      </c>
      <c r="O923" s="42">
        <v>0</v>
      </c>
      <c r="P923" s="35">
        <v>0</v>
      </c>
      <c r="Q923" s="35">
        <v>0</v>
      </c>
      <c r="R923" s="42">
        <v>0</v>
      </c>
      <c r="S923" s="42">
        <v>0</v>
      </c>
      <c r="T923" s="42">
        <v>0</v>
      </c>
      <c r="U923" s="42">
        <v>0</v>
      </c>
      <c r="V923" s="35" t="s">
        <v>796</v>
      </c>
      <c r="W923" s="35" t="s">
        <v>82</v>
      </c>
      <c r="X923" s="35" t="s">
        <v>267</v>
      </c>
      <c r="Y923" s="35" t="s">
        <v>364</v>
      </c>
      <c r="Z923" s="35" t="s">
        <v>1458</v>
      </c>
    </row>
    <row r="924" spans="1:26" ht="15.75" customHeight="1">
      <c r="A924" s="35" t="s">
        <v>1697</v>
      </c>
      <c r="B924" s="35" t="s">
        <v>1699</v>
      </c>
      <c r="C924" s="35" t="s">
        <v>138</v>
      </c>
      <c r="D924" s="35" t="s">
        <v>243</v>
      </c>
      <c r="E924" s="35" t="s">
        <v>119</v>
      </c>
      <c r="F924" s="35" t="s">
        <v>2293</v>
      </c>
      <c r="G924" s="35" t="s">
        <v>2099</v>
      </c>
      <c r="H924" s="35" t="s">
        <v>2464</v>
      </c>
      <c r="I924" s="41">
        <v>44658</v>
      </c>
      <c r="J924" s="41">
        <v>44926</v>
      </c>
      <c r="K924" s="35" t="s">
        <v>80</v>
      </c>
      <c r="L924" s="42">
        <v>3925461</v>
      </c>
      <c r="M924" s="43">
        <v>30334078.390000001</v>
      </c>
      <c r="N924" s="42">
        <v>30334078.390000001</v>
      </c>
      <c r="O924" s="42">
        <v>270463.2</v>
      </c>
      <c r="P924" s="35">
        <v>0</v>
      </c>
      <c r="Q924" s="35">
        <v>0</v>
      </c>
      <c r="R924" s="42">
        <v>3248624.28</v>
      </c>
      <c r="S924" s="42">
        <v>12000</v>
      </c>
      <c r="T924" s="42">
        <v>15</v>
      </c>
      <c r="U924" s="42">
        <v>10.65</v>
      </c>
      <c r="V924" s="35" t="s">
        <v>796</v>
      </c>
      <c r="W924" s="35" t="s">
        <v>82</v>
      </c>
      <c r="X924" s="35" t="s">
        <v>348</v>
      </c>
      <c r="Y924" s="35" t="s">
        <v>95</v>
      </c>
      <c r="Z924" s="35" t="s">
        <v>95</v>
      </c>
    </row>
    <row r="925" spans="1:26" ht="15.75" customHeight="1">
      <c r="A925" s="35" t="s">
        <v>1697</v>
      </c>
      <c r="B925" s="35" t="s">
        <v>1699</v>
      </c>
      <c r="C925" s="35" t="s">
        <v>138</v>
      </c>
      <c r="D925" s="35" t="s">
        <v>243</v>
      </c>
      <c r="E925" s="35" t="s">
        <v>119</v>
      </c>
      <c r="F925" s="35" t="s">
        <v>2293</v>
      </c>
      <c r="G925" s="35" t="s">
        <v>2099</v>
      </c>
      <c r="H925" s="35" t="s">
        <v>2464</v>
      </c>
      <c r="I925" s="41">
        <v>44658</v>
      </c>
      <c r="J925" s="41">
        <v>44926</v>
      </c>
      <c r="K925" s="35" t="s">
        <v>80</v>
      </c>
      <c r="L925" s="42">
        <v>3925461</v>
      </c>
      <c r="M925" s="43">
        <v>30334078.390000001</v>
      </c>
      <c r="N925" s="42">
        <v>30334078.390000001</v>
      </c>
      <c r="O925" s="42">
        <v>270463.2</v>
      </c>
      <c r="P925" s="35">
        <v>0</v>
      </c>
      <c r="Q925" s="35">
        <v>0</v>
      </c>
      <c r="R925" s="42">
        <v>3248624.28</v>
      </c>
      <c r="S925" s="42">
        <v>12000</v>
      </c>
      <c r="T925" s="42">
        <v>15</v>
      </c>
      <c r="U925" s="42">
        <v>10.65</v>
      </c>
      <c r="V925" s="35" t="s">
        <v>796</v>
      </c>
      <c r="W925" s="35" t="s">
        <v>82</v>
      </c>
      <c r="X925" s="35" t="s">
        <v>348</v>
      </c>
      <c r="Y925" s="35" t="s">
        <v>356</v>
      </c>
      <c r="Z925" s="35" t="s">
        <v>356</v>
      </c>
    </row>
    <row r="926" spans="1:26" ht="15.75" customHeight="1">
      <c r="A926" s="35" t="s">
        <v>1697</v>
      </c>
      <c r="B926" s="35" t="s">
        <v>1699</v>
      </c>
      <c r="C926" s="35" t="s">
        <v>138</v>
      </c>
      <c r="D926" s="35" t="s">
        <v>243</v>
      </c>
      <c r="E926" s="35" t="s">
        <v>119</v>
      </c>
      <c r="F926" s="35" t="s">
        <v>2293</v>
      </c>
      <c r="G926" s="35" t="s">
        <v>2099</v>
      </c>
      <c r="H926" s="35" t="s">
        <v>2464</v>
      </c>
      <c r="I926" s="41">
        <v>44658</v>
      </c>
      <c r="J926" s="41">
        <v>44926</v>
      </c>
      <c r="K926" s="35" t="s">
        <v>80</v>
      </c>
      <c r="L926" s="42">
        <v>3925461</v>
      </c>
      <c r="M926" s="43">
        <v>30334078.390000001</v>
      </c>
      <c r="N926" s="42">
        <v>30334078.390000001</v>
      </c>
      <c r="O926" s="42">
        <v>270463.2</v>
      </c>
      <c r="P926" s="35">
        <v>0</v>
      </c>
      <c r="Q926" s="35">
        <v>0</v>
      </c>
      <c r="R926" s="42">
        <v>3248624.28</v>
      </c>
      <c r="S926" s="42">
        <v>12000</v>
      </c>
      <c r="T926" s="42">
        <v>15</v>
      </c>
      <c r="U926" s="42">
        <v>10.65</v>
      </c>
      <c r="V926" s="35" t="s">
        <v>796</v>
      </c>
      <c r="W926" s="35" t="s">
        <v>82</v>
      </c>
      <c r="X926" s="35" t="s">
        <v>348</v>
      </c>
      <c r="Y926" s="35" t="s">
        <v>665</v>
      </c>
      <c r="Z926" s="35" t="s">
        <v>665</v>
      </c>
    </row>
    <row r="927" spans="1:26" ht="15.75" customHeight="1">
      <c r="A927" s="35" t="s">
        <v>1701</v>
      </c>
      <c r="B927" s="35" t="s">
        <v>1702</v>
      </c>
      <c r="C927" s="35" t="s">
        <v>281</v>
      </c>
      <c r="D927" s="35" t="s">
        <v>223</v>
      </c>
      <c r="E927" s="35" t="s">
        <v>196</v>
      </c>
      <c r="F927" s="35" t="s">
        <v>68</v>
      </c>
      <c r="G927" s="35" t="s">
        <v>68</v>
      </c>
      <c r="H927" s="35" t="s">
        <v>68</v>
      </c>
      <c r="I927" s="41" t="s">
        <v>68</v>
      </c>
      <c r="J927" s="41" t="s">
        <v>68</v>
      </c>
      <c r="K927" s="35" t="s">
        <v>68</v>
      </c>
      <c r="L927" s="42">
        <v>0</v>
      </c>
      <c r="M927" s="43">
        <v>0</v>
      </c>
      <c r="N927" s="42">
        <v>0</v>
      </c>
      <c r="O927" s="42">
        <v>0</v>
      </c>
      <c r="P927" s="35">
        <v>0</v>
      </c>
      <c r="Q927" s="35">
        <v>0</v>
      </c>
      <c r="R927" s="42">
        <v>0</v>
      </c>
      <c r="S927" s="42">
        <v>0</v>
      </c>
      <c r="T927" s="42">
        <v>0</v>
      </c>
      <c r="U927" s="42">
        <v>0</v>
      </c>
      <c r="V927" s="35" t="s">
        <v>105</v>
      </c>
      <c r="W927" s="35" t="s">
        <v>133</v>
      </c>
      <c r="X927" s="35" t="s">
        <v>176</v>
      </c>
      <c r="Y927" s="35" t="s">
        <v>95</v>
      </c>
      <c r="Z927" s="35" t="s">
        <v>95</v>
      </c>
    </row>
    <row r="928" spans="1:26" ht="15.75" customHeight="1">
      <c r="A928" s="35" t="s">
        <v>1704</v>
      </c>
      <c r="B928" s="35" t="s">
        <v>1706</v>
      </c>
      <c r="C928" s="35" t="s">
        <v>281</v>
      </c>
      <c r="D928" s="35" t="s">
        <v>868</v>
      </c>
      <c r="E928" s="35" t="s">
        <v>119</v>
      </c>
      <c r="F928" s="35" t="s">
        <v>68</v>
      </c>
      <c r="G928" s="35" t="s">
        <v>68</v>
      </c>
      <c r="H928" s="35" t="s">
        <v>68</v>
      </c>
      <c r="I928" s="41">
        <v>44669</v>
      </c>
      <c r="J928" s="41" t="s">
        <v>68</v>
      </c>
      <c r="K928" s="35" t="s">
        <v>663</v>
      </c>
      <c r="L928" s="42">
        <v>0</v>
      </c>
      <c r="M928" s="43">
        <v>0</v>
      </c>
      <c r="N928" s="42">
        <v>33803.61</v>
      </c>
      <c r="O928" s="42">
        <v>0</v>
      </c>
      <c r="P928" s="35">
        <v>0</v>
      </c>
      <c r="Q928" s="35">
        <v>0</v>
      </c>
      <c r="R928" s="42">
        <v>0</v>
      </c>
      <c r="S928" s="42">
        <v>0</v>
      </c>
      <c r="T928" s="42">
        <v>0</v>
      </c>
      <c r="U928" s="42">
        <v>0</v>
      </c>
      <c r="V928" s="35" t="s">
        <v>1614</v>
      </c>
      <c r="W928" s="35" t="s">
        <v>82</v>
      </c>
      <c r="X928" s="35" t="s">
        <v>401</v>
      </c>
      <c r="Y928" s="35" t="s">
        <v>95</v>
      </c>
      <c r="Z928" s="35" t="s">
        <v>95</v>
      </c>
    </row>
    <row r="929" spans="1:26" ht="15.75" customHeight="1">
      <c r="A929" s="35" t="s">
        <v>1707</v>
      </c>
      <c r="B929" s="35" t="s">
        <v>1709</v>
      </c>
      <c r="C929" s="35" t="s">
        <v>281</v>
      </c>
      <c r="D929" s="35" t="s">
        <v>326</v>
      </c>
      <c r="E929" s="35" t="s">
        <v>264</v>
      </c>
      <c r="F929" s="35" t="s">
        <v>68</v>
      </c>
      <c r="G929" s="35" t="s">
        <v>68</v>
      </c>
      <c r="H929" s="35" t="s">
        <v>68</v>
      </c>
      <c r="I929" s="41">
        <v>44484</v>
      </c>
      <c r="J929" s="41" t="s">
        <v>68</v>
      </c>
      <c r="K929" s="35" t="s">
        <v>266</v>
      </c>
      <c r="L929" s="42">
        <v>0</v>
      </c>
      <c r="M929" s="43">
        <v>0</v>
      </c>
      <c r="N929" s="42">
        <v>38910.519999999997</v>
      </c>
      <c r="O929" s="42">
        <v>0</v>
      </c>
      <c r="P929" s="35">
        <v>0</v>
      </c>
      <c r="Q929" s="35">
        <v>0</v>
      </c>
      <c r="R929" s="42">
        <v>0</v>
      </c>
      <c r="S929" s="42">
        <v>0</v>
      </c>
      <c r="T929" s="42">
        <v>0</v>
      </c>
      <c r="U929" s="42">
        <v>0</v>
      </c>
      <c r="V929" s="35" t="s">
        <v>1614</v>
      </c>
      <c r="W929" s="35" t="s">
        <v>82</v>
      </c>
      <c r="X929" s="35" t="s">
        <v>401</v>
      </c>
      <c r="Y929" s="35" t="s">
        <v>1009</v>
      </c>
      <c r="Z929" s="35" t="s">
        <v>1009</v>
      </c>
    </row>
    <row r="930" spans="1:26" ht="15.75" customHeight="1">
      <c r="A930" s="35" t="s">
        <v>1707</v>
      </c>
      <c r="B930" s="35" t="s">
        <v>1709</v>
      </c>
      <c r="C930" s="35" t="s">
        <v>281</v>
      </c>
      <c r="D930" s="35" t="s">
        <v>326</v>
      </c>
      <c r="E930" s="35" t="s">
        <v>264</v>
      </c>
      <c r="F930" s="35" t="s">
        <v>68</v>
      </c>
      <c r="G930" s="35" t="s">
        <v>68</v>
      </c>
      <c r="H930" s="35" t="s">
        <v>68</v>
      </c>
      <c r="I930" s="41">
        <v>44484</v>
      </c>
      <c r="J930" s="41" t="s">
        <v>68</v>
      </c>
      <c r="K930" s="35" t="s">
        <v>266</v>
      </c>
      <c r="L930" s="42">
        <v>0</v>
      </c>
      <c r="M930" s="43">
        <v>0</v>
      </c>
      <c r="N930" s="42">
        <v>38910.519999999997</v>
      </c>
      <c r="O930" s="42">
        <v>0</v>
      </c>
      <c r="P930" s="35">
        <v>0</v>
      </c>
      <c r="Q930" s="35">
        <v>0</v>
      </c>
      <c r="R930" s="42">
        <v>0</v>
      </c>
      <c r="S930" s="42">
        <v>0</v>
      </c>
      <c r="T930" s="42">
        <v>0</v>
      </c>
      <c r="U930" s="42">
        <v>0</v>
      </c>
      <c r="V930" s="35" t="s">
        <v>1614</v>
      </c>
      <c r="W930" s="35" t="s">
        <v>82</v>
      </c>
      <c r="X930" s="35" t="s">
        <v>401</v>
      </c>
      <c r="Y930" s="35" t="s">
        <v>294</v>
      </c>
      <c r="Z930" s="35" t="s">
        <v>294</v>
      </c>
    </row>
    <row r="931" spans="1:26" ht="15.75" customHeight="1">
      <c r="A931" s="35" t="s">
        <v>1707</v>
      </c>
      <c r="B931" s="35" t="s">
        <v>1709</v>
      </c>
      <c r="C931" s="35" t="s">
        <v>281</v>
      </c>
      <c r="D931" s="35" t="s">
        <v>326</v>
      </c>
      <c r="E931" s="35" t="s">
        <v>264</v>
      </c>
      <c r="F931" s="35" t="s">
        <v>68</v>
      </c>
      <c r="G931" s="35" t="s">
        <v>68</v>
      </c>
      <c r="H931" s="35" t="s">
        <v>68</v>
      </c>
      <c r="I931" s="41">
        <v>44484</v>
      </c>
      <c r="J931" s="41" t="s">
        <v>68</v>
      </c>
      <c r="K931" s="35" t="s">
        <v>266</v>
      </c>
      <c r="L931" s="42">
        <v>0</v>
      </c>
      <c r="M931" s="43">
        <v>0</v>
      </c>
      <c r="N931" s="42">
        <v>38910.519999999997</v>
      </c>
      <c r="O931" s="42">
        <v>0</v>
      </c>
      <c r="P931" s="35">
        <v>0</v>
      </c>
      <c r="Q931" s="35">
        <v>0</v>
      </c>
      <c r="R931" s="42">
        <v>0</v>
      </c>
      <c r="S931" s="42">
        <v>0</v>
      </c>
      <c r="T931" s="42">
        <v>0</v>
      </c>
      <c r="U931" s="42">
        <v>0</v>
      </c>
      <c r="V931" s="35" t="s">
        <v>1614</v>
      </c>
      <c r="W931" s="35" t="s">
        <v>82</v>
      </c>
      <c r="X931" s="35" t="s">
        <v>401</v>
      </c>
      <c r="Y931" s="35" t="s">
        <v>665</v>
      </c>
      <c r="Z931" s="35" t="s">
        <v>665</v>
      </c>
    </row>
    <row r="932" spans="1:26" ht="15.75" customHeight="1">
      <c r="A932" s="35" t="s">
        <v>1707</v>
      </c>
      <c r="B932" s="35" t="s">
        <v>1709</v>
      </c>
      <c r="C932" s="35" t="s">
        <v>281</v>
      </c>
      <c r="D932" s="35" t="s">
        <v>326</v>
      </c>
      <c r="E932" s="35" t="s">
        <v>264</v>
      </c>
      <c r="F932" s="35" t="s">
        <v>68</v>
      </c>
      <c r="G932" s="35" t="s">
        <v>68</v>
      </c>
      <c r="H932" s="35" t="s">
        <v>68</v>
      </c>
      <c r="I932" s="41">
        <v>44484</v>
      </c>
      <c r="J932" s="41" t="s">
        <v>68</v>
      </c>
      <c r="K932" s="35" t="s">
        <v>266</v>
      </c>
      <c r="L932" s="42">
        <v>0</v>
      </c>
      <c r="M932" s="43">
        <v>0</v>
      </c>
      <c r="N932" s="42">
        <v>38910.519999999997</v>
      </c>
      <c r="O932" s="42">
        <v>0</v>
      </c>
      <c r="P932" s="35">
        <v>0</v>
      </c>
      <c r="Q932" s="35">
        <v>0</v>
      </c>
      <c r="R932" s="42">
        <v>0</v>
      </c>
      <c r="S932" s="42">
        <v>0</v>
      </c>
      <c r="T932" s="42">
        <v>0</v>
      </c>
      <c r="U932" s="42">
        <v>0</v>
      </c>
      <c r="V932" s="35" t="s">
        <v>1614</v>
      </c>
      <c r="W932" s="35" t="s">
        <v>82</v>
      </c>
      <c r="X932" s="35" t="s">
        <v>401</v>
      </c>
      <c r="Y932" s="35" t="s">
        <v>224</v>
      </c>
      <c r="Z932" s="35" t="s">
        <v>224</v>
      </c>
    </row>
    <row r="933" spans="1:26" ht="15.75" customHeight="1">
      <c r="A933" s="35" t="s">
        <v>1707</v>
      </c>
      <c r="B933" s="35" t="s">
        <v>1709</v>
      </c>
      <c r="C933" s="35" t="s">
        <v>281</v>
      </c>
      <c r="D933" s="35" t="s">
        <v>326</v>
      </c>
      <c r="E933" s="35" t="s">
        <v>264</v>
      </c>
      <c r="F933" s="35" t="s">
        <v>68</v>
      </c>
      <c r="G933" s="35" t="s">
        <v>68</v>
      </c>
      <c r="H933" s="35" t="s">
        <v>68</v>
      </c>
      <c r="I933" s="41">
        <v>44484</v>
      </c>
      <c r="J933" s="41" t="s">
        <v>68</v>
      </c>
      <c r="K933" s="35" t="s">
        <v>266</v>
      </c>
      <c r="L933" s="42">
        <v>0</v>
      </c>
      <c r="M933" s="43">
        <v>0</v>
      </c>
      <c r="N933" s="42">
        <v>38910.519999999997</v>
      </c>
      <c r="O933" s="42">
        <v>0</v>
      </c>
      <c r="P933" s="35">
        <v>0</v>
      </c>
      <c r="Q933" s="35">
        <v>0</v>
      </c>
      <c r="R933" s="42">
        <v>0</v>
      </c>
      <c r="S933" s="42">
        <v>0</v>
      </c>
      <c r="T933" s="42">
        <v>0</v>
      </c>
      <c r="U933" s="42">
        <v>0</v>
      </c>
      <c r="V933" s="35" t="s">
        <v>1614</v>
      </c>
      <c r="W933" s="35" t="s">
        <v>82</v>
      </c>
      <c r="X933" s="35" t="s">
        <v>401</v>
      </c>
      <c r="Y933" s="35" t="s">
        <v>602</v>
      </c>
      <c r="Z933" s="35" t="s">
        <v>602</v>
      </c>
    </row>
    <row r="934" spans="1:26" ht="15.75" customHeight="1">
      <c r="A934" s="35" t="s">
        <v>1707</v>
      </c>
      <c r="B934" s="35" t="s">
        <v>1709</v>
      </c>
      <c r="C934" s="35" t="s">
        <v>281</v>
      </c>
      <c r="D934" s="35" t="s">
        <v>326</v>
      </c>
      <c r="E934" s="35" t="s">
        <v>264</v>
      </c>
      <c r="F934" s="35" t="s">
        <v>68</v>
      </c>
      <c r="G934" s="35" t="s">
        <v>68</v>
      </c>
      <c r="H934" s="35" t="s">
        <v>68</v>
      </c>
      <c r="I934" s="41">
        <v>44484</v>
      </c>
      <c r="J934" s="41" t="s">
        <v>68</v>
      </c>
      <c r="K934" s="35" t="s">
        <v>266</v>
      </c>
      <c r="L934" s="42">
        <v>0</v>
      </c>
      <c r="M934" s="43">
        <v>0</v>
      </c>
      <c r="N934" s="42">
        <v>38910.519999999997</v>
      </c>
      <c r="O934" s="42">
        <v>0</v>
      </c>
      <c r="P934" s="35">
        <v>0</v>
      </c>
      <c r="Q934" s="35">
        <v>0</v>
      </c>
      <c r="R934" s="42">
        <v>0</v>
      </c>
      <c r="S934" s="42">
        <v>0</v>
      </c>
      <c r="T934" s="42">
        <v>0</v>
      </c>
      <c r="U934" s="42">
        <v>0</v>
      </c>
      <c r="V934" s="35" t="s">
        <v>1614</v>
      </c>
      <c r="W934" s="35" t="s">
        <v>82</v>
      </c>
      <c r="X934" s="35" t="s">
        <v>401</v>
      </c>
      <c r="Y934" s="35" t="s">
        <v>95</v>
      </c>
      <c r="Z934" s="35" t="s">
        <v>95</v>
      </c>
    </row>
    <row r="935" spans="1:26" ht="15.75" customHeight="1">
      <c r="A935" s="35" t="s">
        <v>1711</v>
      </c>
      <c r="B935" s="35" t="s">
        <v>1713</v>
      </c>
      <c r="C935" s="35" t="s">
        <v>281</v>
      </c>
      <c r="D935" s="35" t="s">
        <v>868</v>
      </c>
      <c r="E935" s="35" t="s">
        <v>119</v>
      </c>
      <c r="F935" s="35" t="s">
        <v>68</v>
      </c>
      <c r="G935" s="35" t="s">
        <v>68</v>
      </c>
      <c r="H935" s="35" t="s">
        <v>68</v>
      </c>
      <c r="I935" s="41">
        <v>44676</v>
      </c>
      <c r="J935" s="41" t="s">
        <v>68</v>
      </c>
      <c r="K935" s="35" t="s">
        <v>663</v>
      </c>
      <c r="L935" s="42">
        <v>0</v>
      </c>
      <c r="M935" s="43">
        <v>0</v>
      </c>
      <c r="N935" s="42">
        <v>32755.48</v>
      </c>
      <c r="O935" s="42">
        <v>32755.48</v>
      </c>
      <c r="P935" s="35">
        <v>0</v>
      </c>
      <c r="Q935" s="35">
        <v>0</v>
      </c>
      <c r="R935" s="42">
        <v>0</v>
      </c>
      <c r="S935" s="42">
        <v>0</v>
      </c>
      <c r="T935" s="42">
        <v>0</v>
      </c>
      <c r="U935" s="42">
        <v>0</v>
      </c>
      <c r="V935" s="35" t="s">
        <v>1614</v>
      </c>
      <c r="W935" s="35" t="s">
        <v>82</v>
      </c>
      <c r="X935" s="35" t="s">
        <v>401</v>
      </c>
      <c r="Y935" s="35" t="s">
        <v>95</v>
      </c>
      <c r="Z935" s="35" t="s">
        <v>95</v>
      </c>
    </row>
    <row r="936" spans="1:26" ht="15.75" customHeight="1">
      <c r="A936" s="35" t="s">
        <v>1714</v>
      </c>
      <c r="B936" s="35" t="s">
        <v>1716</v>
      </c>
      <c r="C936" s="35" t="s">
        <v>281</v>
      </c>
      <c r="D936" s="35" t="s">
        <v>1133</v>
      </c>
      <c r="E936" s="35" t="s">
        <v>488</v>
      </c>
      <c r="F936" s="35" t="s">
        <v>68</v>
      </c>
      <c r="G936" s="35" t="s">
        <v>68</v>
      </c>
      <c r="H936" s="35" t="s">
        <v>68</v>
      </c>
      <c r="I936" s="41">
        <v>44690</v>
      </c>
      <c r="J936" s="41" t="s">
        <v>68</v>
      </c>
      <c r="K936" s="35" t="s">
        <v>663</v>
      </c>
      <c r="L936" s="42">
        <v>0</v>
      </c>
      <c r="M936" s="43">
        <v>0</v>
      </c>
      <c r="N936" s="42">
        <v>3500000</v>
      </c>
      <c r="O936" s="42">
        <v>0</v>
      </c>
      <c r="P936" s="35">
        <v>0</v>
      </c>
      <c r="Q936" s="35">
        <v>0</v>
      </c>
      <c r="R936" s="42">
        <v>0</v>
      </c>
      <c r="S936" s="42">
        <v>0</v>
      </c>
      <c r="T936" s="42">
        <v>0</v>
      </c>
      <c r="U936" s="42">
        <v>0</v>
      </c>
      <c r="V936" s="35" t="s">
        <v>1614</v>
      </c>
      <c r="W936" s="35" t="s">
        <v>82</v>
      </c>
      <c r="X936" s="35" t="s">
        <v>300</v>
      </c>
      <c r="Y936" s="35" t="s">
        <v>364</v>
      </c>
      <c r="Z936" s="35" t="s">
        <v>364</v>
      </c>
    </row>
    <row r="937" spans="1:26" ht="15.75" customHeight="1">
      <c r="A937" s="35" t="s">
        <v>1714</v>
      </c>
      <c r="B937" s="35" t="s">
        <v>1716</v>
      </c>
      <c r="C937" s="35" t="s">
        <v>281</v>
      </c>
      <c r="D937" s="35" t="s">
        <v>1133</v>
      </c>
      <c r="E937" s="35" t="s">
        <v>488</v>
      </c>
      <c r="F937" s="35" t="s">
        <v>68</v>
      </c>
      <c r="G937" s="35" t="s">
        <v>68</v>
      </c>
      <c r="H937" s="35" t="s">
        <v>68</v>
      </c>
      <c r="I937" s="41">
        <v>44690</v>
      </c>
      <c r="J937" s="41" t="s">
        <v>68</v>
      </c>
      <c r="K937" s="35" t="s">
        <v>663</v>
      </c>
      <c r="L937" s="42">
        <v>0</v>
      </c>
      <c r="M937" s="43">
        <v>0</v>
      </c>
      <c r="N937" s="42">
        <v>3500000</v>
      </c>
      <c r="O937" s="42">
        <v>0</v>
      </c>
      <c r="P937" s="35">
        <v>0</v>
      </c>
      <c r="Q937" s="35">
        <v>0</v>
      </c>
      <c r="R937" s="42">
        <v>0</v>
      </c>
      <c r="S937" s="42">
        <v>0</v>
      </c>
      <c r="T937" s="42">
        <v>0</v>
      </c>
      <c r="U937" s="42">
        <v>0</v>
      </c>
      <c r="V937" s="35" t="s">
        <v>1614</v>
      </c>
      <c r="W937" s="35" t="s">
        <v>82</v>
      </c>
      <c r="X937" s="35" t="s">
        <v>300</v>
      </c>
      <c r="Y937" s="35" t="s">
        <v>259</v>
      </c>
      <c r="Z937" s="35" t="s">
        <v>259</v>
      </c>
    </row>
    <row r="938" spans="1:26" ht="15.75" customHeight="1">
      <c r="A938" s="35" t="s">
        <v>1714</v>
      </c>
      <c r="B938" s="35" t="s">
        <v>1716</v>
      </c>
      <c r="C938" s="35" t="s">
        <v>281</v>
      </c>
      <c r="D938" s="35" t="s">
        <v>1133</v>
      </c>
      <c r="E938" s="35" t="s">
        <v>488</v>
      </c>
      <c r="F938" s="35" t="s">
        <v>68</v>
      </c>
      <c r="G938" s="35" t="s">
        <v>68</v>
      </c>
      <c r="H938" s="35" t="s">
        <v>68</v>
      </c>
      <c r="I938" s="41">
        <v>44690</v>
      </c>
      <c r="J938" s="41" t="s">
        <v>68</v>
      </c>
      <c r="K938" s="35" t="s">
        <v>663</v>
      </c>
      <c r="L938" s="42">
        <v>0</v>
      </c>
      <c r="M938" s="43">
        <v>0</v>
      </c>
      <c r="N938" s="42">
        <v>3500000</v>
      </c>
      <c r="O938" s="42">
        <v>0</v>
      </c>
      <c r="P938" s="35">
        <v>0</v>
      </c>
      <c r="Q938" s="35">
        <v>0</v>
      </c>
      <c r="R938" s="42">
        <v>0</v>
      </c>
      <c r="S938" s="42">
        <v>0</v>
      </c>
      <c r="T938" s="42">
        <v>0</v>
      </c>
      <c r="U938" s="42">
        <v>0</v>
      </c>
      <c r="V938" s="35" t="s">
        <v>1614</v>
      </c>
      <c r="W938" s="35" t="s">
        <v>82</v>
      </c>
      <c r="X938" s="35" t="s">
        <v>300</v>
      </c>
      <c r="Y938" s="35" t="s">
        <v>578</v>
      </c>
      <c r="Z938" s="35" t="s">
        <v>578</v>
      </c>
    </row>
    <row r="939" spans="1:26" ht="15.75" customHeight="1">
      <c r="A939" s="35" t="s">
        <v>1714</v>
      </c>
      <c r="B939" s="35" t="s">
        <v>1716</v>
      </c>
      <c r="C939" s="35" t="s">
        <v>281</v>
      </c>
      <c r="D939" s="35" t="s">
        <v>1133</v>
      </c>
      <c r="E939" s="35" t="s">
        <v>488</v>
      </c>
      <c r="F939" s="35" t="s">
        <v>68</v>
      </c>
      <c r="G939" s="35" t="s">
        <v>68</v>
      </c>
      <c r="H939" s="35" t="s">
        <v>68</v>
      </c>
      <c r="I939" s="41">
        <v>44690</v>
      </c>
      <c r="J939" s="41" t="s">
        <v>68</v>
      </c>
      <c r="K939" s="35" t="s">
        <v>663</v>
      </c>
      <c r="L939" s="42">
        <v>0</v>
      </c>
      <c r="M939" s="43">
        <v>0</v>
      </c>
      <c r="N939" s="42">
        <v>3500000</v>
      </c>
      <c r="O939" s="42">
        <v>0</v>
      </c>
      <c r="P939" s="35">
        <v>0</v>
      </c>
      <c r="Q939" s="35">
        <v>0</v>
      </c>
      <c r="R939" s="42">
        <v>0</v>
      </c>
      <c r="S939" s="42">
        <v>0</v>
      </c>
      <c r="T939" s="42">
        <v>0</v>
      </c>
      <c r="U939" s="42">
        <v>0</v>
      </c>
      <c r="V939" s="35" t="s">
        <v>1614</v>
      </c>
      <c r="W939" s="35" t="s">
        <v>82</v>
      </c>
      <c r="X939" s="35" t="s">
        <v>300</v>
      </c>
      <c r="Y939" s="35" t="s">
        <v>212</v>
      </c>
      <c r="Z939" s="35" t="s">
        <v>212</v>
      </c>
    </row>
    <row r="940" spans="1:26" ht="15.75" customHeight="1">
      <c r="A940" s="35" t="s">
        <v>1714</v>
      </c>
      <c r="B940" s="35" t="s">
        <v>1716</v>
      </c>
      <c r="C940" s="35" t="s">
        <v>281</v>
      </c>
      <c r="D940" s="35" t="s">
        <v>1133</v>
      </c>
      <c r="E940" s="35" t="s">
        <v>488</v>
      </c>
      <c r="F940" s="35" t="s">
        <v>68</v>
      </c>
      <c r="G940" s="35" t="s">
        <v>68</v>
      </c>
      <c r="H940" s="35" t="s">
        <v>68</v>
      </c>
      <c r="I940" s="41">
        <v>44690</v>
      </c>
      <c r="J940" s="41" t="s">
        <v>68</v>
      </c>
      <c r="K940" s="35" t="s">
        <v>663</v>
      </c>
      <c r="L940" s="42">
        <v>0</v>
      </c>
      <c r="M940" s="43">
        <v>0</v>
      </c>
      <c r="N940" s="42">
        <v>3500000</v>
      </c>
      <c r="O940" s="42">
        <v>0</v>
      </c>
      <c r="P940" s="35">
        <v>0</v>
      </c>
      <c r="Q940" s="35">
        <v>0</v>
      </c>
      <c r="R940" s="42">
        <v>0</v>
      </c>
      <c r="S940" s="42">
        <v>0</v>
      </c>
      <c r="T940" s="42">
        <v>0</v>
      </c>
      <c r="U940" s="42">
        <v>0</v>
      </c>
      <c r="V940" s="35" t="s">
        <v>1614</v>
      </c>
      <c r="W940" s="35" t="s">
        <v>82</v>
      </c>
      <c r="X940" s="35" t="s">
        <v>300</v>
      </c>
      <c r="Y940" s="35" t="s">
        <v>356</v>
      </c>
      <c r="Z940" s="35" t="s">
        <v>356</v>
      </c>
    </row>
    <row r="941" spans="1:26" ht="15.75" customHeight="1">
      <c r="A941" s="35" t="s">
        <v>1714</v>
      </c>
      <c r="B941" s="35" t="s">
        <v>1716</v>
      </c>
      <c r="C941" s="35" t="s">
        <v>281</v>
      </c>
      <c r="D941" s="35" t="s">
        <v>1133</v>
      </c>
      <c r="E941" s="35" t="s">
        <v>488</v>
      </c>
      <c r="F941" s="35" t="s">
        <v>68</v>
      </c>
      <c r="G941" s="35" t="s">
        <v>68</v>
      </c>
      <c r="H941" s="35" t="s">
        <v>68</v>
      </c>
      <c r="I941" s="41">
        <v>44690</v>
      </c>
      <c r="J941" s="41" t="s">
        <v>68</v>
      </c>
      <c r="K941" s="35" t="s">
        <v>663</v>
      </c>
      <c r="L941" s="42">
        <v>0</v>
      </c>
      <c r="M941" s="43">
        <v>0</v>
      </c>
      <c r="N941" s="42">
        <v>3500000</v>
      </c>
      <c r="O941" s="42">
        <v>0</v>
      </c>
      <c r="P941" s="35">
        <v>0</v>
      </c>
      <c r="Q941" s="35">
        <v>0</v>
      </c>
      <c r="R941" s="42">
        <v>0</v>
      </c>
      <c r="S941" s="42">
        <v>0</v>
      </c>
      <c r="T941" s="42">
        <v>0</v>
      </c>
      <c r="U941" s="42">
        <v>0</v>
      </c>
      <c r="V941" s="35" t="s">
        <v>1614</v>
      </c>
      <c r="W941" s="35" t="s">
        <v>82</v>
      </c>
      <c r="X941" s="35" t="s">
        <v>300</v>
      </c>
      <c r="Y941" s="35" t="s">
        <v>472</v>
      </c>
      <c r="Z941" s="35" t="s">
        <v>472</v>
      </c>
    </row>
    <row r="942" spans="1:26" ht="15.75" customHeight="1">
      <c r="A942" s="35" t="s">
        <v>1714</v>
      </c>
      <c r="B942" s="35" t="s">
        <v>1716</v>
      </c>
      <c r="C942" s="35" t="s">
        <v>281</v>
      </c>
      <c r="D942" s="35" t="s">
        <v>1133</v>
      </c>
      <c r="E942" s="35" t="s">
        <v>488</v>
      </c>
      <c r="F942" s="35" t="s">
        <v>68</v>
      </c>
      <c r="G942" s="35" t="s">
        <v>68</v>
      </c>
      <c r="H942" s="35" t="s">
        <v>68</v>
      </c>
      <c r="I942" s="41">
        <v>44690</v>
      </c>
      <c r="J942" s="41" t="s">
        <v>68</v>
      </c>
      <c r="K942" s="35" t="s">
        <v>663</v>
      </c>
      <c r="L942" s="42">
        <v>0</v>
      </c>
      <c r="M942" s="43">
        <v>0</v>
      </c>
      <c r="N942" s="42">
        <v>3500000</v>
      </c>
      <c r="O942" s="42">
        <v>0</v>
      </c>
      <c r="P942" s="35">
        <v>0</v>
      </c>
      <c r="Q942" s="35">
        <v>0</v>
      </c>
      <c r="R942" s="42">
        <v>0</v>
      </c>
      <c r="S942" s="42">
        <v>0</v>
      </c>
      <c r="T942" s="42">
        <v>0</v>
      </c>
      <c r="U942" s="42">
        <v>0</v>
      </c>
      <c r="V942" s="35" t="s">
        <v>1614</v>
      </c>
      <c r="W942" s="35" t="s">
        <v>82</v>
      </c>
      <c r="X942" s="35" t="s">
        <v>300</v>
      </c>
      <c r="Y942" s="35" t="s">
        <v>158</v>
      </c>
      <c r="Z942" s="35" t="s">
        <v>158</v>
      </c>
    </row>
    <row r="943" spans="1:26" ht="15.75" customHeight="1">
      <c r="A943" s="35" t="s">
        <v>1718</v>
      </c>
      <c r="B943" s="35" t="s">
        <v>1720</v>
      </c>
      <c r="C943" s="35" t="s">
        <v>281</v>
      </c>
      <c r="D943" s="35" t="s">
        <v>232</v>
      </c>
      <c r="E943" s="35" t="s">
        <v>140</v>
      </c>
      <c r="F943" s="35" t="s">
        <v>68</v>
      </c>
      <c r="G943" s="35" t="s">
        <v>68</v>
      </c>
      <c r="H943" s="35" t="s">
        <v>68</v>
      </c>
      <c r="I943" s="41">
        <v>44579</v>
      </c>
      <c r="J943" s="41" t="s">
        <v>68</v>
      </c>
      <c r="K943" s="35" t="s">
        <v>104</v>
      </c>
      <c r="L943" s="42">
        <v>0</v>
      </c>
      <c r="M943" s="43">
        <v>0</v>
      </c>
      <c r="N943" s="42">
        <v>13405.35</v>
      </c>
      <c r="O943" s="42">
        <v>13405.35</v>
      </c>
      <c r="P943" s="35">
        <v>0</v>
      </c>
      <c r="Q943" s="35">
        <v>0</v>
      </c>
      <c r="R943" s="42">
        <v>0</v>
      </c>
      <c r="S943" s="42">
        <v>0</v>
      </c>
      <c r="T943" s="42">
        <v>0</v>
      </c>
      <c r="U943" s="42">
        <v>0</v>
      </c>
      <c r="V943" s="35" t="s">
        <v>1614</v>
      </c>
      <c r="W943" s="35" t="s">
        <v>233</v>
      </c>
      <c r="X943" s="35" t="s">
        <v>355</v>
      </c>
      <c r="Y943" s="35" t="s">
        <v>95</v>
      </c>
      <c r="Z943" s="35" t="s">
        <v>852</v>
      </c>
    </row>
    <row r="944" spans="1:26" ht="15.75" customHeight="1">
      <c r="A944" s="35" t="s">
        <v>1718</v>
      </c>
      <c r="B944" s="35" t="s">
        <v>1720</v>
      </c>
      <c r="C944" s="35" t="s">
        <v>281</v>
      </c>
      <c r="D944" s="35" t="s">
        <v>232</v>
      </c>
      <c r="E944" s="35" t="s">
        <v>140</v>
      </c>
      <c r="F944" s="35" t="s">
        <v>68</v>
      </c>
      <c r="G944" s="35" t="s">
        <v>68</v>
      </c>
      <c r="H944" s="35" t="s">
        <v>68</v>
      </c>
      <c r="I944" s="41">
        <v>44579</v>
      </c>
      <c r="J944" s="41" t="s">
        <v>68</v>
      </c>
      <c r="K944" s="35" t="s">
        <v>104</v>
      </c>
      <c r="L944" s="42">
        <v>0</v>
      </c>
      <c r="M944" s="43">
        <v>0</v>
      </c>
      <c r="N944" s="42">
        <v>13405.35</v>
      </c>
      <c r="O944" s="42">
        <v>13405.35</v>
      </c>
      <c r="P944" s="35">
        <v>0</v>
      </c>
      <c r="Q944" s="35">
        <v>0</v>
      </c>
      <c r="R944" s="42">
        <v>0</v>
      </c>
      <c r="S944" s="42">
        <v>0</v>
      </c>
      <c r="T944" s="42">
        <v>0</v>
      </c>
      <c r="U944" s="42">
        <v>0</v>
      </c>
      <c r="V944" s="35" t="s">
        <v>1614</v>
      </c>
      <c r="W944" s="35" t="s">
        <v>233</v>
      </c>
      <c r="X944" s="35" t="s">
        <v>355</v>
      </c>
      <c r="Y944" s="35" t="s">
        <v>95</v>
      </c>
      <c r="Z944" s="35" t="s">
        <v>2465</v>
      </c>
    </row>
    <row r="945" spans="1:26" ht="15.75" customHeight="1">
      <c r="A945" s="35" t="s">
        <v>1718</v>
      </c>
      <c r="B945" s="35" t="s">
        <v>1720</v>
      </c>
      <c r="C945" s="35" t="s">
        <v>281</v>
      </c>
      <c r="D945" s="35" t="s">
        <v>232</v>
      </c>
      <c r="E945" s="35" t="s">
        <v>140</v>
      </c>
      <c r="F945" s="35" t="s">
        <v>68</v>
      </c>
      <c r="G945" s="35" t="s">
        <v>68</v>
      </c>
      <c r="H945" s="35" t="s">
        <v>68</v>
      </c>
      <c r="I945" s="41">
        <v>44579</v>
      </c>
      <c r="J945" s="41" t="s">
        <v>68</v>
      </c>
      <c r="K945" s="35" t="s">
        <v>104</v>
      </c>
      <c r="L945" s="42">
        <v>0</v>
      </c>
      <c r="M945" s="43">
        <v>0</v>
      </c>
      <c r="N945" s="42">
        <v>13405.35</v>
      </c>
      <c r="O945" s="42">
        <v>13405.35</v>
      </c>
      <c r="P945" s="35">
        <v>0</v>
      </c>
      <c r="Q945" s="35">
        <v>0</v>
      </c>
      <c r="R945" s="42">
        <v>0</v>
      </c>
      <c r="S945" s="42">
        <v>0</v>
      </c>
      <c r="T945" s="42">
        <v>0</v>
      </c>
      <c r="U945" s="42">
        <v>0</v>
      </c>
      <c r="V945" s="35" t="s">
        <v>1614</v>
      </c>
      <c r="W945" s="35" t="s">
        <v>233</v>
      </c>
      <c r="X945" s="35" t="s">
        <v>355</v>
      </c>
      <c r="Y945" s="35" t="s">
        <v>95</v>
      </c>
      <c r="Z945" s="35" t="s">
        <v>2466</v>
      </c>
    </row>
    <row r="946" spans="1:26" ht="15.75" customHeight="1">
      <c r="A946" s="35" t="s">
        <v>1718</v>
      </c>
      <c r="B946" s="35" t="s">
        <v>1720</v>
      </c>
      <c r="C946" s="35" t="s">
        <v>281</v>
      </c>
      <c r="D946" s="35" t="s">
        <v>232</v>
      </c>
      <c r="E946" s="35" t="s">
        <v>140</v>
      </c>
      <c r="F946" s="35" t="s">
        <v>68</v>
      </c>
      <c r="G946" s="35" t="s">
        <v>68</v>
      </c>
      <c r="H946" s="35" t="s">
        <v>68</v>
      </c>
      <c r="I946" s="41">
        <v>44579</v>
      </c>
      <c r="J946" s="41" t="s">
        <v>68</v>
      </c>
      <c r="K946" s="35" t="s">
        <v>104</v>
      </c>
      <c r="L946" s="42">
        <v>0</v>
      </c>
      <c r="M946" s="43">
        <v>0</v>
      </c>
      <c r="N946" s="42">
        <v>13405.35</v>
      </c>
      <c r="O946" s="42">
        <v>13405.35</v>
      </c>
      <c r="P946" s="35">
        <v>0</v>
      </c>
      <c r="Q946" s="35">
        <v>0</v>
      </c>
      <c r="R946" s="42">
        <v>0</v>
      </c>
      <c r="S946" s="42">
        <v>0</v>
      </c>
      <c r="T946" s="42">
        <v>0</v>
      </c>
      <c r="U946" s="42">
        <v>0</v>
      </c>
      <c r="V946" s="35" t="s">
        <v>1614</v>
      </c>
      <c r="W946" s="35" t="s">
        <v>233</v>
      </c>
      <c r="X946" s="35" t="s">
        <v>355</v>
      </c>
      <c r="Y946" s="35" t="s">
        <v>95</v>
      </c>
      <c r="Z946" s="35" t="s">
        <v>95</v>
      </c>
    </row>
    <row r="947" spans="1:26" ht="15.75" customHeight="1">
      <c r="A947" s="35" t="s">
        <v>1722</v>
      </c>
      <c r="B947" s="35" t="s">
        <v>1724</v>
      </c>
      <c r="C947" s="35" t="s">
        <v>281</v>
      </c>
      <c r="D947" s="35" t="s">
        <v>1725</v>
      </c>
      <c r="E947" s="35" t="s">
        <v>488</v>
      </c>
      <c r="F947" s="35" t="s">
        <v>68</v>
      </c>
      <c r="G947" s="35" t="s">
        <v>68</v>
      </c>
      <c r="H947" s="35" t="s">
        <v>68</v>
      </c>
      <c r="I947" s="41">
        <v>44719</v>
      </c>
      <c r="J947" s="41" t="s">
        <v>68</v>
      </c>
      <c r="K947" s="35" t="s">
        <v>663</v>
      </c>
      <c r="L947" s="42">
        <v>0</v>
      </c>
      <c r="M947" s="43">
        <v>0</v>
      </c>
      <c r="N947" s="42">
        <v>673000</v>
      </c>
      <c r="O947" s="42">
        <v>673000</v>
      </c>
      <c r="P947" s="35">
        <v>0</v>
      </c>
      <c r="Q947" s="35">
        <v>0</v>
      </c>
      <c r="R947" s="42">
        <v>0</v>
      </c>
      <c r="S947" s="42">
        <v>0</v>
      </c>
      <c r="T947" s="42">
        <v>0</v>
      </c>
      <c r="U947" s="42">
        <v>0</v>
      </c>
      <c r="V947" s="35" t="s">
        <v>1614</v>
      </c>
      <c r="W947" s="35" t="s">
        <v>82</v>
      </c>
      <c r="X947" s="35" t="s">
        <v>755</v>
      </c>
      <c r="Y947" s="35" t="s">
        <v>95</v>
      </c>
      <c r="Z947" s="35" t="s">
        <v>95</v>
      </c>
    </row>
    <row r="948" spans="1:26" ht="15.75" customHeight="1">
      <c r="A948" s="35" t="s">
        <v>1726</v>
      </c>
      <c r="B948" s="35" t="s">
        <v>1728</v>
      </c>
      <c r="C948" s="35" t="s">
        <v>138</v>
      </c>
      <c r="D948" s="35" t="s">
        <v>771</v>
      </c>
      <c r="E948" s="35" t="s">
        <v>140</v>
      </c>
      <c r="F948" s="35" t="s">
        <v>2437</v>
      </c>
      <c r="G948" s="35" t="s">
        <v>2438</v>
      </c>
      <c r="H948" s="35" t="s">
        <v>2439</v>
      </c>
      <c r="I948" s="41">
        <v>44769</v>
      </c>
      <c r="J948" s="41">
        <v>44834</v>
      </c>
      <c r="K948" s="35" t="s">
        <v>104</v>
      </c>
      <c r="L948" s="42">
        <v>0</v>
      </c>
      <c r="M948" s="43">
        <v>0</v>
      </c>
      <c r="N948" s="42">
        <v>800830.32</v>
      </c>
      <c r="O948" s="42">
        <v>0</v>
      </c>
      <c r="P948" s="35">
        <v>0</v>
      </c>
      <c r="Q948" s="35">
        <v>0</v>
      </c>
      <c r="R948" s="42">
        <v>0</v>
      </c>
      <c r="S948" s="42">
        <v>0</v>
      </c>
      <c r="T948" s="42">
        <v>0</v>
      </c>
      <c r="U948" s="42">
        <v>0</v>
      </c>
      <c r="V948" s="35" t="s">
        <v>989</v>
      </c>
      <c r="W948" s="35" t="s">
        <v>82</v>
      </c>
      <c r="X948" s="35" t="s">
        <v>94</v>
      </c>
      <c r="Y948" s="35" t="s">
        <v>95</v>
      </c>
      <c r="Z948" s="35" t="s">
        <v>95</v>
      </c>
    </row>
    <row r="949" spans="1:26" ht="15.75" customHeight="1">
      <c r="A949" s="35" t="s">
        <v>1729</v>
      </c>
      <c r="B949" s="35" t="s">
        <v>1730</v>
      </c>
      <c r="C949" s="35" t="s">
        <v>281</v>
      </c>
      <c r="D949" s="35" t="s">
        <v>771</v>
      </c>
      <c r="E949" s="35" t="s">
        <v>140</v>
      </c>
      <c r="F949" s="35" t="s">
        <v>68</v>
      </c>
      <c r="G949" s="35" t="s">
        <v>68</v>
      </c>
      <c r="H949" s="35" t="s">
        <v>68</v>
      </c>
      <c r="I949" s="41">
        <v>44686</v>
      </c>
      <c r="J949" s="41" t="s">
        <v>68</v>
      </c>
      <c r="K949" s="35" t="s">
        <v>104</v>
      </c>
      <c r="L949" s="42">
        <v>0</v>
      </c>
      <c r="M949" s="43">
        <v>0</v>
      </c>
      <c r="N949" s="42">
        <v>98000</v>
      </c>
      <c r="O949" s="42">
        <v>0</v>
      </c>
      <c r="P949" s="35">
        <v>0</v>
      </c>
      <c r="Q949" s="35">
        <v>0</v>
      </c>
      <c r="R949" s="42">
        <v>0</v>
      </c>
      <c r="S949" s="42">
        <v>0</v>
      </c>
      <c r="T949" s="42">
        <v>0</v>
      </c>
      <c r="U949" s="42">
        <v>0</v>
      </c>
      <c r="V949" s="35" t="s">
        <v>1614</v>
      </c>
      <c r="W949" s="35" t="s">
        <v>82</v>
      </c>
      <c r="X949" s="35" t="s">
        <v>94</v>
      </c>
      <c r="Y949" s="35" t="s">
        <v>95</v>
      </c>
      <c r="Z949" s="35" t="s">
        <v>95</v>
      </c>
    </row>
    <row r="950" spans="1:26" ht="15.75" customHeight="1">
      <c r="A950" s="35" t="s">
        <v>1732</v>
      </c>
      <c r="B950" s="35" t="s">
        <v>1730</v>
      </c>
      <c r="C950" s="35" t="s">
        <v>281</v>
      </c>
      <c r="D950" s="35" t="s">
        <v>771</v>
      </c>
      <c r="E950" s="35" t="s">
        <v>140</v>
      </c>
      <c r="F950" s="35" t="s">
        <v>68</v>
      </c>
      <c r="G950" s="35" t="s">
        <v>68</v>
      </c>
      <c r="H950" s="35" t="s">
        <v>68</v>
      </c>
      <c r="I950" s="41">
        <v>44686</v>
      </c>
      <c r="J950" s="41" t="s">
        <v>68</v>
      </c>
      <c r="K950" s="35" t="s">
        <v>104</v>
      </c>
      <c r="L950" s="42">
        <v>0</v>
      </c>
      <c r="M950" s="43">
        <v>0</v>
      </c>
      <c r="N950" s="42">
        <v>98000</v>
      </c>
      <c r="O950" s="42">
        <v>0</v>
      </c>
      <c r="P950" s="35">
        <v>0</v>
      </c>
      <c r="Q950" s="35">
        <v>0</v>
      </c>
      <c r="R950" s="42">
        <v>0</v>
      </c>
      <c r="S950" s="42">
        <v>0</v>
      </c>
      <c r="T950" s="42">
        <v>0</v>
      </c>
      <c r="U950" s="42">
        <v>0</v>
      </c>
      <c r="V950" s="35" t="s">
        <v>1614</v>
      </c>
      <c r="W950" s="35" t="s">
        <v>82</v>
      </c>
      <c r="X950" s="35" t="s">
        <v>94</v>
      </c>
      <c r="Y950" s="35" t="s">
        <v>95</v>
      </c>
      <c r="Z950" s="35" t="s">
        <v>95</v>
      </c>
    </row>
    <row r="951" spans="1:26" ht="15.75" customHeight="1">
      <c r="A951" s="35" t="s">
        <v>1734</v>
      </c>
      <c r="B951" s="35" t="s">
        <v>1736</v>
      </c>
      <c r="C951" s="35" t="s">
        <v>281</v>
      </c>
      <c r="D951" s="35" t="s">
        <v>326</v>
      </c>
      <c r="E951" s="35" t="s">
        <v>264</v>
      </c>
      <c r="F951" s="35" t="s">
        <v>68</v>
      </c>
      <c r="G951" s="35" t="s">
        <v>68</v>
      </c>
      <c r="H951" s="35" t="s">
        <v>68</v>
      </c>
      <c r="I951" s="41">
        <v>44767</v>
      </c>
      <c r="J951" s="41" t="s">
        <v>68</v>
      </c>
      <c r="K951" s="35" t="s">
        <v>266</v>
      </c>
      <c r="L951" s="42">
        <v>0</v>
      </c>
      <c r="M951" s="43">
        <v>0</v>
      </c>
      <c r="N951" s="42">
        <v>167169</v>
      </c>
      <c r="O951" s="42">
        <v>167169</v>
      </c>
      <c r="P951" s="35">
        <v>0</v>
      </c>
      <c r="Q951" s="35">
        <v>0</v>
      </c>
      <c r="R951" s="42">
        <v>0</v>
      </c>
      <c r="S951" s="42">
        <v>0</v>
      </c>
      <c r="T951" s="42">
        <v>0</v>
      </c>
      <c r="U951" s="42">
        <v>0</v>
      </c>
      <c r="V951" s="35" t="s">
        <v>1614</v>
      </c>
      <c r="W951" s="35" t="s">
        <v>82</v>
      </c>
      <c r="X951" s="35" t="s">
        <v>83</v>
      </c>
      <c r="Y951" s="35" t="s">
        <v>95</v>
      </c>
      <c r="Z951" s="35" t="s">
        <v>95</v>
      </c>
    </row>
    <row r="952" spans="1:26" ht="15.75" customHeight="1">
      <c r="A952" s="35" t="s">
        <v>1737</v>
      </c>
      <c r="B952" s="35" t="s">
        <v>1739</v>
      </c>
      <c r="C952" s="35" t="s">
        <v>281</v>
      </c>
      <c r="D952" s="35" t="s">
        <v>131</v>
      </c>
      <c r="E952" s="35" t="s">
        <v>409</v>
      </c>
      <c r="F952" s="35" t="s">
        <v>68</v>
      </c>
      <c r="G952" s="35" t="s">
        <v>68</v>
      </c>
      <c r="H952" s="35" t="s">
        <v>68</v>
      </c>
      <c r="I952" s="41">
        <v>44793</v>
      </c>
      <c r="J952" s="41" t="s">
        <v>68</v>
      </c>
      <c r="K952" s="35" t="s">
        <v>663</v>
      </c>
      <c r="L952" s="42">
        <v>0</v>
      </c>
      <c r="M952" s="43">
        <v>0</v>
      </c>
      <c r="N952" s="42">
        <v>65927280.189999998</v>
      </c>
      <c r="O952" s="42">
        <v>65927280.189999998</v>
      </c>
      <c r="P952" s="35">
        <v>0</v>
      </c>
      <c r="Q952" s="35">
        <v>0</v>
      </c>
      <c r="R952" s="42">
        <v>0</v>
      </c>
      <c r="S952" s="42">
        <v>0</v>
      </c>
      <c r="T952" s="42">
        <v>0</v>
      </c>
      <c r="U952" s="42">
        <v>0</v>
      </c>
      <c r="V952" s="35" t="s">
        <v>1614</v>
      </c>
      <c r="W952" s="35" t="s">
        <v>82</v>
      </c>
      <c r="X952" s="35" t="s">
        <v>355</v>
      </c>
      <c r="Y952" s="35" t="s">
        <v>259</v>
      </c>
      <c r="Z952" s="35" t="s">
        <v>1740</v>
      </c>
    </row>
    <row r="953" spans="1:26" ht="15.75" customHeight="1">
      <c r="A953" s="35" t="s">
        <v>1737</v>
      </c>
      <c r="B953" s="35" t="s">
        <v>1739</v>
      </c>
      <c r="C953" s="35" t="s">
        <v>281</v>
      </c>
      <c r="D953" s="35" t="s">
        <v>131</v>
      </c>
      <c r="E953" s="35" t="s">
        <v>409</v>
      </c>
      <c r="F953" s="35" t="s">
        <v>68</v>
      </c>
      <c r="G953" s="35" t="s">
        <v>68</v>
      </c>
      <c r="H953" s="35" t="s">
        <v>68</v>
      </c>
      <c r="I953" s="41">
        <v>44793</v>
      </c>
      <c r="J953" s="41" t="s">
        <v>68</v>
      </c>
      <c r="K953" s="35" t="s">
        <v>663</v>
      </c>
      <c r="L953" s="42">
        <v>0</v>
      </c>
      <c r="M953" s="43">
        <v>0</v>
      </c>
      <c r="N953" s="42">
        <v>65927280.189999998</v>
      </c>
      <c r="O953" s="42">
        <v>65927280.189999998</v>
      </c>
      <c r="P953" s="35">
        <v>0</v>
      </c>
      <c r="Q953" s="35">
        <v>0</v>
      </c>
      <c r="R953" s="42">
        <v>0</v>
      </c>
      <c r="S953" s="42">
        <v>0</v>
      </c>
      <c r="T953" s="42">
        <v>0</v>
      </c>
      <c r="U953" s="42">
        <v>0</v>
      </c>
      <c r="V953" s="35" t="s">
        <v>1614</v>
      </c>
      <c r="W953" s="35" t="s">
        <v>82</v>
      </c>
      <c r="X953" s="35" t="s">
        <v>355</v>
      </c>
      <c r="Y953" s="35" t="s">
        <v>259</v>
      </c>
      <c r="Z953" s="35" t="s">
        <v>624</v>
      </c>
    </row>
    <row r="954" spans="1:26" ht="15.75" customHeight="1">
      <c r="A954" s="35" t="s">
        <v>1737</v>
      </c>
      <c r="B954" s="35" t="s">
        <v>1739</v>
      </c>
      <c r="C954" s="35" t="s">
        <v>281</v>
      </c>
      <c r="D954" s="35" t="s">
        <v>131</v>
      </c>
      <c r="E954" s="35" t="s">
        <v>409</v>
      </c>
      <c r="F954" s="35" t="s">
        <v>68</v>
      </c>
      <c r="G954" s="35" t="s">
        <v>68</v>
      </c>
      <c r="H954" s="35" t="s">
        <v>68</v>
      </c>
      <c r="I954" s="41">
        <v>44793</v>
      </c>
      <c r="J954" s="41" t="s">
        <v>68</v>
      </c>
      <c r="K954" s="35" t="s">
        <v>663</v>
      </c>
      <c r="L954" s="42">
        <v>0</v>
      </c>
      <c r="M954" s="43">
        <v>0</v>
      </c>
      <c r="N954" s="42">
        <v>65927280.189999998</v>
      </c>
      <c r="O954" s="42">
        <v>65927280.189999998</v>
      </c>
      <c r="P954" s="35">
        <v>0</v>
      </c>
      <c r="Q954" s="35">
        <v>0</v>
      </c>
      <c r="R954" s="42">
        <v>0</v>
      </c>
      <c r="S954" s="42">
        <v>0</v>
      </c>
      <c r="T954" s="42">
        <v>0</v>
      </c>
      <c r="U954" s="42">
        <v>0</v>
      </c>
      <c r="V954" s="35" t="s">
        <v>1614</v>
      </c>
      <c r="W954" s="35" t="s">
        <v>82</v>
      </c>
      <c r="X954" s="35" t="s">
        <v>355</v>
      </c>
      <c r="Y954" s="35" t="s">
        <v>259</v>
      </c>
      <c r="Z954" s="35" t="s">
        <v>1674</v>
      </c>
    </row>
    <row r="955" spans="1:26" ht="15.75" customHeight="1">
      <c r="A955" s="35" t="s">
        <v>1737</v>
      </c>
      <c r="B955" s="35" t="s">
        <v>1739</v>
      </c>
      <c r="C955" s="35" t="s">
        <v>281</v>
      </c>
      <c r="D955" s="35" t="s">
        <v>131</v>
      </c>
      <c r="E955" s="35" t="s">
        <v>409</v>
      </c>
      <c r="F955" s="35" t="s">
        <v>68</v>
      </c>
      <c r="G955" s="35" t="s">
        <v>68</v>
      </c>
      <c r="H955" s="35" t="s">
        <v>68</v>
      </c>
      <c r="I955" s="41">
        <v>44793</v>
      </c>
      <c r="J955" s="41" t="s">
        <v>68</v>
      </c>
      <c r="K955" s="35" t="s">
        <v>663</v>
      </c>
      <c r="L955" s="42">
        <v>0</v>
      </c>
      <c r="M955" s="43">
        <v>0</v>
      </c>
      <c r="N955" s="42">
        <v>65927280.189999998</v>
      </c>
      <c r="O955" s="42">
        <v>65927280.189999998</v>
      </c>
      <c r="P955" s="35">
        <v>0</v>
      </c>
      <c r="Q955" s="35">
        <v>0</v>
      </c>
      <c r="R955" s="42">
        <v>0</v>
      </c>
      <c r="S955" s="42">
        <v>0</v>
      </c>
      <c r="T955" s="42">
        <v>0</v>
      </c>
      <c r="U955" s="42">
        <v>0</v>
      </c>
      <c r="V955" s="35" t="s">
        <v>1614</v>
      </c>
      <c r="W955" s="35" t="s">
        <v>82</v>
      </c>
      <c r="X955" s="35" t="s">
        <v>355</v>
      </c>
      <c r="Y955" s="35" t="s">
        <v>259</v>
      </c>
      <c r="Z955" s="35" t="s">
        <v>508</v>
      </c>
    </row>
    <row r="956" spans="1:26" ht="15.75" customHeight="1">
      <c r="A956" s="35" t="s">
        <v>1737</v>
      </c>
      <c r="B956" s="35" t="s">
        <v>1739</v>
      </c>
      <c r="C956" s="35" t="s">
        <v>281</v>
      </c>
      <c r="D956" s="35" t="s">
        <v>131</v>
      </c>
      <c r="E956" s="35" t="s">
        <v>409</v>
      </c>
      <c r="F956" s="35" t="s">
        <v>68</v>
      </c>
      <c r="G956" s="35" t="s">
        <v>68</v>
      </c>
      <c r="H956" s="35" t="s">
        <v>68</v>
      </c>
      <c r="I956" s="41">
        <v>44793</v>
      </c>
      <c r="J956" s="41" t="s">
        <v>68</v>
      </c>
      <c r="K956" s="35" t="s">
        <v>663</v>
      </c>
      <c r="L956" s="42">
        <v>0</v>
      </c>
      <c r="M956" s="43">
        <v>0</v>
      </c>
      <c r="N956" s="42">
        <v>65927280.189999998</v>
      </c>
      <c r="O956" s="42">
        <v>65927280.189999998</v>
      </c>
      <c r="P956" s="35">
        <v>0</v>
      </c>
      <c r="Q956" s="35">
        <v>0</v>
      </c>
      <c r="R956" s="42">
        <v>0</v>
      </c>
      <c r="S956" s="42">
        <v>0</v>
      </c>
      <c r="T956" s="42">
        <v>0</v>
      </c>
      <c r="U956" s="42">
        <v>0</v>
      </c>
      <c r="V956" s="35" t="s">
        <v>1614</v>
      </c>
      <c r="W956" s="35" t="s">
        <v>82</v>
      </c>
      <c r="X956" s="35" t="s">
        <v>355</v>
      </c>
      <c r="Y956" s="35" t="s">
        <v>259</v>
      </c>
      <c r="Z956" s="35" t="s">
        <v>982</v>
      </c>
    </row>
    <row r="957" spans="1:26" ht="15.75" customHeight="1">
      <c r="A957" s="35" t="s">
        <v>1737</v>
      </c>
      <c r="B957" s="35" t="s">
        <v>1739</v>
      </c>
      <c r="C957" s="35" t="s">
        <v>281</v>
      </c>
      <c r="D957" s="35" t="s">
        <v>131</v>
      </c>
      <c r="E957" s="35" t="s">
        <v>409</v>
      </c>
      <c r="F957" s="35" t="s">
        <v>68</v>
      </c>
      <c r="G957" s="35" t="s">
        <v>68</v>
      </c>
      <c r="H957" s="35" t="s">
        <v>68</v>
      </c>
      <c r="I957" s="41">
        <v>44793</v>
      </c>
      <c r="J957" s="41" t="s">
        <v>68</v>
      </c>
      <c r="K957" s="35" t="s">
        <v>663</v>
      </c>
      <c r="L957" s="42">
        <v>0</v>
      </c>
      <c r="M957" s="43">
        <v>0</v>
      </c>
      <c r="N957" s="42">
        <v>65927280.189999998</v>
      </c>
      <c r="O957" s="42">
        <v>65927280.189999998</v>
      </c>
      <c r="P957" s="35">
        <v>0</v>
      </c>
      <c r="Q957" s="35">
        <v>0</v>
      </c>
      <c r="R957" s="42">
        <v>0</v>
      </c>
      <c r="S957" s="42">
        <v>0</v>
      </c>
      <c r="T957" s="42">
        <v>0</v>
      </c>
      <c r="U957" s="42">
        <v>0</v>
      </c>
      <c r="V957" s="35" t="s">
        <v>1614</v>
      </c>
      <c r="W957" s="35" t="s">
        <v>82</v>
      </c>
      <c r="X957" s="35" t="s">
        <v>355</v>
      </c>
      <c r="Y957" s="35" t="s">
        <v>259</v>
      </c>
      <c r="Z957" s="35" t="s">
        <v>2046</v>
      </c>
    </row>
    <row r="958" spans="1:26" ht="15.75" customHeight="1">
      <c r="A958" s="35" t="s">
        <v>1737</v>
      </c>
      <c r="B958" s="35" t="s">
        <v>1739</v>
      </c>
      <c r="C958" s="35" t="s">
        <v>281</v>
      </c>
      <c r="D958" s="35" t="s">
        <v>131</v>
      </c>
      <c r="E958" s="35" t="s">
        <v>409</v>
      </c>
      <c r="F958" s="35" t="s">
        <v>68</v>
      </c>
      <c r="G958" s="35" t="s">
        <v>68</v>
      </c>
      <c r="H958" s="35" t="s">
        <v>68</v>
      </c>
      <c r="I958" s="41">
        <v>44793</v>
      </c>
      <c r="J958" s="41" t="s">
        <v>68</v>
      </c>
      <c r="K958" s="35" t="s">
        <v>663</v>
      </c>
      <c r="L958" s="42">
        <v>0</v>
      </c>
      <c r="M958" s="43">
        <v>0</v>
      </c>
      <c r="N958" s="42">
        <v>65927280.189999998</v>
      </c>
      <c r="O958" s="42">
        <v>65927280.189999998</v>
      </c>
      <c r="P958" s="35">
        <v>0</v>
      </c>
      <c r="Q958" s="35">
        <v>0</v>
      </c>
      <c r="R958" s="42">
        <v>0</v>
      </c>
      <c r="S958" s="42">
        <v>0</v>
      </c>
      <c r="T958" s="42">
        <v>0</v>
      </c>
      <c r="U958" s="42">
        <v>0</v>
      </c>
      <c r="V958" s="35" t="s">
        <v>1614</v>
      </c>
      <c r="W958" s="35" t="s">
        <v>82</v>
      </c>
      <c r="X958" s="35" t="s">
        <v>355</v>
      </c>
      <c r="Y958" s="35" t="s">
        <v>259</v>
      </c>
      <c r="Z958" s="35" t="s">
        <v>788</v>
      </c>
    </row>
    <row r="959" spans="1:26" ht="15.75" customHeight="1">
      <c r="A959" s="35" t="s">
        <v>1737</v>
      </c>
      <c r="B959" s="35" t="s">
        <v>1739</v>
      </c>
      <c r="C959" s="35" t="s">
        <v>281</v>
      </c>
      <c r="D959" s="35" t="s">
        <v>131</v>
      </c>
      <c r="E959" s="35" t="s">
        <v>409</v>
      </c>
      <c r="F959" s="35" t="s">
        <v>68</v>
      </c>
      <c r="G959" s="35" t="s">
        <v>68</v>
      </c>
      <c r="H959" s="35" t="s">
        <v>68</v>
      </c>
      <c r="I959" s="41">
        <v>44793</v>
      </c>
      <c r="J959" s="41" t="s">
        <v>68</v>
      </c>
      <c r="K959" s="35" t="s">
        <v>663</v>
      </c>
      <c r="L959" s="42">
        <v>0</v>
      </c>
      <c r="M959" s="43">
        <v>0</v>
      </c>
      <c r="N959" s="42">
        <v>65927280.189999998</v>
      </c>
      <c r="O959" s="42">
        <v>65927280.189999998</v>
      </c>
      <c r="P959" s="35">
        <v>0</v>
      </c>
      <c r="Q959" s="35">
        <v>0</v>
      </c>
      <c r="R959" s="42">
        <v>0</v>
      </c>
      <c r="S959" s="42">
        <v>0</v>
      </c>
      <c r="T959" s="42">
        <v>0</v>
      </c>
      <c r="U959" s="42">
        <v>0</v>
      </c>
      <c r="V959" s="35" t="s">
        <v>1614</v>
      </c>
      <c r="W959" s="35" t="s">
        <v>82</v>
      </c>
      <c r="X959" s="35" t="s">
        <v>355</v>
      </c>
      <c r="Y959" s="35" t="s">
        <v>259</v>
      </c>
      <c r="Z959" s="35" t="s">
        <v>1235</v>
      </c>
    </row>
    <row r="960" spans="1:26" ht="15.75" customHeight="1">
      <c r="A960" s="35" t="s">
        <v>1737</v>
      </c>
      <c r="B960" s="35" t="s">
        <v>1739</v>
      </c>
      <c r="C960" s="35" t="s">
        <v>281</v>
      </c>
      <c r="D960" s="35" t="s">
        <v>131</v>
      </c>
      <c r="E960" s="35" t="s">
        <v>409</v>
      </c>
      <c r="F960" s="35" t="s">
        <v>68</v>
      </c>
      <c r="G960" s="35" t="s">
        <v>68</v>
      </c>
      <c r="H960" s="35" t="s">
        <v>68</v>
      </c>
      <c r="I960" s="41">
        <v>44793</v>
      </c>
      <c r="J960" s="41" t="s">
        <v>68</v>
      </c>
      <c r="K960" s="35" t="s">
        <v>663</v>
      </c>
      <c r="L960" s="42">
        <v>0</v>
      </c>
      <c r="M960" s="43">
        <v>0</v>
      </c>
      <c r="N960" s="42">
        <v>65927280.189999998</v>
      </c>
      <c r="O960" s="42">
        <v>65927280.189999998</v>
      </c>
      <c r="P960" s="35">
        <v>0</v>
      </c>
      <c r="Q960" s="35">
        <v>0</v>
      </c>
      <c r="R960" s="42">
        <v>0</v>
      </c>
      <c r="S960" s="42">
        <v>0</v>
      </c>
      <c r="T960" s="42">
        <v>0</v>
      </c>
      <c r="U960" s="42">
        <v>0</v>
      </c>
      <c r="V960" s="35" t="s">
        <v>1614</v>
      </c>
      <c r="W960" s="35" t="s">
        <v>82</v>
      </c>
      <c r="X960" s="35" t="s">
        <v>355</v>
      </c>
      <c r="Y960" s="35" t="s">
        <v>259</v>
      </c>
      <c r="Z960" s="35" t="s">
        <v>2048</v>
      </c>
    </row>
    <row r="961" spans="1:26" ht="15.75" customHeight="1">
      <c r="A961" s="35" t="s">
        <v>1737</v>
      </c>
      <c r="B961" s="35" t="s">
        <v>1739</v>
      </c>
      <c r="C961" s="35" t="s">
        <v>281</v>
      </c>
      <c r="D961" s="35" t="s">
        <v>131</v>
      </c>
      <c r="E961" s="35" t="s">
        <v>409</v>
      </c>
      <c r="F961" s="35" t="s">
        <v>68</v>
      </c>
      <c r="G961" s="35" t="s">
        <v>68</v>
      </c>
      <c r="H961" s="35" t="s">
        <v>68</v>
      </c>
      <c r="I961" s="41">
        <v>44793</v>
      </c>
      <c r="J961" s="41" t="s">
        <v>68</v>
      </c>
      <c r="K961" s="35" t="s">
        <v>663</v>
      </c>
      <c r="L961" s="42">
        <v>0</v>
      </c>
      <c r="M961" s="43">
        <v>0</v>
      </c>
      <c r="N961" s="42">
        <v>65927280.189999998</v>
      </c>
      <c r="O961" s="42">
        <v>65927280.189999998</v>
      </c>
      <c r="P961" s="35">
        <v>0</v>
      </c>
      <c r="Q961" s="35">
        <v>0</v>
      </c>
      <c r="R961" s="42">
        <v>0</v>
      </c>
      <c r="S961" s="42">
        <v>0</v>
      </c>
      <c r="T961" s="42">
        <v>0</v>
      </c>
      <c r="U961" s="42">
        <v>0</v>
      </c>
      <c r="V961" s="35" t="s">
        <v>1614</v>
      </c>
      <c r="W961" s="35" t="s">
        <v>82</v>
      </c>
      <c r="X961" s="35" t="s">
        <v>355</v>
      </c>
      <c r="Y961" s="35" t="s">
        <v>259</v>
      </c>
      <c r="Z961" s="35" t="s">
        <v>2047</v>
      </c>
    </row>
    <row r="962" spans="1:26" ht="15.75" customHeight="1">
      <c r="A962" s="35" t="s">
        <v>1741</v>
      </c>
      <c r="B962" s="35" t="s">
        <v>1743</v>
      </c>
      <c r="C962" s="35" t="s">
        <v>281</v>
      </c>
      <c r="D962" s="35" t="s">
        <v>809</v>
      </c>
      <c r="E962" s="35" t="s">
        <v>409</v>
      </c>
      <c r="F962" s="35" t="s">
        <v>68</v>
      </c>
      <c r="G962" s="35" t="s">
        <v>68</v>
      </c>
      <c r="H962" s="35" t="s">
        <v>68</v>
      </c>
      <c r="I962" s="41">
        <v>44774</v>
      </c>
      <c r="J962" s="41" t="s">
        <v>68</v>
      </c>
      <c r="K962" s="35" t="s">
        <v>663</v>
      </c>
      <c r="L962" s="42">
        <v>0</v>
      </c>
      <c r="M962" s="43">
        <v>0</v>
      </c>
      <c r="N962" s="42">
        <v>4704031.7300000004</v>
      </c>
      <c r="O962" s="42">
        <v>4704031.7300000004</v>
      </c>
      <c r="P962" s="35">
        <v>0</v>
      </c>
      <c r="Q962" s="35">
        <v>0</v>
      </c>
      <c r="R962" s="42">
        <v>0</v>
      </c>
      <c r="S962" s="42">
        <v>0</v>
      </c>
      <c r="T962" s="42">
        <v>0</v>
      </c>
      <c r="U962" s="42">
        <v>0</v>
      </c>
      <c r="V962" s="35" t="s">
        <v>105</v>
      </c>
      <c r="W962" s="35" t="s">
        <v>82</v>
      </c>
      <c r="X962" s="35" t="s">
        <v>355</v>
      </c>
      <c r="Y962" s="35" t="s">
        <v>364</v>
      </c>
      <c r="Z962" s="35" t="s">
        <v>364</v>
      </c>
    </row>
    <row r="963" spans="1:26" ht="15.75" customHeight="1">
      <c r="A963" s="35" t="s">
        <v>1741</v>
      </c>
      <c r="B963" s="35" t="s">
        <v>1743</v>
      </c>
      <c r="C963" s="35" t="s">
        <v>281</v>
      </c>
      <c r="D963" s="35" t="s">
        <v>809</v>
      </c>
      <c r="E963" s="35" t="s">
        <v>409</v>
      </c>
      <c r="F963" s="35" t="s">
        <v>68</v>
      </c>
      <c r="G963" s="35" t="s">
        <v>68</v>
      </c>
      <c r="H963" s="35" t="s">
        <v>68</v>
      </c>
      <c r="I963" s="41">
        <v>44774</v>
      </c>
      <c r="J963" s="41" t="s">
        <v>68</v>
      </c>
      <c r="K963" s="35" t="s">
        <v>663</v>
      </c>
      <c r="L963" s="42">
        <v>0</v>
      </c>
      <c r="M963" s="43">
        <v>0</v>
      </c>
      <c r="N963" s="42">
        <v>4704031.7300000004</v>
      </c>
      <c r="O963" s="42">
        <v>4704031.7300000004</v>
      </c>
      <c r="P963" s="35">
        <v>0</v>
      </c>
      <c r="Q963" s="35">
        <v>0</v>
      </c>
      <c r="R963" s="42">
        <v>0</v>
      </c>
      <c r="S963" s="42">
        <v>0</v>
      </c>
      <c r="T963" s="42">
        <v>0</v>
      </c>
      <c r="U963" s="42">
        <v>0</v>
      </c>
      <c r="V963" s="35" t="s">
        <v>105</v>
      </c>
      <c r="W963" s="35" t="s">
        <v>82</v>
      </c>
      <c r="X963" s="35" t="s">
        <v>355</v>
      </c>
      <c r="Y963" s="35" t="s">
        <v>143</v>
      </c>
      <c r="Z963" s="35" t="s">
        <v>143</v>
      </c>
    </row>
    <row r="964" spans="1:26" ht="15.75" customHeight="1">
      <c r="A964" s="35" t="s">
        <v>1741</v>
      </c>
      <c r="B964" s="35" t="s">
        <v>1743</v>
      </c>
      <c r="C964" s="35" t="s">
        <v>281</v>
      </c>
      <c r="D964" s="35" t="s">
        <v>809</v>
      </c>
      <c r="E964" s="35" t="s">
        <v>409</v>
      </c>
      <c r="F964" s="35" t="s">
        <v>68</v>
      </c>
      <c r="G964" s="35" t="s">
        <v>68</v>
      </c>
      <c r="H964" s="35" t="s">
        <v>68</v>
      </c>
      <c r="I964" s="41">
        <v>44774</v>
      </c>
      <c r="J964" s="41" t="s">
        <v>68</v>
      </c>
      <c r="K964" s="35" t="s">
        <v>663</v>
      </c>
      <c r="L964" s="42">
        <v>0</v>
      </c>
      <c r="M964" s="43">
        <v>0</v>
      </c>
      <c r="N964" s="42">
        <v>4704031.7300000004</v>
      </c>
      <c r="O964" s="42">
        <v>4704031.7300000004</v>
      </c>
      <c r="P964" s="35">
        <v>0</v>
      </c>
      <c r="Q964" s="35">
        <v>0</v>
      </c>
      <c r="R964" s="42">
        <v>0</v>
      </c>
      <c r="S964" s="42">
        <v>0</v>
      </c>
      <c r="T964" s="42">
        <v>0</v>
      </c>
      <c r="U964" s="42">
        <v>0</v>
      </c>
      <c r="V964" s="35" t="s">
        <v>105</v>
      </c>
      <c r="W964" s="35" t="s">
        <v>82</v>
      </c>
      <c r="X964" s="35" t="s">
        <v>355</v>
      </c>
      <c r="Y964" s="35" t="s">
        <v>158</v>
      </c>
      <c r="Z964" s="35" t="s">
        <v>158</v>
      </c>
    </row>
    <row r="965" spans="1:26" ht="15.75" customHeight="1">
      <c r="A965" s="35" t="s">
        <v>1741</v>
      </c>
      <c r="B965" s="35" t="s">
        <v>1743</v>
      </c>
      <c r="C965" s="35" t="s">
        <v>281</v>
      </c>
      <c r="D965" s="35" t="s">
        <v>809</v>
      </c>
      <c r="E965" s="35" t="s">
        <v>409</v>
      </c>
      <c r="F965" s="35" t="s">
        <v>68</v>
      </c>
      <c r="G965" s="35" t="s">
        <v>68</v>
      </c>
      <c r="H965" s="35" t="s">
        <v>68</v>
      </c>
      <c r="I965" s="41">
        <v>44774</v>
      </c>
      <c r="J965" s="41" t="s">
        <v>68</v>
      </c>
      <c r="K965" s="35" t="s">
        <v>663</v>
      </c>
      <c r="L965" s="42">
        <v>0</v>
      </c>
      <c r="M965" s="43">
        <v>0</v>
      </c>
      <c r="N965" s="42">
        <v>4704031.7300000004</v>
      </c>
      <c r="O965" s="42">
        <v>4704031.7300000004</v>
      </c>
      <c r="P965" s="35">
        <v>0</v>
      </c>
      <c r="Q965" s="35">
        <v>0</v>
      </c>
      <c r="R965" s="42">
        <v>0</v>
      </c>
      <c r="S965" s="42">
        <v>0</v>
      </c>
      <c r="T965" s="42">
        <v>0</v>
      </c>
      <c r="U965" s="42">
        <v>0</v>
      </c>
      <c r="V965" s="35" t="s">
        <v>105</v>
      </c>
      <c r="W965" s="35" t="s">
        <v>82</v>
      </c>
      <c r="X965" s="35" t="s">
        <v>355</v>
      </c>
      <c r="Y965" s="35" t="s">
        <v>259</v>
      </c>
      <c r="Z965" s="35" t="s">
        <v>259</v>
      </c>
    </row>
    <row r="966" spans="1:26" ht="15.75" customHeight="1">
      <c r="A966" s="35" t="s">
        <v>1741</v>
      </c>
      <c r="B966" s="35" t="s">
        <v>1743</v>
      </c>
      <c r="C966" s="35" t="s">
        <v>281</v>
      </c>
      <c r="D966" s="35" t="s">
        <v>809</v>
      </c>
      <c r="E966" s="35" t="s">
        <v>409</v>
      </c>
      <c r="F966" s="35" t="s">
        <v>68</v>
      </c>
      <c r="G966" s="35" t="s">
        <v>68</v>
      </c>
      <c r="H966" s="35" t="s">
        <v>68</v>
      </c>
      <c r="I966" s="41">
        <v>44774</v>
      </c>
      <c r="J966" s="41" t="s">
        <v>68</v>
      </c>
      <c r="K966" s="35" t="s">
        <v>663</v>
      </c>
      <c r="L966" s="42">
        <v>0</v>
      </c>
      <c r="M966" s="43">
        <v>0</v>
      </c>
      <c r="N966" s="42">
        <v>4704031.7300000004</v>
      </c>
      <c r="O966" s="42">
        <v>4704031.7300000004</v>
      </c>
      <c r="P966" s="35">
        <v>0</v>
      </c>
      <c r="Q966" s="35">
        <v>0</v>
      </c>
      <c r="R966" s="42">
        <v>0</v>
      </c>
      <c r="S966" s="42">
        <v>0</v>
      </c>
      <c r="T966" s="42">
        <v>0</v>
      </c>
      <c r="U966" s="42">
        <v>0</v>
      </c>
      <c r="V966" s="35" t="s">
        <v>105</v>
      </c>
      <c r="W966" s="35" t="s">
        <v>82</v>
      </c>
      <c r="X966" s="35" t="s">
        <v>355</v>
      </c>
      <c r="Y966" s="35" t="s">
        <v>224</v>
      </c>
      <c r="Z966" s="35" t="s">
        <v>224</v>
      </c>
    </row>
    <row r="967" spans="1:26" ht="15.75" customHeight="1">
      <c r="A967" s="35" t="s">
        <v>1741</v>
      </c>
      <c r="B967" s="35" t="s">
        <v>1743</v>
      </c>
      <c r="C967" s="35" t="s">
        <v>281</v>
      </c>
      <c r="D967" s="35" t="s">
        <v>809</v>
      </c>
      <c r="E967" s="35" t="s">
        <v>409</v>
      </c>
      <c r="F967" s="35" t="s">
        <v>68</v>
      </c>
      <c r="G967" s="35" t="s">
        <v>68</v>
      </c>
      <c r="H967" s="35" t="s">
        <v>68</v>
      </c>
      <c r="I967" s="41">
        <v>44774</v>
      </c>
      <c r="J967" s="41" t="s">
        <v>68</v>
      </c>
      <c r="K967" s="35" t="s">
        <v>663</v>
      </c>
      <c r="L967" s="42">
        <v>0</v>
      </c>
      <c r="M967" s="43">
        <v>0</v>
      </c>
      <c r="N967" s="42">
        <v>4704031.7300000004</v>
      </c>
      <c r="O967" s="42">
        <v>4704031.7300000004</v>
      </c>
      <c r="P967" s="35">
        <v>0</v>
      </c>
      <c r="Q967" s="35">
        <v>0</v>
      </c>
      <c r="R967" s="42">
        <v>0</v>
      </c>
      <c r="S967" s="42">
        <v>0</v>
      </c>
      <c r="T967" s="42">
        <v>0</v>
      </c>
      <c r="U967" s="42">
        <v>0</v>
      </c>
      <c r="V967" s="35" t="s">
        <v>105</v>
      </c>
      <c r="W967" s="35" t="s">
        <v>82</v>
      </c>
      <c r="X967" s="35" t="s">
        <v>355</v>
      </c>
      <c r="Y967" s="35" t="s">
        <v>655</v>
      </c>
      <c r="Z967" s="35" t="s">
        <v>655</v>
      </c>
    </row>
    <row r="968" spans="1:26" ht="15.75" customHeight="1">
      <c r="A968" s="35" t="s">
        <v>1744</v>
      </c>
      <c r="B968" s="35" t="s">
        <v>1743</v>
      </c>
      <c r="C968" s="35" t="s">
        <v>281</v>
      </c>
      <c r="D968" s="35" t="s">
        <v>809</v>
      </c>
      <c r="E968" s="35" t="s">
        <v>409</v>
      </c>
      <c r="F968" s="35" t="s">
        <v>68</v>
      </c>
      <c r="G968" s="35" t="s">
        <v>68</v>
      </c>
      <c r="H968" s="35" t="s">
        <v>68</v>
      </c>
      <c r="I968" s="41">
        <v>44774</v>
      </c>
      <c r="J968" s="41" t="s">
        <v>68</v>
      </c>
      <c r="K968" s="35" t="s">
        <v>663</v>
      </c>
      <c r="L968" s="42">
        <v>0</v>
      </c>
      <c r="M968" s="43">
        <v>0</v>
      </c>
      <c r="N968" s="42">
        <v>4704031.7300000004</v>
      </c>
      <c r="O968" s="42">
        <v>4704031.7300000004</v>
      </c>
      <c r="P968" s="35">
        <v>0</v>
      </c>
      <c r="Q968" s="35">
        <v>0</v>
      </c>
      <c r="R968" s="42">
        <v>0</v>
      </c>
      <c r="S968" s="42">
        <v>0</v>
      </c>
      <c r="T968" s="42">
        <v>0</v>
      </c>
      <c r="U968" s="42">
        <v>0</v>
      </c>
      <c r="V968" s="35" t="s">
        <v>105</v>
      </c>
      <c r="W968" s="35" t="s">
        <v>82</v>
      </c>
      <c r="X968" s="35" t="s">
        <v>355</v>
      </c>
      <c r="Y968" s="35" t="s">
        <v>143</v>
      </c>
      <c r="Z968" s="35" t="s">
        <v>143</v>
      </c>
    </row>
    <row r="969" spans="1:26" ht="15.75" customHeight="1">
      <c r="A969" s="35" t="s">
        <v>1744</v>
      </c>
      <c r="B969" s="35" t="s">
        <v>1743</v>
      </c>
      <c r="C969" s="35" t="s">
        <v>281</v>
      </c>
      <c r="D969" s="35" t="s">
        <v>809</v>
      </c>
      <c r="E969" s="35" t="s">
        <v>409</v>
      </c>
      <c r="F969" s="35" t="s">
        <v>68</v>
      </c>
      <c r="G969" s="35" t="s">
        <v>68</v>
      </c>
      <c r="H969" s="35" t="s">
        <v>68</v>
      </c>
      <c r="I969" s="41">
        <v>44774</v>
      </c>
      <c r="J969" s="41" t="s">
        <v>68</v>
      </c>
      <c r="K969" s="35" t="s">
        <v>663</v>
      </c>
      <c r="L969" s="42">
        <v>0</v>
      </c>
      <c r="M969" s="43">
        <v>0</v>
      </c>
      <c r="N969" s="42">
        <v>4704031.7300000004</v>
      </c>
      <c r="O969" s="42">
        <v>4704031.7300000004</v>
      </c>
      <c r="P969" s="35">
        <v>0</v>
      </c>
      <c r="Q969" s="35">
        <v>0</v>
      </c>
      <c r="R969" s="42">
        <v>0</v>
      </c>
      <c r="S969" s="42">
        <v>0</v>
      </c>
      <c r="T969" s="42">
        <v>0</v>
      </c>
      <c r="U969" s="42">
        <v>0</v>
      </c>
      <c r="V969" s="35" t="s">
        <v>105</v>
      </c>
      <c r="W969" s="35" t="s">
        <v>82</v>
      </c>
      <c r="X969" s="35" t="s">
        <v>355</v>
      </c>
      <c r="Y969" s="35" t="s">
        <v>364</v>
      </c>
      <c r="Z969" s="35" t="s">
        <v>364</v>
      </c>
    </row>
    <row r="970" spans="1:26" ht="15.75" customHeight="1">
      <c r="A970" s="35" t="s">
        <v>1744</v>
      </c>
      <c r="B970" s="35" t="s">
        <v>1743</v>
      </c>
      <c r="C970" s="35" t="s">
        <v>281</v>
      </c>
      <c r="D970" s="35" t="s">
        <v>809</v>
      </c>
      <c r="E970" s="35" t="s">
        <v>409</v>
      </c>
      <c r="F970" s="35" t="s">
        <v>68</v>
      </c>
      <c r="G970" s="35" t="s">
        <v>68</v>
      </c>
      <c r="H970" s="35" t="s">
        <v>68</v>
      </c>
      <c r="I970" s="41">
        <v>44774</v>
      </c>
      <c r="J970" s="41" t="s">
        <v>68</v>
      </c>
      <c r="K970" s="35" t="s">
        <v>663</v>
      </c>
      <c r="L970" s="42">
        <v>0</v>
      </c>
      <c r="M970" s="43">
        <v>0</v>
      </c>
      <c r="N970" s="42">
        <v>4704031.7300000004</v>
      </c>
      <c r="O970" s="42">
        <v>4704031.7300000004</v>
      </c>
      <c r="P970" s="35">
        <v>0</v>
      </c>
      <c r="Q970" s="35">
        <v>0</v>
      </c>
      <c r="R970" s="42">
        <v>0</v>
      </c>
      <c r="S970" s="42">
        <v>0</v>
      </c>
      <c r="T970" s="42">
        <v>0</v>
      </c>
      <c r="U970" s="42">
        <v>0</v>
      </c>
      <c r="V970" s="35" t="s">
        <v>105</v>
      </c>
      <c r="W970" s="35" t="s">
        <v>82</v>
      </c>
      <c r="X970" s="35" t="s">
        <v>355</v>
      </c>
      <c r="Y970" s="35" t="s">
        <v>259</v>
      </c>
      <c r="Z970" s="35" t="s">
        <v>259</v>
      </c>
    </row>
    <row r="971" spans="1:26" ht="15.75" customHeight="1">
      <c r="A971" s="35" t="s">
        <v>1744</v>
      </c>
      <c r="B971" s="35" t="s">
        <v>1743</v>
      </c>
      <c r="C971" s="35" t="s">
        <v>281</v>
      </c>
      <c r="D971" s="35" t="s">
        <v>809</v>
      </c>
      <c r="E971" s="35" t="s">
        <v>409</v>
      </c>
      <c r="F971" s="35" t="s">
        <v>68</v>
      </c>
      <c r="G971" s="35" t="s">
        <v>68</v>
      </c>
      <c r="H971" s="35" t="s">
        <v>68</v>
      </c>
      <c r="I971" s="41">
        <v>44774</v>
      </c>
      <c r="J971" s="41" t="s">
        <v>68</v>
      </c>
      <c r="K971" s="35" t="s">
        <v>663</v>
      </c>
      <c r="L971" s="42">
        <v>0</v>
      </c>
      <c r="M971" s="43">
        <v>0</v>
      </c>
      <c r="N971" s="42">
        <v>4704031.7300000004</v>
      </c>
      <c r="O971" s="42">
        <v>4704031.7300000004</v>
      </c>
      <c r="P971" s="35">
        <v>0</v>
      </c>
      <c r="Q971" s="35">
        <v>0</v>
      </c>
      <c r="R971" s="42">
        <v>0</v>
      </c>
      <c r="S971" s="42">
        <v>0</v>
      </c>
      <c r="T971" s="42">
        <v>0</v>
      </c>
      <c r="U971" s="42">
        <v>0</v>
      </c>
      <c r="V971" s="35" t="s">
        <v>105</v>
      </c>
      <c r="W971" s="35" t="s">
        <v>82</v>
      </c>
      <c r="X971" s="35" t="s">
        <v>355</v>
      </c>
      <c r="Y971" s="35" t="s">
        <v>224</v>
      </c>
      <c r="Z971" s="35" t="s">
        <v>224</v>
      </c>
    </row>
    <row r="972" spans="1:26" ht="15.75" customHeight="1">
      <c r="A972" s="35" t="s">
        <v>1744</v>
      </c>
      <c r="B972" s="35" t="s">
        <v>1743</v>
      </c>
      <c r="C972" s="35" t="s">
        <v>281</v>
      </c>
      <c r="D972" s="35" t="s">
        <v>809</v>
      </c>
      <c r="E972" s="35" t="s">
        <v>409</v>
      </c>
      <c r="F972" s="35" t="s">
        <v>68</v>
      </c>
      <c r="G972" s="35" t="s">
        <v>68</v>
      </c>
      <c r="H972" s="35" t="s">
        <v>68</v>
      </c>
      <c r="I972" s="41">
        <v>44774</v>
      </c>
      <c r="J972" s="41" t="s">
        <v>68</v>
      </c>
      <c r="K972" s="35" t="s">
        <v>663</v>
      </c>
      <c r="L972" s="42">
        <v>0</v>
      </c>
      <c r="M972" s="43">
        <v>0</v>
      </c>
      <c r="N972" s="42">
        <v>4704031.7300000004</v>
      </c>
      <c r="O972" s="42">
        <v>4704031.7300000004</v>
      </c>
      <c r="P972" s="35">
        <v>0</v>
      </c>
      <c r="Q972" s="35">
        <v>0</v>
      </c>
      <c r="R972" s="42">
        <v>0</v>
      </c>
      <c r="S972" s="42">
        <v>0</v>
      </c>
      <c r="T972" s="42">
        <v>0</v>
      </c>
      <c r="U972" s="42">
        <v>0</v>
      </c>
      <c r="V972" s="35" t="s">
        <v>105</v>
      </c>
      <c r="W972" s="35" t="s">
        <v>82</v>
      </c>
      <c r="X972" s="35" t="s">
        <v>355</v>
      </c>
      <c r="Y972" s="35" t="s">
        <v>158</v>
      </c>
      <c r="Z972" s="35" t="s">
        <v>158</v>
      </c>
    </row>
    <row r="973" spans="1:26" ht="15.75" customHeight="1">
      <c r="A973" s="35" t="s">
        <v>1744</v>
      </c>
      <c r="B973" s="35" t="s">
        <v>1743</v>
      </c>
      <c r="C973" s="35" t="s">
        <v>281</v>
      </c>
      <c r="D973" s="35" t="s">
        <v>809</v>
      </c>
      <c r="E973" s="35" t="s">
        <v>409</v>
      </c>
      <c r="F973" s="35" t="s">
        <v>68</v>
      </c>
      <c r="G973" s="35" t="s">
        <v>68</v>
      </c>
      <c r="H973" s="35" t="s">
        <v>68</v>
      </c>
      <c r="I973" s="41">
        <v>44774</v>
      </c>
      <c r="J973" s="41" t="s">
        <v>68</v>
      </c>
      <c r="K973" s="35" t="s">
        <v>663</v>
      </c>
      <c r="L973" s="42">
        <v>0</v>
      </c>
      <c r="M973" s="43">
        <v>0</v>
      </c>
      <c r="N973" s="42">
        <v>4704031.7300000004</v>
      </c>
      <c r="O973" s="42">
        <v>4704031.7300000004</v>
      </c>
      <c r="P973" s="35">
        <v>0</v>
      </c>
      <c r="Q973" s="35">
        <v>0</v>
      </c>
      <c r="R973" s="42">
        <v>0</v>
      </c>
      <c r="S973" s="42">
        <v>0</v>
      </c>
      <c r="T973" s="42">
        <v>0</v>
      </c>
      <c r="U973" s="42">
        <v>0</v>
      </c>
      <c r="V973" s="35" t="s">
        <v>105</v>
      </c>
      <c r="W973" s="35" t="s">
        <v>82</v>
      </c>
      <c r="X973" s="35" t="s">
        <v>355</v>
      </c>
      <c r="Y973" s="35" t="s">
        <v>655</v>
      </c>
      <c r="Z973" s="35" t="s">
        <v>655</v>
      </c>
    </row>
    <row r="974" spans="1:26" ht="15.75" customHeight="1">
      <c r="A974" s="35" t="s">
        <v>1746</v>
      </c>
      <c r="B974" s="35" t="s">
        <v>1748</v>
      </c>
      <c r="C974" s="35" t="s">
        <v>281</v>
      </c>
      <c r="D974" s="35" t="s">
        <v>131</v>
      </c>
      <c r="E974" s="35" t="s">
        <v>409</v>
      </c>
      <c r="F974" s="35" t="s">
        <v>68</v>
      </c>
      <c r="G974" s="35" t="s">
        <v>68</v>
      </c>
      <c r="H974" s="35" t="s">
        <v>68</v>
      </c>
      <c r="I974" s="41">
        <v>44774</v>
      </c>
      <c r="J974" s="41" t="s">
        <v>68</v>
      </c>
      <c r="K974" s="35" t="s">
        <v>663</v>
      </c>
      <c r="L974" s="42">
        <v>0</v>
      </c>
      <c r="M974" s="43">
        <v>0</v>
      </c>
      <c r="N974" s="42">
        <v>8974358</v>
      </c>
      <c r="O974" s="42">
        <v>0</v>
      </c>
      <c r="P974" s="35">
        <v>0</v>
      </c>
      <c r="Q974" s="35">
        <v>0</v>
      </c>
      <c r="R974" s="42">
        <v>0</v>
      </c>
      <c r="S974" s="42">
        <v>0</v>
      </c>
      <c r="T974" s="42">
        <v>0</v>
      </c>
      <c r="U974" s="42">
        <v>0</v>
      </c>
      <c r="V974" s="35" t="s">
        <v>1614</v>
      </c>
      <c r="W974" s="35" t="s">
        <v>82</v>
      </c>
      <c r="X974" s="35" t="s">
        <v>355</v>
      </c>
      <c r="Y974" s="35" t="s">
        <v>235</v>
      </c>
      <c r="Z974" s="35" t="s">
        <v>1749</v>
      </c>
    </row>
    <row r="975" spans="1:26" ht="15.75" customHeight="1">
      <c r="A975" s="35" t="s">
        <v>1746</v>
      </c>
      <c r="B975" s="35" t="s">
        <v>1748</v>
      </c>
      <c r="C975" s="35" t="s">
        <v>281</v>
      </c>
      <c r="D975" s="35" t="s">
        <v>131</v>
      </c>
      <c r="E975" s="35" t="s">
        <v>409</v>
      </c>
      <c r="F975" s="35" t="s">
        <v>68</v>
      </c>
      <c r="G975" s="35" t="s">
        <v>68</v>
      </c>
      <c r="H975" s="35" t="s">
        <v>68</v>
      </c>
      <c r="I975" s="41">
        <v>44774</v>
      </c>
      <c r="J975" s="41" t="s">
        <v>68</v>
      </c>
      <c r="K975" s="35" t="s">
        <v>663</v>
      </c>
      <c r="L975" s="42">
        <v>0</v>
      </c>
      <c r="M975" s="43">
        <v>0</v>
      </c>
      <c r="N975" s="42">
        <v>8974358</v>
      </c>
      <c r="O975" s="42">
        <v>0</v>
      </c>
      <c r="P975" s="35">
        <v>0</v>
      </c>
      <c r="Q975" s="35">
        <v>0</v>
      </c>
      <c r="R975" s="42">
        <v>0</v>
      </c>
      <c r="S975" s="42">
        <v>0</v>
      </c>
      <c r="T975" s="42">
        <v>0</v>
      </c>
      <c r="U975" s="42">
        <v>0</v>
      </c>
      <c r="V975" s="35" t="s">
        <v>1614</v>
      </c>
      <c r="W975" s="35" t="s">
        <v>82</v>
      </c>
      <c r="X975" s="35" t="s">
        <v>355</v>
      </c>
      <c r="Y975" s="35" t="s">
        <v>235</v>
      </c>
      <c r="Z975" s="35" t="s">
        <v>2467</v>
      </c>
    </row>
    <row r="976" spans="1:26" ht="15.75" customHeight="1">
      <c r="A976" s="35" t="s">
        <v>1746</v>
      </c>
      <c r="B976" s="35" t="s">
        <v>1748</v>
      </c>
      <c r="C976" s="35" t="s">
        <v>281</v>
      </c>
      <c r="D976" s="35" t="s">
        <v>131</v>
      </c>
      <c r="E976" s="35" t="s">
        <v>409</v>
      </c>
      <c r="F976" s="35" t="s">
        <v>68</v>
      </c>
      <c r="G976" s="35" t="s">
        <v>68</v>
      </c>
      <c r="H976" s="35" t="s">
        <v>68</v>
      </c>
      <c r="I976" s="41">
        <v>44774</v>
      </c>
      <c r="J976" s="41" t="s">
        <v>68</v>
      </c>
      <c r="K976" s="35" t="s">
        <v>663</v>
      </c>
      <c r="L976" s="42">
        <v>0</v>
      </c>
      <c r="M976" s="43">
        <v>0</v>
      </c>
      <c r="N976" s="42">
        <v>8974358</v>
      </c>
      <c r="O976" s="42">
        <v>0</v>
      </c>
      <c r="P976" s="35">
        <v>0</v>
      </c>
      <c r="Q976" s="35">
        <v>0</v>
      </c>
      <c r="R976" s="42">
        <v>0</v>
      </c>
      <c r="S976" s="42">
        <v>0</v>
      </c>
      <c r="T976" s="42">
        <v>0</v>
      </c>
      <c r="U976" s="42">
        <v>0</v>
      </c>
      <c r="V976" s="35" t="s">
        <v>1614</v>
      </c>
      <c r="W976" s="35" t="s">
        <v>82</v>
      </c>
      <c r="X976" s="35" t="s">
        <v>355</v>
      </c>
      <c r="Y976" s="35" t="s">
        <v>235</v>
      </c>
      <c r="Z976" s="35" t="s">
        <v>2468</v>
      </c>
    </row>
    <row r="977" spans="1:26" ht="15.75" customHeight="1">
      <c r="A977" s="35" t="s">
        <v>1750</v>
      </c>
      <c r="B977" s="35" t="s">
        <v>1752</v>
      </c>
      <c r="C977" s="35" t="s">
        <v>281</v>
      </c>
      <c r="D977" s="35" t="s">
        <v>809</v>
      </c>
      <c r="E977" s="35" t="s">
        <v>733</v>
      </c>
      <c r="F977" s="35" t="s">
        <v>68</v>
      </c>
      <c r="G977" s="35" t="s">
        <v>68</v>
      </c>
      <c r="H977" s="35" t="s">
        <v>68</v>
      </c>
      <c r="I977" s="41">
        <v>44713</v>
      </c>
      <c r="J977" s="41" t="s">
        <v>68</v>
      </c>
      <c r="K977" s="35" t="s">
        <v>663</v>
      </c>
      <c r="L977" s="42">
        <v>0</v>
      </c>
      <c r="M977" s="43">
        <v>0</v>
      </c>
      <c r="N977" s="42">
        <v>236051.24</v>
      </c>
      <c r="O977" s="42">
        <v>0</v>
      </c>
      <c r="P977" s="35">
        <v>0</v>
      </c>
      <c r="Q977" s="35">
        <v>0</v>
      </c>
      <c r="R977" s="42">
        <v>0</v>
      </c>
      <c r="S977" s="42">
        <v>0</v>
      </c>
      <c r="T977" s="42">
        <v>0</v>
      </c>
      <c r="U977" s="42">
        <v>0</v>
      </c>
      <c r="V977" s="35" t="s">
        <v>105</v>
      </c>
      <c r="W977" s="35" t="s">
        <v>82</v>
      </c>
      <c r="X977" s="35" t="s">
        <v>355</v>
      </c>
      <c r="Y977" s="35" t="s">
        <v>364</v>
      </c>
      <c r="Z977" s="35" t="s">
        <v>1753</v>
      </c>
    </row>
    <row r="978" spans="1:26" ht="15.75" customHeight="1">
      <c r="A978" s="35" t="s">
        <v>1750</v>
      </c>
      <c r="B978" s="35" t="s">
        <v>1752</v>
      </c>
      <c r="C978" s="35" t="s">
        <v>281</v>
      </c>
      <c r="D978" s="35" t="s">
        <v>809</v>
      </c>
      <c r="E978" s="35" t="s">
        <v>733</v>
      </c>
      <c r="F978" s="35" t="s">
        <v>68</v>
      </c>
      <c r="G978" s="35" t="s">
        <v>68</v>
      </c>
      <c r="H978" s="35" t="s">
        <v>68</v>
      </c>
      <c r="I978" s="41">
        <v>44713</v>
      </c>
      <c r="J978" s="41" t="s">
        <v>68</v>
      </c>
      <c r="K978" s="35" t="s">
        <v>663</v>
      </c>
      <c r="L978" s="42">
        <v>0</v>
      </c>
      <c r="M978" s="43">
        <v>0</v>
      </c>
      <c r="N978" s="42">
        <v>236051.24</v>
      </c>
      <c r="O978" s="42">
        <v>0</v>
      </c>
      <c r="P978" s="35">
        <v>0</v>
      </c>
      <c r="Q978" s="35">
        <v>0</v>
      </c>
      <c r="R978" s="42">
        <v>0</v>
      </c>
      <c r="S978" s="42">
        <v>0</v>
      </c>
      <c r="T978" s="42">
        <v>0</v>
      </c>
      <c r="U978" s="42">
        <v>0</v>
      </c>
      <c r="V978" s="35" t="s">
        <v>105</v>
      </c>
      <c r="W978" s="35" t="s">
        <v>82</v>
      </c>
      <c r="X978" s="35" t="s">
        <v>355</v>
      </c>
      <c r="Y978" s="35" t="s">
        <v>364</v>
      </c>
      <c r="Z978" s="35" t="s">
        <v>1458</v>
      </c>
    </row>
    <row r="979" spans="1:26" ht="15.75" customHeight="1">
      <c r="A979" s="35" t="s">
        <v>1750</v>
      </c>
      <c r="B979" s="35" t="s">
        <v>1752</v>
      </c>
      <c r="C979" s="35" t="s">
        <v>281</v>
      </c>
      <c r="D979" s="35" t="s">
        <v>809</v>
      </c>
      <c r="E979" s="35" t="s">
        <v>733</v>
      </c>
      <c r="F979" s="35" t="s">
        <v>68</v>
      </c>
      <c r="G979" s="35" t="s">
        <v>68</v>
      </c>
      <c r="H979" s="35" t="s">
        <v>68</v>
      </c>
      <c r="I979" s="41">
        <v>44713</v>
      </c>
      <c r="J979" s="41" t="s">
        <v>68</v>
      </c>
      <c r="K979" s="35" t="s">
        <v>663</v>
      </c>
      <c r="L979" s="42">
        <v>0</v>
      </c>
      <c r="M979" s="43">
        <v>0</v>
      </c>
      <c r="N979" s="42">
        <v>236051.24</v>
      </c>
      <c r="O979" s="42">
        <v>0</v>
      </c>
      <c r="P979" s="35">
        <v>0</v>
      </c>
      <c r="Q979" s="35">
        <v>0</v>
      </c>
      <c r="R979" s="42">
        <v>0</v>
      </c>
      <c r="S979" s="42">
        <v>0</v>
      </c>
      <c r="T979" s="42">
        <v>0</v>
      </c>
      <c r="U979" s="42">
        <v>0</v>
      </c>
      <c r="V979" s="35" t="s">
        <v>105</v>
      </c>
      <c r="W979" s="35" t="s">
        <v>82</v>
      </c>
      <c r="X979" s="35" t="s">
        <v>355</v>
      </c>
      <c r="Y979" s="35" t="s">
        <v>1223</v>
      </c>
      <c r="Z979" s="35" t="s">
        <v>1696</v>
      </c>
    </row>
    <row r="980" spans="1:26" ht="15.75" customHeight="1">
      <c r="A980" s="35" t="s">
        <v>1750</v>
      </c>
      <c r="B980" s="35" t="s">
        <v>1752</v>
      </c>
      <c r="C980" s="35" t="s">
        <v>281</v>
      </c>
      <c r="D980" s="35" t="s">
        <v>809</v>
      </c>
      <c r="E980" s="35" t="s">
        <v>733</v>
      </c>
      <c r="F980" s="35" t="s">
        <v>68</v>
      </c>
      <c r="G980" s="35" t="s">
        <v>68</v>
      </c>
      <c r="H980" s="35" t="s">
        <v>68</v>
      </c>
      <c r="I980" s="41">
        <v>44713</v>
      </c>
      <c r="J980" s="41" t="s">
        <v>68</v>
      </c>
      <c r="K980" s="35" t="s">
        <v>663</v>
      </c>
      <c r="L980" s="42">
        <v>0</v>
      </c>
      <c r="M980" s="43">
        <v>0</v>
      </c>
      <c r="N980" s="42">
        <v>236051.24</v>
      </c>
      <c r="O980" s="42">
        <v>0</v>
      </c>
      <c r="P980" s="35">
        <v>0</v>
      </c>
      <c r="Q980" s="35">
        <v>0</v>
      </c>
      <c r="R980" s="42">
        <v>0</v>
      </c>
      <c r="S980" s="42">
        <v>0</v>
      </c>
      <c r="T980" s="42">
        <v>0</v>
      </c>
      <c r="U980" s="42">
        <v>0</v>
      </c>
      <c r="V980" s="35" t="s">
        <v>105</v>
      </c>
      <c r="W980" s="35" t="s">
        <v>82</v>
      </c>
      <c r="X980" s="35" t="s">
        <v>355</v>
      </c>
      <c r="Y980" s="35" t="s">
        <v>364</v>
      </c>
      <c r="Z980" s="35" t="s">
        <v>1988</v>
      </c>
    </row>
    <row r="981" spans="1:26" ht="15.75" customHeight="1">
      <c r="A981" s="35" t="s">
        <v>1750</v>
      </c>
      <c r="B981" s="35" t="s">
        <v>1752</v>
      </c>
      <c r="C981" s="35" t="s">
        <v>281</v>
      </c>
      <c r="D981" s="35" t="s">
        <v>809</v>
      </c>
      <c r="E981" s="35" t="s">
        <v>733</v>
      </c>
      <c r="F981" s="35" t="s">
        <v>68</v>
      </c>
      <c r="G981" s="35" t="s">
        <v>68</v>
      </c>
      <c r="H981" s="35" t="s">
        <v>68</v>
      </c>
      <c r="I981" s="41">
        <v>44713</v>
      </c>
      <c r="J981" s="41" t="s">
        <v>68</v>
      </c>
      <c r="K981" s="35" t="s">
        <v>663</v>
      </c>
      <c r="L981" s="42">
        <v>0</v>
      </c>
      <c r="M981" s="43">
        <v>0</v>
      </c>
      <c r="N981" s="42">
        <v>236051.24</v>
      </c>
      <c r="O981" s="42">
        <v>0</v>
      </c>
      <c r="P981" s="35">
        <v>0</v>
      </c>
      <c r="Q981" s="35">
        <v>0</v>
      </c>
      <c r="R981" s="42">
        <v>0</v>
      </c>
      <c r="S981" s="42">
        <v>0</v>
      </c>
      <c r="T981" s="42">
        <v>0</v>
      </c>
      <c r="U981" s="42">
        <v>0</v>
      </c>
      <c r="V981" s="35" t="s">
        <v>105</v>
      </c>
      <c r="W981" s="35" t="s">
        <v>82</v>
      </c>
      <c r="X981" s="35" t="s">
        <v>355</v>
      </c>
      <c r="Y981" s="35" t="s">
        <v>364</v>
      </c>
      <c r="Z981" s="35" t="s">
        <v>1981</v>
      </c>
    </row>
    <row r="982" spans="1:26" ht="15.75" customHeight="1">
      <c r="A982" s="35"/>
      <c r="B982" s="35"/>
      <c r="C982" s="35"/>
      <c r="D982" s="35"/>
      <c r="E982" s="35"/>
      <c r="F982" s="35"/>
      <c r="G982" s="35"/>
      <c r="H982" s="35"/>
      <c r="I982" s="41"/>
      <c r="J982" s="41"/>
      <c r="K982" s="35"/>
      <c r="L982" s="42"/>
      <c r="M982" s="43"/>
      <c r="N982" s="42"/>
      <c r="O982" s="42"/>
      <c r="P982" s="35"/>
      <c r="Q982" s="35"/>
      <c r="R982" s="42"/>
      <c r="S982" s="42"/>
      <c r="T982" s="42"/>
      <c r="U982" s="42"/>
      <c r="V982" s="35"/>
      <c r="W982" s="35"/>
      <c r="X982" s="35"/>
      <c r="Y982" s="35"/>
      <c r="Z982" s="35"/>
    </row>
    <row r="983" spans="1:26" ht="15.75" customHeight="1">
      <c r="A983" s="35"/>
      <c r="B983" s="35"/>
      <c r="C983" s="35"/>
      <c r="D983" s="35"/>
      <c r="E983" s="35"/>
      <c r="F983" s="35"/>
      <c r="G983" s="35"/>
      <c r="H983" s="35"/>
      <c r="I983" s="41"/>
      <c r="J983" s="41"/>
      <c r="K983" s="35"/>
      <c r="L983" s="42"/>
      <c r="M983" s="43"/>
      <c r="N983" s="42"/>
      <c r="O983" s="42"/>
      <c r="P983" s="35"/>
      <c r="Q983" s="35"/>
      <c r="R983" s="42"/>
      <c r="S983" s="42"/>
      <c r="T983" s="42"/>
      <c r="U983" s="42"/>
      <c r="V983" s="35"/>
      <c r="W983" s="35"/>
      <c r="X983" s="35"/>
      <c r="Y983" s="35"/>
      <c r="Z983" s="35"/>
    </row>
    <row r="984" spans="1:26" ht="15.75" customHeight="1">
      <c r="A984" s="35"/>
      <c r="B984" s="35"/>
      <c r="C984" s="35"/>
      <c r="D984" s="35"/>
      <c r="E984" s="35"/>
      <c r="F984" s="35"/>
      <c r="G984" s="35"/>
      <c r="H984" s="35"/>
      <c r="I984" s="41"/>
      <c r="J984" s="41"/>
      <c r="K984" s="35"/>
      <c r="L984" s="42"/>
      <c r="M984" s="43"/>
      <c r="N984" s="42"/>
      <c r="O984" s="42"/>
      <c r="P984" s="35"/>
      <c r="Q984" s="35"/>
      <c r="R984" s="42"/>
      <c r="S984" s="42"/>
      <c r="T984" s="42"/>
      <c r="U984" s="42"/>
      <c r="V984" s="35"/>
      <c r="W984" s="35"/>
      <c r="X984" s="35"/>
      <c r="Y984" s="35"/>
      <c r="Z984" s="35"/>
    </row>
    <row r="985" spans="1:26" ht="15.75" customHeight="1">
      <c r="A985" s="35"/>
      <c r="B985" s="35"/>
      <c r="C985" s="35"/>
      <c r="D985" s="35"/>
      <c r="E985" s="35"/>
      <c r="F985" s="35"/>
      <c r="G985" s="35"/>
      <c r="H985" s="35"/>
      <c r="I985" s="41"/>
      <c r="J985" s="41"/>
      <c r="K985" s="35"/>
      <c r="L985" s="42"/>
      <c r="M985" s="43"/>
      <c r="N985" s="42"/>
      <c r="O985" s="42"/>
      <c r="P985" s="35"/>
      <c r="Q985" s="35"/>
      <c r="R985" s="42"/>
      <c r="S985" s="42"/>
      <c r="T985" s="42"/>
      <c r="U985" s="42"/>
      <c r="V985" s="35"/>
      <c r="W985" s="35"/>
      <c r="X985" s="35"/>
      <c r="Y985" s="35"/>
      <c r="Z985" s="35"/>
    </row>
    <row r="986" spans="1:26" ht="15.75" customHeight="1">
      <c r="A986" s="35"/>
      <c r="B986" s="35"/>
      <c r="C986" s="35"/>
      <c r="D986" s="35"/>
      <c r="E986" s="35"/>
      <c r="F986" s="35"/>
      <c r="G986" s="35"/>
      <c r="H986" s="35"/>
      <c r="I986" s="41"/>
      <c r="J986" s="41"/>
      <c r="K986" s="35"/>
      <c r="L986" s="42"/>
      <c r="M986" s="43"/>
      <c r="N986" s="42"/>
      <c r="O986" s="42"/>
      <c r="P986" s="35"/>
      <c r="Q986" s="35"/>
      <c r="R986" s="42"/>
      <c r="S986" s="42"/>
      <c r="T986" s="42"/>
      <c r="U986" s="42"/>
      <c r="V986" s="35"/>
      <c r="W986" s="35"/>
      <c r="X986" s="35"/>
      <c r="Y986" s="35"/>
      <c r="Z986" s="35"/>
    </row>
    <row r="987" spans="1:26" ht="15.75" customHeight="1">
      <c r="A987" s="35"/>
      <c r="B987" s="35"/>
      <c r="C987" s="35"/>
      <c r="D987" s="35"/>
      <c r="E987" s="35"/>
      <c r="F987" s="35"/>
      <c r="G987" s="35"/>
      <c r="H987" s="35"/>
      <c r="I987" s="41"/>
      <c r="J987" s="41"/>
      <c r="K987" s="35"/>
      <c r="L987" s="42"/>
      <c r="M987" s="43"/>
      <c r="N987" s="42"/>
      <c r="O987" s="42"/>
      <c r="P987" s="35"/>
      <c r="Q987" s="35"/>
      <c r="R987" s="42"/>
      <c r="S987" s="42"/>
      <c r="T987" s="42"/>
      <c r="U987" s="42"/>
      <c r="V987" s="35"/>
      <c r="W987" s="35"/>
      <c r="X987" s="35"/>
      <c r="Y987" s="35"/>
      <c r="Z987" s="35"/>
    </row>
    <row r="988" spans="1:26" ht="15.75" customHeight="1">
      <c r="A988" s="35"/>
      <c r="B988" s="35"/>
      <c r="C988" s="35"/>
      <c r="D988" s="35"/>
      <c r="E988" s="35"/>
      <c r="F988" s="35"/>
      <c r="G988" s="35"/>
      <c r="H988" s="35"/>
      <c r="I988" s="41"/>
      <c r="J988" s="41"/>
      <c r="K988" s="35"/>
      <c r="L988" s="42"/>
      <c r="M988" s="43"/>
      <c r="N988" s="42"/>
      <c r="O988" s="42"/>
      <c r="P988" s="35"/>
      <c r="Q988" s="35"/>
      <c r="R988" s="42"/>
      <c r="S988" s="42"/>
      <c r="T988" s="42"/>
      <c r="U988" s="42"/>
      <c r="V988" s="35"/>
      <c r="W988" s="35"/>
      <c r="X988" s="35"/>
      <c r="Y988" s="35"/>
      <c r="Z988" s="35"/>
    </row>
    <row r="989" spans="1:26" ht="15.75" customHeight="1">
      <c r="A989" s="35"/>
      <c r="B989" s="35"/>
      <c r="C989" s="35"/>
      <c r="D989" s="35"/>
      <c r="E989" s="35"/>
      <c r="F989" s="35"/>
      <c r="G989" s="35"/>
      <c r="H989" s="35"/>
      <c r="I989" s="41"/>
      <c r="J989" s="41"/>
      <c r="K989" s="35"/>
      <c r="L989" s="42"/>
      <c r="M989" s="43"/>
      <c r="N989" s="42"/>
      <c r="O989" s="42"/>
      <c r="P989" s="35"/>
      <c r="Q989" s="35"/>
      <c r="R989" s="42"/>
      <c r="S989" s="42"/>
      <c r="T989" s="42"/>
      <c r="U989" s="42"/>
      <c r="V989" s="35"/>
      <c r="W989" s="35"/>
      <c r="X989" s="35"/>
      <c r="Y989" s="35"/>
      <c r="Z989" s="35"/>
    </row>
    <row r="990" spans="1:26" ht="15.75" customHeight="1">
      <c r="A990" s="35"/>
      <c r="B990" s="35"/>
      <c r="C990" s="35"/>
      <c r="D990" s="35"/>
      <c r="E990" s="35"/>
      <c r="F990" s="35"/>
      <c r="G990" s="35"/>
      <c r="H990" s="35"/>
      <c r="I990" s="41"/>
      <c r="J990" s="41"/>
      <c r="K990" s="35"/>
      <c r="L990" s="42"/>
      <c r="M990" s="43"/>
      <c r="N990" s="42"/>
      <c r="O990" s="42"/>
      <c r="P990" s="35"/>
      <c r="Q990" s="35"/>
      <c r="R990" s="42"/>
      <c r="S990" s="42"/>
      <c r="T990" s="42"/>
      <c r="U990" s="42"/>
      <c r="V990" s="35"/>
      <c r="W990" s="35"/>
      <c r="X990" s="35"/>
      <c r="Y990" s="35"/>
      <c r="Z990" s="35"/>
    </row>
    <row r="991" spans="1:26" ht="15.75" customHeight="1">
      <c r="A991" s="35"/>
      <c r="B991" s="35"/>
      <c r="C991" s="35"/>
      <c r="D991" s="35"/>
      <c r="E991" s="35"/>
      <c r="F991" s="35"/>
      <c r="G991" s="35"/>
      <c r="H991" s="35"/>
      <c r="I991" s="41"/>
      <c r="J991" s="41"/>
      <c r="K991" s="35"/>
      <c r="L991" s="42"/>
      <c r="M991" s="43"/>
      <c r="N991" s="42"/>
      <c r="O991" s="42"/>
      <c r="P991" s="35"/>
      <c r="Q991" s="35"/>
      <c r="R991" s="42"/>
      <c r="S991" s="42"/>
      <c r="T991" s="42"/>
      <c r="U991" s="42"/>
      <c r="V991" s="35"/>
      <c r="W991" s="35"/>
      <c r="X991" s="35"/>
      <c r="Y991" s="35"/>
      <c r="Z991" s="35"/>
    </row>
    <row r="992" spans="1:26" ht="15.75" customHeight="1">
      <c r="A992" s="35"/>
      <c r="B992" s="35"/>
      <c r="C992" s="35"/>
      <c r="D992" s="35"/>
      <c r="E992" s="35"/>
      <c r="F992" s="35"/>
      <c r="G992" s="35"/>
      <c r="H992" s="35"/>
      <c r="I992" s="41"/>
      <c r="J992" s="41"/>
      <c r="K992" s="35"/>
      <c r="L992" s="42"/>
      <c r="M992" s="43"/>
      <c r="N992" s="42"/>
      <c r="O992" s="42"/>
      <c r="P992" s="35"/>
      <c r="Q992" s="35"/>
      <c r="R992" s="42"/>
      <c r="S992" s="42"/>
      <c r="T992" s="42"/>
      <c r="U992" s="42"/>
      <c r="V992" s="35"/>
      <c r="W992" s="35"/>
      <c r="X992" s="35"/>
      <c r="Y992" s="35"/>
      <c r="Z992" s="35"/>
    </row>
    <row r="993" spans="1:26" ht="15.75" customHeight="1">
      <c r="A993" s="35"/>
      <c r="B993" s="35"/>
      <c r="C993" s="35"/>
      <c r="D993" s="35"/>
      <c r="E993" s="35"/>
      <c r="F993" s="35"/>
      <c r="G993" s="35"/>
      <c r="H993" s="35"/>
      <c r="I993" s="41"/>
      <c r="J993" s="41"/>
      <c r="K993" s="35"/>
      <c r="L993" s="42"/>
      <c r="M993" s="43"/>
      <c r="N993" s="42"/>
      <c r="O993" s="42"/>
      <c r="P993" s="35"/>
      <c r="Q993" s="35"/>
      <c r="R993" s="42"/>
      <c r="S993" s="42"/>
      <c r="T993" s="42"/>
      <c r="U993" s="42"/>
      <c r="V993" s="35"/>
      <c r="W993" s="35"/>
      <c r="X993" s="35"/>
      <c r="Y993" s="35"/>
      <c r="Z993" s="35"/>
    </row>
    <row r="994" spans="1:26" ht="15.75" customHeight="1">
      <c r="A994" s="35"/>
      <c r="B994" s="35"/>
      <c r="C994" s="35"/>
      <c r="D994" s="35"/>
      <c r="E994" s="35"/>
      <c r="F994" s="35"/>
      <c r="G994" s="35"/>
      <c r="H994" s="35"/>
      <c r="I994" s="41"/>
      <c r="J994" s="41"/>
      <c r="K994" s="35"/>
      <c r="L994" s="42"/>
      <c r="M994" s="43"/>
      <c r="N994" s="42"/>
      <c r="O994" s="42"/>
      <c r="P994" s="35"/>
      <c r="Q994" s="35"/>
      <c r="R994" s="42"/>
      <c r="S994" s="42"/>
      <c r="T994" s="42"/>
      <c r="U994" s="42"/>
      <c r="V994" s="35"/>
      <c r="W994" s="35"/>
      <c r="X994" s="35"/>
      <c r="Y994" s="35"/>
      <c r="Z994" s="35"/>
    </row>
    <row r="995" spans="1:26" ht="15.75" customHeight="1">
      <c r="A995" s="35"/>
      <c r="B995" s="35"/>
      <c r="C995" s="35"/>
      <c r="D995" s="35"/>
      <c r="E995" s="35"/>
      <c r="F995" s="35"/>
      <c r="G995" s="35"/>
      <c r="H995" s="35"/>
      <c r="I995" s="41"/>
      <c r="J995" s="41"/>
      <c r="K995" s="35"/>
      <c r="L995" s="42"/>
      <c r="M995" s="43"/>
      <c r="N995" s="42"/>
      <c r="O995" s="42"/>
      <c r="P995" s="35"/>
      <c r="Q995" s="35"/>
      <c r="R995" s="42"/>
      <c r="S995" s="42"/>
      <c r="T995" s="42"/>
      <c r="U995" s="42"/>
      <c r="V995" s="35"/>
      <c r="W995" s="35"/>
      <c r="X995" s="35"/>
      <c r="Y995" s="35"/>
      <c r="Z995" s="35"/>
    </row>
    <row r="996" spans="1:26" ht="15.75" customHeight="1">
      <c r="A996" s="35"/>
      <c r="B996" s="35"/>
      <c r="C996" s="35"/>
      <c r="D996" s="35"/>
      <c r="E996" s="35"/>
      <c r="F996" s="35"/>
      <c r="G996" s="35"/>
      <c r="H996" s="35"/>
      <c r="I996" s="41"/>
      <c r="J996" s="41"/>
      <c r="K996" s="35"/>
      <c r="L996" s="42"/>
      <c r="M996" s="43"/>
      <c r="N996" s="42"/>
      <c r="O996" s="42"/>
      <c r="P996" s="35"/>
      <c r="Q996" s="35"/>
      <c r="R996" s="42"/>
      <c r="S996" s="42"/>
      <c r="T996" s="42"/>
      <c r="U996" s="42"/>
      <c r="V996" s="35"/>
      <c r="W996" s="35"/>
      <c r="X996" s="35"/>
      <c r="Y996" s="35"/>
      <c r="Z996" s="35"/>
    </row>
    <row r="997" spans="1:26" ht="15.75" customHeight="1">
      <c r="A997" s="35"/>
      <c r="B997" s="35"/>
      <c r="C997" s="35"/>
      <c r="D997" s="35"/>
      <c r="E997" s="35"/>
      <c r="F997" s="35"/>
      <c r="G997" s="35"/>
      <c r="H997" s="35"/>
      <c r="I997" s="41"/>
      <c r="J997" s="41"/>
      <c r="K997" s="35"/>
      <c r="L997" s="42"/>
      <c r="M997" s="43"/>
      <c r="N997" s="42"/>
      <c r="O997" s="42"/>
      <c r="P997" s="35"/>
      <c r="Q997" s="35"/>
      <c r="R997" s="42"/>
      <c r="S997" s="42"/>
      <c r="T997" s="42"/>
      <c r="U997" s="42"/>
      <c r="V997" s="35"/>
      <c r="W997" s="35"/>
      <c r="X997" s="35"/>
      <c r="Y997" s="35"/>
      <c r="Z997" s="35"/>
    </row>
    <row r="998" spans="1:26" ht="15.75" customHeight="1">
      <c r="A998" s="35"/>
      <c r="B998" s="35"/>
      <c r="C998" s="35"/>
      <c r="D998" s="35"/>
      <c r="E998" s="35"/>
      <c r="F998" s="35"/>
      <c r="G998" s="35"/>
      <c r="H998" s="35"/>
      <c r="I998" s="41"/>
      <c r="J998" s="41"/>
      <c r="K998" s="35"/>
      <c r="L998" s="42"/>
      <c r="M998" s="43"/>
      <c r="N998" s="42"/>
      <c r="O998" s="42"/>
      <c r="P998" s="35"/>
      <c r="Q998" s="35"/>
      <c r="R998" s="42"/>
      <c r="S998" s="42"/>
      <c r="T998" s="42"/>
      <c r="U998" s="42"/>
      <c r="V998" s="35"/>
      <c r="W998" s="35"/>
      <c r="X998" s="35"/>
      <c r="Y998" s="35"/>
      <c r="Z998" s="35"/>
    </row>
    <row r="999" spans="1:26" ht="15.75" customHeight="1">
      <c r="A999" s="35"/>
      <c r="B999" s="35"/>
      <c r="C999" s="35"/>
      <c r="D999" s="35"/>
      <c r="E999" s="35"/>
      <c r="F999" s="35"/>
      <c r="G999" s="35"/>
      <c r="H999" s="35"/>
      <c r="I999" s="41"/>
      <c r="J999" s="41"/>
      <c r="K999" s="35"/>
      <c r="L999" s="42"/>
      <c r="M999" s="43"/>
      <c r="N999" s="42"/>
      <c r="O999" s="42"/>
      <c r="P999" s="35"/>
      <c r="Q999" s="35"/>
      <c r="R999" s="42"/>
      <c r="S999" s="42"/>
      <c r="T999" s="42"/>
      <c r="U999" s="42"/>
      <c r="V999" s="35"/>
      <c r="W999" s="35"/>
      <c r="X999" s="35"/>
      <c r="Y999" s="35"/>
      <c r="Z999" s="35"/>
    </row>
    <row r="1000" spans="1:26" ht="15.75" customHeight="1">
      <c r="A1000" s="35"/>
      <c r="B1000" s="35"/>
      <c r="C1000" s="35"/>
      <c r="D1000" s="35"/>
      <c r="E1000" s="35"/>
      <c r="F1000" s="35"/>
      <c r="G1000" s="35"/>
      <c r="H1000" s="35"/>
      <c r="I1000" s="41"/>
      <c r="J1000" s="41"/>
      <c r="K1000" s="35"/>
      <c r="L1000" s="42"/>
      <c r="M1000" s="43"/>
      <c r="N1000" s="42"/>
      <c r="O1000" s="42"/>
      <c r="P1000" s="35"/>
      <c r="Q1000" s="35"/>
      <c r="R1000" s="42"/>
      <c r="S1000" s="42"/>
      <c r="T1000" s="42"/>
      <c r="U1000" s="42"/>
      <c r="V1000" s="35"/>
      <c r="W1000" s="35"/>
      <c r="X1000" s="35"/>
      <c r="Y1000" s="35"/>
      <c r="Z1000" s="35"/>
    </row>
  </sheetData>
  <autoFilter ref="A1:Z981" xr:uid="{00000000-0009-0000-0000-000005000000}"/>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4.42578125" defaultRowHeight="15" customHeight="1"/>
  <cols>
    <col min="1" max="26" width="28.5703125" customWidth="1"/>
  </cols>
  <sheetData>
    <row r="1" spans="1:26">
      <c r="A1" s="35" t="s">
        <v>1852</v>
      </c>
      <c r="B1" s="35" t="s">
        <v>4</v>
      </c>
      <c r="C1" s="35" t="s">
        <v>1853</v>
      </c>
      <c r="D1" s="35" t="s">
        <v>33</v>
      </c>
      <c r="E1" s="35" t="s">
        <v>34</v>
      </c>
      <c r="F1" s="35" t="s">
        <v>1854</v>
      </c>
      <c r="G1" s="35" t="s">
        <v>1855</v>
      </c>
      <c r="H1" s="35" t="s">
        <v>1856</v>
      </c>
      <c r="I1" s="35" t="s">
        <v>38</v>
      </c>
      <c r="J1" s="35" t="s">
        <v>39</v>
      </c>
      <c r="K1" s="35" t="s">
        <v>40</v>
      </c>
      <c r="L1" s="35" t="s">
        <v>41</v>
      </c>
      <c r="M1" s="35" t="s">
        <v>42</v>
      </c>
      <c r="N1" s="35" t="s">
        <v>34</v>
      </c>
      <c r="O1" s="35" t="s">
        <v>1857</v>
      </c>
      <c r="P1" s="35" t="s">
        <v>34</v>
      </c>
      <c r="Q1" s="35" t="s">
        <v>1857</v>
      </c>
      <c r="R1" s="35" t="s">
        <v>34</v>
      </c>
      <c r="S1" s="35" t="s">
        <v>1857</v>
      </c>
      <c r="T1" s="35" t="s">
        <v>1858</v>
      </c>
      <c r="U1" s="35" t="s">
        <v>1859</v>
      </c>
      <c r="V1" s="35" t="s">
        <v>53</v>
      </c>
      <c r="W1" s="35" t="s">
        <v>54</v>
      </c>
      <c r="X1" s="35" t="s">
        <v>55</v>
      </c>
      <c r="Y1" s="35" t="s">
        <v>1860</v>
      </c>
      <c r="Z1" s="35" t="s">
        <v>57</v>
      </c>
    </row>
    <row r="2" spans="1:26">
      <c r="A2" s="35" t="s">
        <v>74</v>
      </c>
      <c r="B2" s="35" t="s">
        <v>75</v>
      </c>
      <c r="C2" s="35" t="s">
        <v>76</v>
      </c>
      <c r="D2" s="35" t="s">
        <v>77</v>
      </c>
      <c r="E2" s="35" t="s">
        <v>78</v>
      </c>
      <c r="F2" s="35" t="s">
        <v>1861</v>
      </c>
      <c r="G2" s="35" t="s">
        <v>1862</v>
      </c>
      <c r="H2" s="35" t="s">
        <v>1863</v>
      </c>
      <c r="I2" s="41">
        <v>41110</v>
      </c>
      <c r="J2" s="41">
        <v>42077</v>
      </c>
      <c r="K2" s="35" t="s">
        <v>80</v>
      </c>
      <c r="L2" s="42">
        <v>717667</v>
      </c>
      <c r="M2" s="43">
        <v>5585543.8799999999</v>
      </c>
      <c r="N2" s="42">
        <v>5597802.5999999996</v>
      </c>
      <c r="O2" s="42">
        <v>218400</v>
      </c>
      <c r="P2" s="35">
        <v>0</v>
      </c>
      <c r="Q2" s="35">
        <v>0</v>
      </c>
      <c r="R2" s="42">
        <v>4706791.95</v>
      </c>
      <c r="S2" s="42">
        <v>218400</v>
      </c>
      <c r="T2" s="42">
        <v>83</v>
      </c>
      <c r="U2" s="42">
        <v>84.68</v>
      </c>
      <c r="V2" s="35" t="s">
        <v>81</v>
      </c>
      <c r="W2" s="35" t="s">
        <v>82</v>
      </c>
      <c r="X2" s="35" t="s">
        <v>83</v>
      </c>
      <c r="Y2" s="35" t="s">
        <v>68</v>
      </c>
      <c r="Z2" s="35" t="s">
        <v>68</v>
      </c>
    </row>
    <row r="3" spans="1:26">
      <c r="A3" s="35" t="s">
        <v>87</v>
      </c>
      <c r="B3" s="35" t="s">
        <v>88</v>
      </c>
      <c r="C3" s="35" t="s">
        <v>76</v>
      </c>
      <c r="D3" s="35" t="s">
        <v>89</v>
      </c>
      <c r="E3" s="35" t="s">
        <v>90</v>
      </c>
      <c r="F3" s="35" t="s">
        <v>1864</v>
      </c>
      <c r="G3" s="35" t="s">
        <v>1865</v>
      </c>
      <c r="H3" s="35" t="s">
        <v>1866</v>
      </c>
      <c r="I3" s="41">
        <v>40180</v>
      </c>
      <c r="J3" s="41">
        <v>42369</v>
      </c>
      <c r="K3" s="35" t="s">
        <v>92</v>
      </c>
      <c r="L3" s="42">
        <v>15052233.23</v>
      </c>
      <c r="M3" s="43">
        <v>17134425.949999999</v>
      </c>
      <c r="N3" s="42">
        <v>23200000</v>
      </c>
      <c r="O3" s="42">
        <v>0</v>
      </c>
      <c r="P3" s="35">
        <v>0</v>
      </c>
      <c r="Q3" s="35">
        <v>0</v>
      </c>
      <c r="R3" s="42">
        <v>17134425.949999999</v>
      </c>
      <c r="S3" s="42">
        <v>0</v>
      </c>
      <c r="T3" s="42">
        <v>90</v>
      </c>
      <c r="U3" s="42">
        <v>73.849999999999994</v>
      </c>
      <c r="V3" s="35" t="s">
        <v>81</v>
      </c>
      <c r="W3" s="35" t="s">
        <v>93</v>
      </c>
      <c r="X3" s="35" t="s">
        <v>94</v>
      </c>
      <c r="Y3" s="35" t="s">
        <v>95</v>
      </c>
      <c r="Z3" s="35" t="s">
        <v>95</v>
      </c>
    </row>
    <row r="4" spans="1:26">
      <c r="A4" s="35" t="s">
        <v>87</v>
      </c>
      <c r="B4" s="35" t="s">
        <v>88</v>
      </c>
      <c r="C4" s="35" t="s">
        <v>76</v>
      </c>
      <c r="D4" s="35" t="s">
        <v>89</v>
      </c>
      <c r="E4" s="35" t="s">
        <v>90</v>
      </c>
      <c r="F4" s="35" t="s">
        <v>1864</v>
      </c>
      <c r="G4" s="35" t="s">
        <v>1865</v>
      </c>
      <c r="H4" s="35" t="s">
        <v>1866</v>
      </c>
      <c r="I4" s="41">
        <v>40180</v>
      </c>
      <c r="J4" s="41">
        <v>42369</v>
      </c>
      <c r="K4" s="35" t="s">
        <v>92</v>
      </c>
      <c r="L4" s="42">
        <v>15052233.23</v>
      </c>
      <c r="M4" s="43">
        <v>17134425.949999999</v>
      </c>
      <c r="N4" s="42">
        <v>23200000</v>
      </c>
      <c r="O4" s="42">
        <v>0</v>
      </c>
      <c r="P4" s="35">
        <v>0</v>
      </c>
      <c r="Q4" s="35">
        <v>0</v>
      </c>
      <c r="R4" s="42">
        <v>17134425.949999999</v>
      </c>
      <c r="S4" s="42">
        <v>0</v>
      </c>
      <c r="T4" s="42">
        <v>90</v>
      </c>
      <c r="U4" s="42">
        <v>73.849999999999994</v>
      </c>
      <c r="V4" s="35" t="s">
        <v>81</v>
      </c>
      <c r="W4" s="35" t="s">
        <v>93</v>
      </c>
      <c r="X4" s="35" t="s">
        <v>94</v>
      </c>
      <c r="Y4" s="35" t="s">
        <v>294</v>
      </c>
      <c r="Z4" s="35" t="s">
        <v>294</v>
      </c>
    </row>
    <row r="5" spans="1:26">
      <c r="A5" s="35" t="s">
        <v>87</v>
      </c>
      <c r="B5" s="35" t="s">
        <v>88</v>
      </c>
      <c r="C5" s="35" t="s">
        <v>76</v>
      </c>
      <c r="D5" s="35" t="s">
        <v>89</v>
      </c>
      <c r="E5" s="35" t="s">
        <v>90</v>
      </c>
      <c r="F5" s="35" t="s">
        <v>1864</v>
      </c>
      <c r="G5" s="35" t="s">
        <v>1865</v>
      </c>
      <c r="H5" s="35" t="s">
        <v>1866</v>
      </c>
      <c r="I5" s="41">
        <v>40180</v>
      </c>
      <c r="J5" s="41">
        <v>42369</v>
      </c>
      <c r="K5" s="35" t="s">
        <v>92</v>
      </c>
      <c r="L5" s="42">
        <v>15052233.23</v>
      </c>
      <c r="M5" s="43">
        <v>17134425.949999999</v>
      </c>
      <c r="N5" s="42">
        <v>23200000</v>
      </c>
      <c r="O5" s="42">
        <v>0</v>
      </c>
      <c r="P5" s="35">
        <v>0</v>
      </c>
      <c r="Q5" s="35">
        <v>0</v>
      </c>
      <c r="R5" s="42">
        <v>17134425.949999999</v>
      </c>
      <c r="S5" s="42">
        <v>0</v>
      </c>
      <c r="T5" s="42">
        <v>90</v>
      </c>
      <c r="U5" s="42">
        <v>73.849999999999994</v>
      </c>
      <c r="V5" s="35" t="s">
        <v>81</v>
      </c>
      <c r="W5" s="35" t="s">
        <v>93</v>
      </c>
      <c r="X5" s="35" t="s">
        <v>94</v>
      </c>
      <c r="Y5" s="35" t="s">
        <v>578</v>
      </c>
      <c r="Z5" s="35" t="s">
        <v>990</v>
      </c>
    </row>
    <row r="6" spans="1:26">
      <c r="A6" s="35" t="s">
        <v>87</v>
      </c>
      <c r="B6" s="35" t="s">
        <v>88</v>
      </c>
      <c r="C6" s="35" t="s">
        <v>76</v>
      </c>
      <c r="D6" s="35" t="s">
        <v>89</v>
      </c>
      <c r="E6" s="35" t="s">
        <v>90</v>
      </c>
      <c r="F6" s="35" t="s">
        <v>1864</v>
      </c>
      <c r="G6" s="35" t="s">
        <v>1865</v>
      </c>
      <c r="H6" s="35" t="s">
        <v>1866</v>
      </c>
      <c r="I6" s="41">
        <v>40180</v>
      </c>
      <c r="J6" s="41">
        <v>42369</v>
      </c>
      <c r="K6" s="35" t="s">
        <v>92</v>
      </c>
      <c r="L6" s="42">
        <v>15052233.23</v>
      </c>
      <c r="M6" s="43">
        <v>17134425.949999999</v>
      </c>
      <c r="N6" s="42">
        <v>23200000</v>
      </c>
      <c r="O6" s="42">
        <v>0</v>
      </c>
      <c r="P6" s="35">
        <v>0</v>
      </c>
      <c r="Q6" s="35">
        <v>0</v>
      </c>
      <c r="R6" s="42">
        <v>17134425.949999999</v>
      </c>
      <c r="S6" s="42">
        <v>0</v>
      </c>
      <c r="T6" s="42">
        <v>90</v>
      </c>
      <c r="U6" s="42">
        <v>73.849999999999994</v>
      </c>
      <c r="V6" s="35" t="s">
        <v>81</v>
      </c>
      <c r="W6" s="35" t="s">
        <v>93</v>
      </c>
      <c r="X6" s="35" t="s">
        <v>94</v>
      </c>
      <c r="Y6" s="35" t="s">
        <v>199</v>
      </c>
      <c r="Z6" s="35" t="s">
        <v>199</v>
      </c>
    </row>
    <row r="7" spans="1:26">
      <c r="A7" s="35" t="s">
        <v>87</v>
      </c>
      <c r="B7" s="35" t="s">
        <v>88</v>
      </c>
      <c r="C7" s="35" t="s">
        <v>76</v>
      </c>
      <c r="D7" s="35" t="s">
        <v>89</v>
      </c>
      <c r="E7" s="35" t="s">
        <v>90</v>
      </c>
      <c r="F7" s="35" t="s">
        <v>1864</v>
      </c>
      <c r="G7" s="35" t="s">
        <v>1865</v>
      </c>
      <c r="H7" s="35" t="s">
        <v>1866</v>
      </c>
      <c r="I7" s="41">
        <v>40180</v>
      </c>
      <c r="J7" s="41">
        <v>42369</v>
      </c>
      <c r="K7" s="35" t="s">
        <v>92</v>
      </c>
      <c r="L7" s="42">
        <v>15052233.23</v>
      </c>
      <c r="M7" s="43">
        <v>17134425.949999999</v>
      </c>
      <c r="N7" s="42">
        <v>23200000</v>
      </c>
      <c r="O7" s="42">
        <v>0</v>
      </c>
      <c r="P7" s="35">
        <v>0</v>
      </c>
      <c r="Q7" s="35">
        <v>0</v>
      </c>
      <c r="R7" s="42">
        <v>17134425.949999999</v>
      </c>
      <c r="S7" s="42">
        <v>0</v>
      </c>
      <c r="T7" s="42">
        <v>90</v>
      </c>
      <c r="U7" s="42">
        <v>73.849999999999994</v>
      </c>
      <c r="V7" s="35" t="s">
        <v>81</v>
      </c>
      <c r="W7" s="35" t="s">
        <v>93</v>
      </c>
      <c r="X7" s="35" t="s">
        <v>94</v>
      </c>
      <c r="Y7" s="35" t="s">
        <v>655</v>
      </c>
      <c r="Z7" s="35" t="s">
        <v>655</v>
      </c>
    </row>
    <row r="8" spans="1:26">
      <c r="A8" s="35" t="s">
        <v>87</v>
      </c>
      <c r="B8" s="35" t="s">
        <v>88</v>
      </c>
      <c r="C8" s="35" t="s">
        <v>76</v>
      </c>
      <c r="D8" s="35" t="s">
        <v>89</v>
      </c>
      <c r="E8" s="35" t="s">
        <v>90</v>
      </c>
      <c r="F8" s="35" t="s">
        <v>1864</v>
      </c>
      <c r="G8" s="35" t="s">
        <v>1865</v>
      </c>
      <c r="H8" s="35" t="s">
        <v>1866</v>
      </c>
      <c r="I8" s="41">
        <v>40180</v>
      </c>
      <c r="J8" s="41">
        <v>42369</v>
      </c>
      <c r="K8" s="35" t="s">
        <v>92</v>
      </c>
      <c r="L8" s="42">
        <v>15052233.23</v>
      </c>
      <c r="M8" s="43">
        <v>17134425.949999999</v>
      </c>
      <c r="N8" s="42">
        <v>23200000</v>
      </c>
      <c r="O8" s="42">
        <v>0</v>
      </c>
      <c r="P8" s="35">
        <v>0</v>
      </c>
      <c r="Q8" s="35">
        <v>0</v>
      </c>
      <c r="R8" s="42">
        <v>17134425.949999999</v>
      </c>
      <c r="S8" s="42">
        <v>0</v>
      </c>
      <c r="T8" s="42">
        <v>90</v>
      </c>
      <c r="U8" s="42">
        <v>73.849999999999994</v>
      </c>
      <c r="V8" s="35" t="s">
        <v>81</v>
      </c>
      <c r="W8" s="35" t="s">
        <v>93</v>
      </c>
      <c r="X8" s="35" t="s">
        <v>94</v>
      </c>
      <c r="Y8" s="35" t="s">
        <v>224</v>
      </c>
      <c r="Z8" s="35" t="s">
        <v>224</v>
      </c>
    </row>
    <row r="9" spans="1:26">
      <c r="A9" s="35" t="s">
        <v>87</v>
      </c>
      <c r="B9" s="35" t="s">
        <v>88</v>
      </c>
      <c r="C9" s="35" t="s">
        <v>76</v>
      </c>
      <c r="D9" s="35" t="s">
        <v>89</v>
      </c>
      <c r="E9" s="35" t="s">
        <v>90</v>
      </c>
      <c r="F9" s="35" t="s">
        <v>1864</v>
      </c>
      <c r="G9" s="35" t="s">
        <v>1865</v>
      </c>
      <c r="H9" s="35" t="s">
        <v>1866</v>
      </c>
      <c r="I9" s="41">
        <v>40180</v>
      </c>
      <c r="J9" s="41">
        <v>42369</v>
      </c>
      <c r="K9" s="35" t="s">
        <v>92</v>
      </c>
      <c r="L9" s="42">
        <v>15052233.23</v>
      </c>
      <c r="M9" s="43">
        <v>17134425.949999999</v>
      </c>
      <c r="N9" s="42">
        <v>23200000</v>
      </c>
      <c r="O9" s="42">
        <v>0</v>
      </c>
      <c r="P9" s="35">
        <v>0</v>
      </c>
      <c r="Q9" s="35">
        <v>0</v>
      </c>
      <c r="R9" s="42">
        <v>17134425.949999999</v>
      </c>
      <c r="S9" s="42">
        <v>0</v>
      </c>
      <c r="T9" s="42">
        <v>90</v>
      </c>
      <c r="U9" s="42">
        <v>73.849999999999994</v>
      </c>
      <c r="V9" s="35" t="s">
        <v>81</v>
      </c>
      <c r="W9" s="35" t="s">
        <v>93</v>
      </c>
      <c r="X9" s="35" t="s">
        <v>94</v>
      </c>
      <c r="Y9" s="35" t="s">
        <v>1223</v>
      </c>
      <c r="Z9" s="35" t="s">
        <v>1867</v>
      </c>
    </row>
    <row r="10" spans="1:26">
      <c r="A10" s="35" t="s">
        <v>87</v>
      </c>
      <c r="B10" s="35" t="s">
        <v>88</v>
      </c>
      <c r="C10" s="35" t="s">
        <v>76</v>
      </c>
      <c r="D10" s="35" t="s">
        <v>89</v>
      </c>
      <c r="E10" s="35" t="s">
        <v>90</v>
      </c>
      <c r="F10" s="35" t="s">
        <v>1864</v>
      </c>
      <c r="G10" s="35" t="s">
        <v>1865</v>
      </c>
      <c r="H10" s="35" t="s">
        <v>1866</v>
      </c>
      <c r="I10" s="41">
        <v>40180</v>
      </c>
      <c r="J10" s="41">
        <v>42369</v>
      </c>
      <c r="K10" s="35" t="s">
        <v>92</v>
      </c>
      <c r="L10" s="42">
        <v>15052233.23</v>
      </c>
      <c r="M10" s="43">
        <v>17134425.949999999</v>
      </c>
      <c r="N10" s="42">
        <v>23200000</v>
      </c>
      <c r="O10" s="42">
        <v>0</v>
      </c>
      <c r="P10" s="35">
        <v>0</v>
      </c>
      <c r="Q10" s="35">
        <v>0</v>
      </c>
      <c r="R10" s="42">
        <v>17134425.949999999</v>
      </c>
      <c r="S10" s="42">
        <v>0</v>
      </c>
      <c r="T10" s="42">
        <v>90</v>
      </c>
      <c r="U10" s="42">
        <v>73.849999999999994</v>
      </c>
      <c r="V10" s="35" t="s">
        <v>81</v>
      </c>
      <c r="W10" s="35" t="s">
        <v>93</v>
      </c>
      <c r="X10" s="35" t="s">
        <v>94</v>
      </c>
      <c r="Y10" s="35" t="s">
        <v>259</v>
      </c>
      <c r="Z10" s="35" t="s">
        <v>259</v>
      </c>
    </row>
    <row r="11" spans="1:26">
      <c r="A11" s="35" t="s">
        <v>87</v>
      </c>
      <c r="B11" s="35" t="s">
        <v>88</v>
      </c>
      <c r="C11" s="35" t="s">
        <v>76</v>
      </c>
      <c r="D11" s="35" t="s">
        <v>89</v>
      </c>
      <c r="E11" s="35" t="s">
        <v>90</v>
      </c>
      <c r="F11" s="35" t="s">
        <v>1864</v>
      </c>
      <c r="G11" s="35" t="s">
        <v>1865</v>
      </c>
      <c r="H11" s="35" t="s">
        <v>1866</v>
      </c>
      <c r="I11" s="41">
        <v>40180</v>
      </c>
      <c r="J11" s="41">
        <v>42369</v>
      </c>
      <c r="K11" s="35" t="s">
        <v>92</v>
      </c>
      <c r="L11" s="42">
        <v>15052233.23</v>
      </c>
      <c r="M11" s="43">
        <v>17134425.949999999</v>
      </c>
      <c r="N11" s="42">
        <v>23200000</v>
      </c>
      <c r="O11" s="42">
        <v>0</v>
      </c>
      <c r="P11" s="35">
        <v>0</v>
      </c>
      <c r="Q11" s="35">
        <v>0</v>
      </c>
      <c r="R11" s="42">
        <v>17134425.949999999</v>
      </c>
      <c r="S11" s="42">
        <v>0</v>
      </c>
      <c r="T11" s="42">
        <v>90</v>
      </c>
      <c r="U11" s="42">
        <v>73.849999999999994</v>
      </c>
      <c r="V11" s="35" t="s">
        <v>81</v>
      </c>
      <c r="W11" s="35" t="s">
        <v>93</v>
      </c>
      <c r="X11" s="35" t="s">
        <v>94</v>
      </c>
      <c r="Y11" s="35" t="s">
        <v>158</v>
      </c>
      <c r="Z11" s="35" t="s">
        <v>158</v>
      </c>
    </row>
    <row r="12" spans="1:26">
      <c r="A12" s="35" t="s">
        <v>87</v>
      </c>
      <c r="B12" s="35" t="s">
        <v>88</v>
      </c>
      <c r="C12" s="35" t="s">
        <v>76</v>
      </c>
      <c r="D12" s="35" t="s">
        <v>89</v>
      </c>
      <c r="E12" s="35" t="s">
        <v>90</v>
      </c>
      <c r="F12" s="35" t="s">
        <v>1864</v>
      </c>
      <c r="G12" s="35" t="s">
        <v>1865</v>
      </c>
      <c r="H12" s="35" t="s">
        <v>1866</v>
      </c>
      <c r="I12" s="41">
        <v>40180</v>
      </c>
      <c r="J12" s="41">
        <v>42369</v>
      </c>
      <c r="K12" s="35" t="s">
        <v>92</v>
      </c>
      <c r="L12" s="42">
        <v>15052233.23</v>
      </c>
      <c r="M12" s="43">
        <v>17134425.949999999</v>
      </c>
      <c r="N12" s="42">
        <v>23200000</v>
      </c>
      <c r="O12" s="42">
        <v>0</v>
      </c>
      <c r="P12" s="35">
        <v>0</v>
      </c>
      <c r="Q12" s="35">
        <v>0</v>
      </c>
      <c r="R12" s="42">
        <v>17134425.949999999</v>
      </c>
      <c r="S12" s="42">
        <v>0</v>
      </c>
      <c r="T12" s="42">
        <v>90</v>
      </c>
      <c r="U12" s="42">
        <v>73.849999999999994</v>
      </c>
      <c r="V12" s="35" t="s">
        <v>81</v>
      </c>
      <c r="W12" s="35" t="s">
        <v>93</v>
      </c>
      <c r="X12" s="35" t="s">
        <v>94</v>
      </c>
      <c r="Y12" s="35" t="s">
        <v>235</v>
      </c>
      <c r="Z12" s="35" t="s">
        <v>1615</v>
      </c>
    </row>
    <row r="13" spans="1:26">
      <c r="A13" s="35" t="s">
        <v>87</v>
      </c>
      <c r="B13" s="35" t="s">
        <v>88</v>
      </c>
      <c r="C13" s="35" t="s">
        <v>76</v>
      </c>
      <c r="D13" s="35" t="s">
        <v>89</v>
      </c>
      <c r="E13" s="35" t="s">
        <v>90</v>
      </c>
      <c r="F13" s="35" t="s">
        <v>1864</v>
      </c>
      <c r="G13" s="35" t="s">
        <v>1865</v>
      </c>
      <c r="H13" s="35" t="s">
        <v>1866</v>
      </c>
      <c r="I13" s="41">
        <v>40180</v>
      </c>
      <c r="J13" s="41">
        <v>42369</v>
      </c>
      <c r="K13" s="35" t="s">
        <v>92</v>
      </c>
      <c r="L13" s="42">
        <v>15052233.23</v>
      </c>
      <c r="M13" s="43">
        <v>17134425.949999999</v>
      </c>
      <c r="N13" s="42">
        <v>23200000</v>
      </c>
      <c r="O13" s="42">
        <v>0</v>
      </c>
      <c r="P13" s="35">
        <v>0</v>
      </c>
      <c r="Q13" s="35">
        <v>0</v>
      </c>
      <c r="R13" s="42">
        <v>17134425.949999999</v>
      </c>
      <c r="S13" s="42">
        <v>0</v>
      </c>
      <c r="T13" s="42">
        <v>90</v>
      </c>
      <c r="U13" s="42">
        <v>73.849999999999994</v>
      </c>
      <c r="V13" s="35" t="s">
        <v>81</v>
      </c>
      <c r="W13" s="35" t="s">
        <v>93</v>
      </c>
      <c r="X13" s="35" t="s">
        <v>94</v>
      </c>
      <c r="Y13" s="35" t="s">
        <v>143</v>
      </c>
      <c r="Z13" s="35" t="s">
        <v>1868</v>
      </c>
    </row>
    <row r="14" spans="1:26">
      <c r="A14" s="35" t="s">
        <v>87</v>
      </c>
      <c r="B14" s="35" t="s">
        <v>88</v>
      </c>
      <c r="C14" s="35" t="s">
        <v>76</v>
      </c>
      <c r="D14" s="35" t="s">
        <v>89</v>
      </c>
      <c r="E14" s="35" t="s">
        <v>90</v>
      </c>
      <c r="F14" s="35" t="s">
        <v>1864</v>
      </c>
      <c r="G14" s="35" t="s">
        <v>1865</v>
      </c>
      <c r="H14" s="35" t="s">
        <v>1866</v>
      </c>
      <c r="I14" s="41">
        <v>40180</v>
      </c>
      <c r="J14" s="41">
        <v>42369</v>
      </c>
      <c r="K14" s="35" t="s">
        <v>92</v>
      </c>
      <c r="L14" s="42">
        <v>15052233.23</v>
      </c>
      <c r="M14" s="43">
        <v>17134425.949999999</v>
      </c>
      <c r="N14" s="42">
        <v>23200000</v>
      </c>
      <c r="O14" s="42">
        <v>0</v>
      </c>
      <c r="P14" s="35">
        <v>0</v>
      </c>
      <c r="Q14" s="35">
        <v>0</v>
      </c>
      <c r="R14" s="42">
        <v>17134425.949999999</v>
      </c>
      <c r="S14" s="42">
        <v>0</v>
      </c>
      <c r="T14" s="42">
        <v>90</v>
      </c>
      <c r="U14" s="42">
        <v>73.849999999999994</v>
      </c>
      <c r="V14" s="35" t="s">
        <v>81</v>
      </c>
      <c r="W14" s="35" t="s">
        <v>93</v>
      </c>
      <c r="X14" s="35" t="s">
        <v>94</v>
      </c>
      <c r="Y14" s="35" t="s">
        <v>364</v>
      </c>
      <c r="Z14" s="35" t="s">
        <v>1869</v>
      </c>
    </row>
    <row r="15" spans="1:26">
      <c r="A15" s="35" t="s">
        <v>87</v>
      </c>
      <c r="B15" s="35" t="s">
        <v>88</v>
      </c>
      <c r="C15" s="35" t="s">
        <v>76</v>
      </c>
      <c r="D15" s="35" t="s">
        <v>89</v>
      </c>
      <c r="E15" s="35" t="s">
        <v>90</v>
      </c>
      <c r="F15" s="35" t="s">
        <v>1864</v>
      </c>
      <c r="G15" s="35" t="s">
        <v>1865</v>
      </c>
      <c r="H15" s="35" t="s">
        <v>1866</v>
      </c>
      <c r="I15" s="41">
        <v>40180</v>
      </c>
      <c r="J15" s="41">
        <v>42369</v>
      </c>
      <c r="K15" s="35" t="s">
        <v>92</v>
      </c>
      <c r="L15" s="42">
        <v>15052233.23</v>
      </c>
      <c r="M15" s="43">
        <v>17134425.949999999</v>
      </c>
      <c r="N15" s="42">
        <v>23200000</v>
      </c>
      <c r="O15" s="42">
        <v>0</v>
      </c>
      <c r="P15" s="35">
        <v>0</v>
      </c>
      <c r="Q15" s="35">
        <v>0</v>
      </c>
      <c r="R15" s="42">
        <v>17134425.949999999</v>
      </c>
      <c r="S15" s="42">
        <v>0</v>
      </c>
      <c r="T15" s="42">
        <v>90</v>
      </c>
      <c r="U15" s="42">
        <v>73.849999999999994</v>
      </c>
      <c r="V15" s="35" t="s">
        <v>81</v>
      </c>
      <c r="W15" s="35" t="s">
        <v>93</v>
      </c>
      <c r="X15" s="35" t="s">
        <v>94</v>
      </c>
      <c r="Y15" s="35" t="s">
        <v>212</v>
      </c>
      <c r="Z15" s="35" t="s">
        <v>1870</v>
      </c>
    </row>
    <row r="16" spans="1:26">
      <c r="A16" s="35" t="s">
        <v>87</v>
      </c>
      <c r="B16" s="35" t="s">
        <v>88</v>
      </c>
      <c r="C16" s="35" t="s">
        <v>76</v>
      </c>
      <c r="D16" s="35" t="s">
        <v>89</v>
      </c>
      <c r="E16" s="35" t="s">
        <v>90</v>
      </c>
      <c r="F16" s="35" t="s">
        <v>1864</v>
      </c>
      <c r="G16" s="35" t="s">
        <v>1865</v>
      </c>
      <c r="H16" s="35" t="s">
        <v>1866</v>
      </c>
      <c r="I16" s="41">
        <v>40180</v>
      </c>
      <c r="J16" s="41">
        <v>42369</v>
      </c>
      <c r="K16" s="35" t="s">
        <v>92</v>
      </c>
      <c r="L16" s="42">
        <v>15052233.23</v>
      </c>
      <c r="M16" s="43">
        <v>17134425.949999999</v>
      </c>
      <c r="N16" s="42">
        <v>23200000</v>
      </c>
      <c r="O16" s="42">
        <v>0</v>
      </c>
      <c r="P16" s="35">
        <v>0</v>
      </c>
      <c r="Q16" s="35">
        <v>0</v>
      </c>
      <c r="R16" s="42">
        <v>17134425.949999999</v>
      </c>
      <c r="S16" s="42">
        <v>0</v>
      </c>
      <c r="T16" s="42">
        <v>90</v>
      </c>
      <c r="U16" s="42">
        <v>73.849999999999994</v>
      </c>
      <c r="V16" s="35" t="s">
        <v>81</v>
      </c>
      <c r="W16" s="35" t="s">
        <v>93</v>
      </c>
      <c r="X16" s="35" t="s">
        <v>94</v>
      </c>
      <c r="Y16" s="35" t="s">
        <v>527</v>
      </c>
      <c r="Z16" s="35" t="s">
        <v>1836</v>
      </c>
    </row>
    <row r="17" spans="1:26">
      <c r="A17" s="35" t="s">
        <v>98</v>
      </c>
      <c r="B17" s="35" t="s">
        <v>99</v>
      </c>
      <c r="C17" s="35" t="s">
        <v>100</v>
      </c>
      <c r="D17" s="35" t="s">
        <v>101</v>
      </c>
      <c r="E17" s="35" t="s">
        <v>102</v>
      </c>
      <c r="F17" s="35" t="s">
        <v>1871</v>
      </c>
      <c r="G17" s="35" t="s">
        <v>1872</v>
      </c>
      <c r="H17" s="35" t="s">
        <v>1873</v>
      </c>
      <c r="I17" s="41">
        <v>40408</v>
      </c>
      <c r="J17" s="41">
        <v>42842</v>
      </c>
      <c r="K17" s="35" t="s">
        <v>104</v>
      </c>
      <c r="L17" s="42">
        <v>6063979.3899999997</v>
      </c>
      <c r="M17" s="43">
        <v>58374306.850000001</v>
      </c>
      <c r="N17" s="42">
        <v>71095360</v>
      </c>
      <c r="O17" s="42">
        <v>14219072</v>
      </c>
      <c r="P17" s="35">
        <v>0</v>
      </c>
      <c r="Q17" s="35">
        <v>0</v>
      </c>
      <c r="R17" s="42">
        <v>58085656.049999997</v>
      </c>
      <c r="S17" s="42">
        <v>12239862</v>
      </c>
      <c r="T17" s="42">
        <v>77</v>
      </c>
      <c r="U17" s="42">
        <v>82.43</v>
      </c>
      <c r="V17" s="35" t="s">
        <v>105</v>
      </c>
      <c r="W17" s="35" t="s">
        <v>106</v>
      </c>
      <c r="X17" s="35" t="s">
        <v>107</v>
      </c>
      <c r="Y17" s="35" t="s">
        <v>68</v>
      </c>
      <c r="Z17" s="35" t="s">
        <v>68</v>
      </c>
    </row>
    <row r="18" spans="1:26">
      <c r="A18" s="35" t="s">
        <v>115</v>
      </c>
      <c r="B18" s="35" t="s">
        <v>116</v>
      </c>
      <c r="C18" s="35" t="s">
        <v>117</v>
      </c>
      <c r="D18" s="35" t="s">
        <v>118</v>
      </c>
      <c r="E18" s="35" t="s">
        <v>119</v>
      </c>
      <c r="F18" s="35" t="s">
        <v>1874</v>
      </c>
      <c r="G18" s="35" t="s">
        <v>1875</v>
      </c>
      <c r="H18" s="35" t="s">
        <v>1876</v>
      </c>
      <c r="I18" s="41">
        <v>40822</v>
      </c>
      <c r="J18" s="41">
        <v>42735</v>
      </c>
      <c r="K18" s="35" t="s">
        <v>80</v>
      </c>
      <c r="L18" s="42">
        <v>507000</v>
      </c>
      <c r="M18" s="43">
        <v>4058302.97</v>
      </c>
      <c r="N18" s="42">
        <v>16800000</v>
      </c>
      <c r="O18" s="42">
        <v>0</v>
      </c>
      <c r="P18" s="35">
        <v>0</v>
      </c>
      <c r="Q18" s="35">
        <v>0</v>
      </c>
      <c r="R18" s="42">
        <v>4058302.97</v>
      </c>
      <c r="S18" s="42">
        <v>0</v>
      </c>
      <c r="T18" s="42">
        <v>45</v>
      </c>
      <c r="U18" s="42">
        <v>24.15</v>
      </c>
      <c r="V18" s="35" t="s">
        <v>105</v>
      </c>
      <c r="W18" s="35" t="s">
        <v>82</v>
      </c>
      <c r="X18" s="35" t="s">
        <v>121</v>
      </c>
      <c r="Y18" s="35" t="s">
        <v>95</v>
      </c>
      <c r="Z18" s="35" t="s">
        <v>95</v>
      </c>
    </row>
    <row r="19" spans="1:26">
      <c r="A19" s="35" t="s">
        <v>129</v>
      </c>
      <c r="B19" s="35" t="s">
        <v>130</v>
      </c>
      <c r="C19" s="35" t="s">
        <v>76</v>
      </c>
      <c r="D19" s="35" t="s">
        <v>131</v>
      </c>
      <c r="E19" s="35" t="s">
        <v>78</v>
      </c>
      <c r="F19" s="35" t="s">
        <v>1877</v>
      </c>
      <c r="G19" s="35" t="s">
        <v>1878</v>
      </c>
      <c r="H19" s="35" t="s">
        <v>1879</v>
      </c>
      <c r="I19" s="41">
        <v>41787</v>
      </c>
      <c r="J19" s="41">
        <v>42702</v>
      </c>
      <c r="K19" s="35" t="s">
        <v>80</v>
      </c>
      <c r="L19" s="42">
        <v>186433.7</v>
      </c>
      <c r="M19" s="43">
        <v>1425064.9</v>
      </c>
      <c r="N19" s="42">
        <v>1552094</v>
      </c>
      <c r="O19" s="42">
        <v>388023.5</v>
      </c>
      <c r="P19" s="35">
        <v>0</v>
      </c>
      <c r="Q19" s="35">
        <v>0</v>
      </c>
      <c r="R19" s="42">
        <v>1415138.88</v>
      </c>
      <c r="S19" s="42">
        <v>384884.32</v>
      </c>
      <c r="T19" s="42">
        <v>75</v>
      </c>
      <c r="U19" s="42">
        <v>92.77</v>
      </c>
      <c r="V19" s="35" t="s">
        <v>81</v>
      </c>
      <c r="W19" s="35" t="s">
        <v>133</v>
      </c>
      <c r="X19" s="35" t="s">
        <v>134</v>
      </c>
      <c r="Y19" s="35" t="s">
        <v>95</v>
      </c>
      <c r="Z19" s="35" t="s">
        <v>95</v>
      </c>
    </row>
    <row r="20" spans="1:26">
      <c r="A20" s="35" t="s">
        <v>136</v>
      </c>
      <c r="B20" s="35" t="s">
        <v>137</v>
      </c>
      <c r="C20" s="35" t="s">
        <v>138</v>
      </c>
      <c r="D20" s="35" t="s">
        <v>139</v>
      </c>
      <c r="E20" s="35" t="s">
        <v>140</v>
      </c>
      <c r="F20" s="35" t="s">
        <v>1880</v>
      </c>
      <c r="G20" s="35" t="s">
        <v>1881</v>
      </c>
      <c r="H20" s="35" t="s">
        <v>1882</v>
      </c>
      <c r="I20" s="41">
        <v>41356</v>
      </c>
      <c r="J20" s="41">
        <v>45107</v>
      </c>
      <c r="K20" s="35" t="s">
        <v>104</v>
      </c>
      <c r="L20" s="42">
        <v>15770725.93</v>
      </c>
      <c r="M20" s="43">
        <v>136383447.34999999</v>
      </c>
      <c r="N20" s="42">
        <v>166434019.74000001</v>
      </c>
      <c r="O20" s="42">
        <v>14848000</v>
      </c>
      <c r="P20" s="35">
        <v>0</v>
      </c>
      <c r="Q20" s="35">
        <v>0</v>
      </c>
      <c r="R20" s="42">
        <v>136324456.22999999</v>
      </c>
      <c r="S20" s="42">
        <v>13132208.85</v>
      </c>
      <c r="T20" s="42">
        <v>60.57</v>
      </c>
      <c r="U20" s="42">
        <v>82.44</v>
      </c>
      <c r="V20" s="35" t="s">
        <v>105</v>
      </c>
      <c r="W20" s="35" t="s">
        <v>133</v>
      </c>
      <c r="X20" s="35" t="s">
        <v>142</v>
      </c>
      <c r="Y20" s="35" t="s">
        <v>143</v>
      </c>
      <c r="Z20" s="35" t="s">
        <v>143</v>
      </c>
    </row>
    <row r="21" spans="1:26" ht="15.75" customHeight="1">
      <c r="A21" s="35" t="s">
        <v>136</v>
      </c>
      <c r="B21" s="35" t="s">
        <v>137</v>
      </c>
      <c r="C21" s="35" t="s">
        <v>138</v>
      </c>
      <c r="D21" s="35" t="s">
        <v>139</v>
      </c>
      <c r="E21" s="35" t="s">
        <v>140</v>
      </c>
      <c r="F21" s="35" t="s">
        <v>1880</v>
      </c>
      <c r="G21" s="35" t="s">
        <v>1881</v>
      </c>
      <c r="H21" s="35" t="s">
        <v>1882</v>
      </c>
      <c r="I21" s="41">
        <v>41356</v>
      </c>
      <c r="J21" s="41">
        <v>45107</v>
      </c>
      <c r="K21" s="35" t="s">
        <v>104</v>
      </c>
      <c r="L21" s="42">
        <v>15770725.93</v>
      </c>
      <c r="M21" s="43">
        <v>136383447.34999999</v>
      </c>
      <c r="N21" s="42">
        <v>166434019.74000001</v>
      </c>
      <c r="O21" s="42">
        <v>14848000</v>
      </c>
      <c r="P21" s="35">
        <v>0</v>
      </c>
      <c r="Q21" s="35">
        <v>0</v>
      </c>
      <c r="R21" s="42">
        <v>136324456.22999999</v>
      </c>
      <c r="S21" s="42">
        <v>13132208.85</v>
      </c>
      <c r="T21" s="42">
        <v>60.57</v>
      </c>
      <c r="U21" s="42">
        <v>82.44</v>
      </c>
      <c r="V21" s="35" t="s">
        <v>105</v>
      </c>
      <c r="W21" s="35" t="s">
        <v>133</v>
      </c>
      <c r="X21" s="35" t="s">
        <v>142</v>
      </c>
      <c r="Y21" s="35" t="s">
        <v>364</v>
      </c>
      <c r="Z21" s="35" t="s">
        <v>364</v>
      </c>
    </row>
    <row r="22" spans="1:26" ht="15.75" customHeight="1">
      <c r="A22" s="35" t="s">
        <v>136</v>
      </c>
      <c r="B22" s="35" t="s">
        <v>137</v>
      </c>
      <c r="C22" s="35" t="s">
        <v>138</v>
      </c>
      <c r="D22" s="35" t="s">
        <v>139</v>
      </c>
      <c r="E22" s="35" t="s">
        <v>140</v>
      </c>
      <c r="F22" s="35" t="s">
        <v>1880</v>
      </c>
      <c r="G22" s="35" t="s">
        <v>1881</v>
      </c>
      <c r="H22" s="35" t="s">
        <v>1882</v>
      </c>
      <c r="I22" s="41">
        <v>41356</v>
      </c>
      <c r="J22" s="41">
        <v>45107</v>
      </c>
      <c r="K22" s="35" t="s">
        <v>104</v>
      </c>
      <c r="L22" s="42">
        <v>15770725.93</v>
      </c>
      <c r="M22" s="43">
        <v>136383447.34999999</v>
      </c>
      <c r="N22" s="42">
        <v>166434019.74000001</v>
      </c>
      <c r="O22" s="42">
        <v>14848000</v>
      </c>
      <c r="P22" s="35">
        <v>0</v>
      </c>
      <c r="Q22" s="35">
        <v>0</v>
      </c>
      <c r="R22" s="42">
        <v>136324456.22999999</v>
      </c>
      <c r="S22" s="42">
        <v>13132208.85</v>
      </c>
      <c r="T22" s="42">
        <v>60.57</v>
      </c>
      <c r="U22" s="42">
        <v>82.44</v>
      </c>
      <c r="V22" s="35" t="s">
        <v>105</v>
      </c>
      <c r="W22" s="35" t="s">
        <v>133</v>
      </c>
      <c r="X22" s="35" t="s">
        <v>142</v>
      </c>
      <c r="Y22" s="35" t="s">
        <v>356</v>
      </c>
      <c r="Z22" s="35" t="s">
        <v>356</v>
      </c>
    </row>
    <row r="23" spans="1:26" ht="15.75" customHeight="1">
      <c r="A23" s="35" t="s">
        <v>136</v>
      </c>
      <c r="B23" s="35" t="s">
        <v>137</v>
      </c>
      <c r="C23" s="35" t="s">
        <v>138</v>
      </c>
      <c r="D23" s="35" t="s">
        <v>139</v>
      </c>
      <c r="E23" s="35" t="s">
        <v>140</v>
      </c>
      <c r="F23" s="35" t="s">
        <v>1880</v>
      </c>
      <c r="G23" s="35" t="s">
        <v>1881</v>
      </c>
      <c r="H23" s="35" t="s">
        <v>1882</v>
      </c>
      <c r="I23" s="41">
        <v>41356</v>
      </c>
      <c r="J23" s="41">
        <v>45107</v>
      </c>
      <c r="K23" s="35" t="s">
        <v>104</v>
      </c>
      <c r="L23" s="42">
        <v>15770725.93</v>
      </c>
      <c r="M23" s="43">
        <v>136383447.34999999</v>
      </c>
      <c r="N23" s="42">
        <v>166434019.74000001</v>
      </c>
      <c r="O23" s="42">
        <v>14848000</v>
      </c>
      <c r="P23" s="35">
        <v>0</v>
      </c>
      <c r="Q23" s="35">
        <v>0</v>
      </c>
      <c r="R23" s="42">
        <v>136324456.22999999</v>
      </c>
      <c r="S23" s="42">
        <v>13132208.85</v>
      </c>
      <c r="T23" s="42">
        <v>60.57</v>
      </c>
      <c r="U23" s="42">
        <v>82.44</v>
      </c>
      <c r="V23" s="35" t="s">
        <v>105</v>
      </c>
      <c r="W23" s="35" t="s">
        <v>133</v>
      </c>
      <c r="X23" s="35" t="s">
        <v>142</v>
      </c>
      <c r="Y23" s="35" t="s">
        <v>158</v>
      </c>
      <c r="Z23" s="35" t="s">
        <v>158</v>
      </c>
    </row>
    <row r="24" spans="1:26" ht="15.75" customHeight="1">
      <c r="A24" s="35" t="s">
        <v>136</v>
      </c>
      <c r="B24" s="35" t="s">
        <v>137</v>
      </c>
      <c r="C24" s="35" t="s">
        <v>138</v>
      </c>
      <c r="D24" s="35" t="s">
        <v>139</v>
      </c>
      <c r="E24" s="35" t="s">
        <v>140</v>
      </c>
      <c r="F24" s="35" t="s">
        <v>1880</v>
      </c>
      <c r="G24" s="35" t="s">
        <v>1881</v>
      </c>
      <c r="H24" s="35" t="s">
        <v>1882</v>
      </c>
      <c r="I24" s="41">
        <v>41356</v>
      </c>
      <c r="J24" s="41">
        <v>45107</v>
      </c>
      <c r="K24" s="35" t="s">
        <v>104</v>
      </c>
      <c r="L24" s="42">
        <v>15770725.93</v>
      </c>
      <c r="M24" s="43">
        <v>136383447.34999999</v>
      </c>
      <c r="N24" s="42">
        <v>166434019.74000001</v>
      </c>
      <c r="O24" s="42">
        <v>14848000</v>
      </c>
      <c r="P24" s="35">
        <v>0</v>
      </c>
      <c r="Q24" s="35">
        <v>0</v>
      </c>
      <c r="R24" s="42">
        <v>136324456.22999999</v>
      </c>
      <c r="S24" s="42">
        <v>13132208.85</v>
      </c>
      <c r="T24" s="42">
        <v>60.57</v>
      </c>
      <c r="U24" s="42">
        <v>82.44</v>
      </c>
      <c r="V24" s="35" t="s">
        <v>105</v>
      </c>
      <c r="W24" s="35" t="s">
        <v>133</v>
      </c>
      <c r="X24" s="35" t="s">
        <v>142</v>
      </c>
      <c r="Y24" s="35" t="s">
        <v>235</v>
      </c>
      <c r="Z24" s="35" t="s">
        <v>235</v>
      </c>
    </row>
    <row r="25" spans="1:26" ht="15.75" customHeight="1">
      <c r="A25" s="35" t="s">
        <v>136</v>
      </c>
      <c r="B25" s="35" t="s">
        <v>137</v>
      </c>
      <c r="C25" s="35" t="s">
        <v>138</v>
      </c>
      <c r="D25" s="35" t="s">
        <v>139</v>
      </c>
      <c r="E25" s="35" t="s">
        <v>140</v>
      </c>
      <c r="F25" s="35" t="s">
        <v>1880</v>
      </c>
      <c r="G25" s="35" t="s">
        <v>1881</v>
      </c>
      <c r="H25" s="35" t="s">
        <v>1882</v>
      </c>
      <c r="I25" s="41">
        <v>41356</v>
      </c>
      <c r="J25" s="41">
        <v>45107</v>
      </c>
      <c r="K25" s="35" t="s">
        <v>104</v>
      </c>
      <c r="L25" s="42">
        <v>15770725.93</v>
      </c>
      <c r="M25" s="43">
        <v>136383447.34999999</v>
      </c>
      <c r="N25" s="42">
        <v>166434019.74000001</v>
      </c>
      <c r="O25" s="42">
        <v>14848000</v>
      </c>
      <c r="P25" s="35">
        <v>0</v>
      </c>
      <c r="Q25" s="35">
        <v>0</v>
      </c>
      <c r="R25" s="42">
        <v>136324456.22999999</v>
      </c>
      <c r="S25" s="42">
        <v>13132208.85</v>
      </c>
      <c r="T25" s="42">
        <v>60.57</v>
      </c>
      <c r="U25" s="42">
        <v>82.44</v>
      </c>
      <c r="V25" s="35" t="s">
        <v>105</v>
      </c>
      <c r="W25" s="35" t="s">
        <v>133</v>
      </c>
      <c r="X25" s="35" t="s">
        <v>142</v>
      </c>
      <c r="Y25" s="35" t="s">
        <v>1883</v>
      </c>
      <c r="Z25" s="35" t="s">
        <v>1883</v>
      </c>
    </row>
    <row r="26" spans="1:26" ht="15.75" customHeight="1">
      <c r="A26" s="35" t="s">
        <v>148</v>
      </c>
      <c r="B26" s="35" t="s">
        <v>149</v>
      </c>
      <c r="C26" s="35" t="s">
        <v>76</v>
      </c>
      <c r="D26" s="35" t="s">
        <v>150</v>
      </c>
      <c r="E26" s="35" t="s">
        <v>78</v>
      </c>
      <c r="F26" s="35" t="s">
        <v>1884</v>
      </c>
      <c r="G26" s="35" t="s">
        <v>1885</v>
      </c>
      <c r="H26" s="35" t="s">
        <v>1886</v>
      </c>
      <c r="I26" s="41">
        <v>41306</v>
      </c>
      <c r="J26" s="41">
        <v>42595</v>
      </c>
      <c r="K26" s="35" t="s">
        <v>80</v>
      </c>
      <c r="L26" s="42">
        <v>503473.64</v>
      </c>
      <c r="M26" s="43">
        <v>3912825.58</v>
      </c>
      <c r="N26" s="42">
        <v>5897985.5199999996</v>
      </c>
      <c r="O26" s="42">
        <v>0</v>
      </c>
      <c r="P26" s="35">
        <v>0</v>
      </c>
      <c r="Q26" s="35">
        <v>0</v>
      </c>
      <c r="R26" s="42">
        <v>3912825.6</v>
      </c>
      <c r="S26" s="42">
        <v>0</v>
      </c>
      <c r="T26" s="42">
        <v>63.4</v>
      </c>
      <c r="U26" s="42">
        <v>66.34</v>
      </c>
      <c r="V26" s="35" t="s">
        <v>81</v>
      </c>
      <c r="W26" s="35" t="s">
        <v>133</v>
      </c>
      <c r="X26" s="35" t="s">
        <v>151</v>
      </c>
      <c r="Y26" s="35" t="s">
        <v>95</v>
      </c>
      <c r="Z26" s="35" t="s">
        <v>95</v>
      </c>
    </row>
    <row r="27" spans="1:26" ht="15.75" customHeight="1">
      <c r="A27" s="35" t="s">
        <v>153</v>
      </c>
      <c r="B27" s="35" t="s">
        <v>154</v>
      </c>
      <c r="C27" s="35" t="s">
        <v>76</v>
      </c>
      <c r="D27" s="35" t="s">
        <v>155</v>
      </c>
      <c r="E27" s="35" t="s">
        <v>78</v>
      </c>
      <c r="F27" s="35" t="s">
        <v>1887</v>
      </c>
      <c r="G27" s="35" t="s">
        <v>1888</v>
      </c>
      <c r="H27" s="35" t="s">
        <v>1889</v>
      </c>
      <c r="I27" s="41">
        <v>41171</v>
      </c>
      <c r="J27" s="41">
        <v>41717</v>
      </c>
      <c r="K27" s="35" t="s">
        <v>80</v>
      </c>
      <c r="L27" s="42">
        <v>4536209.45</v>
      </c>
      <c r="M27" s="43">
        <v>35435589.380000003</v>
      </c>
      <c r="N27" s="42">
        <v>44931810</v>
      </c>
      <c r="O27" s="42">
        <v>29954542.57</v>
      </c>
      <c r="P27" s="35">
        <v>0</v>
      </c>
      <c r="Q27" s="35">
        <v>0</v>
      </c>
      <c r="R27" s="42">
        <v>35435588.759999998</v>
      </c>
      <c r="S27" s="42">
        <v>29954542.57</v>
      </c>
      <c r="T27" s="42">
        <v>87.3</v>
      </c>
      <c r="U27" s="42">
        <v>87.31</v>
      </c>
      <c r="V27" s="35" t="s">
        <v>105</v>
      </c>
      <c r="W27" s="35" t="s">
        <v>133</v>
      </c>
      <c r="X27" s="35" t="s">
        <v>157</v>
      </c>
      <c r="Y27" s="35" t="s">
        <v>158</v>
      </c>
      <c r="Z27" s="35" t="s">
        <v>158</v>
      </c>
    </row>
    <row r="28" spans="1:26" ht="15.75" customHeight="1">
      <c r="A28" s="35" t="s">
        <v>153</v>
      </c>
      <c r="B28" s="35" t="s">
        <v>154</v>
      </c>
      <c r="C28" s="35" t="s">
        <v>76</v>
      </c>
      <c r="D28" s="35" t="s">
        <v>155</v>
      </c>
      <c r="E28" s="35" t="s">
        <v>78</v>
      </c>
      <c r="F28" s="35" t="s">
        <v>1887</v>
      </c>
      <c r="G28" s="35" t="s">
        <v>1888</v>
      </c>
      <c r="H28" s="35" t="s">
        <v>1889</v>
      </c>
      <c r="I28" s="41">
        <v>41171</v>
      </c>
      <c r="J28" s="41">
        <v>41717</v>
      </c>
      <c r="K28" s="35" t="s">
        <v>80</v>
      </c>
      <c r="L28" s="42">
        <v>4536209.45</v>
      </c>
      <c r="M28" s="43">
        <v>35435589.380000003</v>
      </c>
      <c r="N28" s="42">
        <v>44931810</v>
      </c>
      <c r="O28" s="42">
        <v>29954542.57</v>
      </c>
      <c r="P28" s="35">
        <v>0</v>
      </c>
      <c r="Q28" s="35">
        <v>0</v>
      </c>
      <c r="R28" s="42">
        <v>35435588.759999998</v>
      </c>
      <c r="S28" s="42">
        <v>29954542.57</v>
      </c>
      <c r="T28" s="42">
        <v>87.3</v>
      </c>
      <c r="U28" s="42">
        <v>87.31</v>
      </c>
      <c r="V28" s="35" t="s">
        <v>105</v>
      </c>
      <c r="W28" s="35" t="s">
        <v>133</v>
      </c>
      <c r="X28" s="35" t="s">
        <v>157</v>
      </c>
      <c r="Y28" s="35" t="s">
        <v>259</v>
      </c>
      <c r="Z28" s="35" t="s">
        <v>259</v>
      </c>
    </row>
    <row r="29" spans="1:26" ht="15.75" customHeight="1">
      <c r="A29" s="35" t="s">
        <v>163</v>
      </c>
      <c r="B29" s="35" t="s">
        <v>164</v>
      </c>
      <c r="C29" s="35" t="s">
        <v>138</v>
      </c>
      <c r="D29" s="35" t="s">
        <v>165</v>
      </c>
      <c r="E29" s="35" t="s">
        <v>140</v>
      </c>
      <c r="F29" s="35" t="s">
        <v>1890</v>
      </c>
      <c r="G29" s="35" t="s">
        <v>1891</v>
      </c>
      <c r="H29" s="35" t="s">
        <v>1892</v>
      </c>
      <c r="I29" s="41">
        <v>41689</v>
      </c>
      <c r="J29" s="41">
        <v>45382</v>
      </c>
      <c r="K29" s="35" t="s">
        <v>104</v>
      </c>
      <c r="L29" s="42">
        <v>5296405.54</v>
      </c>
      <c r="M29" s="43">
        <v>45897999.82</v>
      </c>
      <c r="N29" s="42">
        <v>100000000</v>
      </c>
      <c r="O29" s="42">
        <v>24702000</v>
      </c>
      <c r="P29" s="35">
        <v>0</v>
      </c>
      <c r="Q29" s="35">
        <v>0</v>
      </c>
      <c r="R29" s="42">
        <v>55202575.670000002</v>
      </c>
      <c r="S29" s="42">
        <v>10685460.5</v>
      </c>
      <c r="T29" s="42">
        <v>48.33</v>
      </c>
      <c r="U29" s="42">
        <v>52.83</v>
      </c>
      <c r="V29" s="35" t="s">
        <v>105</v>
      </c>
      <c r="W29" s="35" t="s">
        <v>106</v>
      </c>
      <c r="X29" s="35" t="s">
        <v>134</v>
      </c>
      <c r="Y29" s="35" t="s">
        <v>158</v>
      </c>
      <c r="Z29" s="35" t="s">
        <v>158</v>
      </c>
    </row>
    <row r="30" spans="1:26" ht="15.75" customHeight="1">
      <c r="A30" s="35" t="s">
        <v>172</v>
      </c>
      <c r="B30" s="35" t="s">
        <v>173</v>
      </c>
      <c r="C30" s="35" t="s">
        <v>76</v>
      </c>
      <c r="D30" s="35" t="s">
        <v>174</v>
      </c>
      <c r="E30" s="35" t="s">
        <v>78</v>
      </c>
      <c r="F30" s="35" t="s">
        <v>1893</v>
      </c>
      <c r="G30" s="35" t="s">
        <v>1894</v>
      </c>
      <c r="H30" s="35" t="s">
        <v>1895</v>
      </c>
      <c r="I30" s="41">
        <v>41977</v>
      </c>
      <c r="J30" s="41">
        <v>43112</v>
      </c>
      <c r="K30" s="35" t="s">
        <v>80</v>
      </c>
      <c r="L30" s="42">
        <v>152118.51999999999</v>
      </c>
      <c r="M30" s="43">
        <v>1153642.67</v>
      </c>
      <c r="N30" s="42">
        <v>1563004</v>
      </c>
      <c r="O30" s="42">
        <v>390751</v>
      </c>
      <c r="P30" s="35">
        <v>0</v>
      </c>
      <c r="Q30" s="35">
        <v>0</v>
      </c>
      <c r="R30" s="42">
        <v>1153642.67</v>
      </c>
      <c r="S30" s="42">
        <v>367499.97</v>
      </c>
      <c r="T30" s="42">
        <v>66.75</v>
      </c>
      <c r="U30" s="42">
        <v>77.849999999999994</v>
      </c>
      <c r="V30" s="35" t="s">
        <v>175</v>
      </c>
      <c r="W30" s="35" t="s">
        <v>133</v>
      </c>
      <c r="X30" s="35" t="s">
        <v>176</v>
      </c>
      <c r="Y30" s="35" t="s">
        <v>95</v>
      </c>
      <c r="Z30" s="35" t="s">
        <v>95</v>
      </c>
    </row>
    <row r="31" spans="1:26" ht="15.75" customHeight="1">
      <c r="A31" s="35" t="s">
        <v>178</v>
      </c>
      <c r="B31" s="35" t="s">
        <v>179</v>
      </c>
      <c r="C31" s="35" t="s">
        <v>117</v>
      </c>
      <c r="D31" s="35" t="s">
        <v>155</v>
      </c>
      <c r="E31" s="35" t="s">
        <v>180</v>
      </c>
      <c r="F31" s="35" t="s">
        <v>1896</v>
      </c>
      <c r="G31" s="35" t="s">
        <v>1897</v>
      </c>
      <c r="H31" s="35" t="s">
        <v>1898</v>
      </c>
      <c r="I31" s="41">
        <v>40210</v>
      </c>
      <c r="J31" s="41">
        <v>42185</v>
      </c>
      <c r="K31" s="35" t="s">
        <v>80</v>
      </c>
      <c r="L31" s="42">
        <v>3386615</v>
      </c>
      <c r="M31" s="43">
        <v>26652528.199999999</v>
      </c>
      <c r="N31" s="42">
        <v>28179753</v>
      </c>
      <c r="O31" s="42">
        <v>0</v>
      </c>
      <c r="P31" s="35">
        <v>0</v>
      </c>
      <c r="Q31" s="35">
        <v>0</v>
      </c>
      <c r="R31" s="42">
        <v>25720166.399999999</v>
      </c>
      <c r="S31" s="42">
        <v>0</v>
      </c>
      <c r="T31" s="42">
        <v>96.87</v>
      </c>
      <c r="U31" s="42">
        <v>91.27</v>
      </c>
      <c r="V31" s="35" t="s">
        <v>105</v>
      </c>
      <c r="W31" s="35" t="s">
        <v>133</v>
      </c>
      <c r="X31" s="35" t="s">
        <v>157</v>
      </c>
      <c r="Y31" s="35" t="s">
        <v>68</v>
      </c>
      <c r="Z31" s="35" t="s">
        <v>68</v>
      </c>
    </row>
    <row r="32" spans="1:26" ht="15.75" customHeight="1">
      <c r="A32" s="35" t="s">
        <v>187</v>
      </c>
      <c r="B32" s="35" t="s">
        <v>188</v>
      </c>
      <c r="C32" s="35" t="s">
        <v>100</v>
      </c>
      <c r="D32" s="35" t="s">
        <v>155</v>
      </c>
      <c r="E32" s="35" t="s">
        <v>180</v>
      </c>
      <c r="F32" s="35" t="s">
        <v>1899</v>
      </c>
      <c r="G32" s="35" t="s">
        <v>1900</v>
      </c>
      <c r="H32" s="35" t="s">
        <v>1901</v>
      </c>
      <c r="I32" s="41">
        <v>41548</v>
      </c>
      <c r="J32" s="41">
        <v>43281</v>
      </c>
      <c r="K32" s="35" t="s">
        <v>80</v>
      </c>
      <c r="L32" s="42">
        <v>15544954.43</v>
      </c>
      <c r="M32" s="43">
        <v>118402333.86</v>
      </c>
      <c r="N32" s="42">
        <v>139639299</v>
      </c>
      <c r="O32" s="42">
        <v>0</v>
      </c>
      <c r="P32" s="35">
        <v>21528856.530000001</v>
      </c>
      <c r="Q32" s="35">
        <v>0</v>
      </c>
      <c r="R32" s="42">
        <v>126183617.68000001</v>
      </c>
      <c r="S32" s="42">
        <v>0</v>
      </c>
      <c r="T32" s="42">
        <v>39.700000000000003</v>
      </c>
      <c r="U32" s="42">
        <v>78.290000000000006</v>
      </c>
      <c r="V32" s="35" t="s">
        <v>105</v>
      </c>
      <c r="W32" s="35" t="s">
        <v>133</v>
      </c>
      <c r="X32" s="35" t="s">
        <v>157</v>
      </c>
      <c r="Y32" s="35" t="s">
        <v>95</v>
      </c>
      <c r="Z32" s="35" t="s">
        <v>95</v>
      </c>
    </row>
    <row r="33" spans="1:26" ht="15.75" customHeight="1">
      <c r="A33" s="35" t="s">
        <v>193</v>
      </c>
      <c r="B33" s="35" t="s">
        <v>194</v>
      </c>
      <c r="C33" s="35" t="s">
        <v>100</v>
      </c>
      <c r="D33" s="35" t="s">
        <v>195</v>
      </c>
      <c r="E33" s="35" t="s">
        <v>196</v>
      </c>
      <c r="F33" s="35" t="s">
        <v>1902</v>
      </c>
      <c r="G33" s="35" t="s">
        <v>1903</v>
      </c>
      <c r="H33" s="35" t="s">
        <v>1904</v>
      </c>
      <c r="I33" s="41">
        <v>42048</v>
      </c>
      <c r="J33" s="41">
        <v>42959</v>
      </c>
      <c r="K33" s="35" t="s">
        <v>104</v>
      </c>
      <c r="L33" s="42">
        <v>500000</v>
      </c>
      <c r="M33" s="43">
        <v>4357254.38</v>
      </c>
      <c r="N33" s="42">
        <v>4357254.38</v>
      </c>
      <c r="O33" s="42">
        <v>0</v>
      </c>
      <c r="P33" s="35">
        <v>0</v>
      </c>
      <c r="Q33" s="35">
        <v>0</v>
      </c>
      <c r="R33" s="42">
        <v>4357254.38</v>
      </c>
      <c r="S33" s="42">
        <v>0</v>
      </c>
      <c r="T33" s="42">
        <v>100</v>
      </c>
      <c r="U33" s="42">
        <v>99.99</v>
      </c>
      <c r="V33" s="35" t="s">
        <v>105</v>
      </c>
      <c r="W33" s="35" t="s">
        <v>133</v>
      </c>
      <c r="X33" s="35" t="s">
        <v>198</v>
      </c>
      <c r="Y33" s="35" t="s">
        <v>199</v>
      </c>
      <c r="Z33" s="35" t="s">
        <v>199</v>
      </c>
    </row>
    <row r="34" spans="1:26" ht="15.75" customHeight="1">
      <c r="A34" s="35" t="s">
        <v>203</v>
      </c>
      <c r="B34" s="35" t="s">
        <v>204</v>
      </c>
      <c r="C34" s="35" t="s">
        <v>76</v>
      </c>
      <c r="D34" s="35" t="s">
        <v>205</v>
      </c>
      <c r="E34" s="35" t="s">
        <v>78</v>
      </c>
      <c r="F34" s="35" t="s">
        <v>1905</v>
      </c>
      <c r="G34" s="35" t="s">
        <v>1906</v>
      </c>
      <c r="H34" s="35" t="s">
        <v>1907</v>
      </c>
      <c r="I34" s="41">
        <v>41122</v>
      </c>
      <c r="J34" s="41">
        <v>42301</v>
      </c>
      <c r="K34" s="35" t="s">
        <v>80</v>
      </c>
      <c r="L34" s="42">
        <v>962909.99</v>
      </c>
      <c r="M34" s="43">
        <v>7496181.1399999997</v>
      </c>
      <c r="N34" s="42">
        <v>7710000</v>
      </c>
      <c r="O34" s="42">
        <v>1938401.94</v>
      </c>
      <c r="P34" s="35">
        <v>0</v>
      </c>
      <c r="Q34" s="35">
        <v>0</v>
      </c>
      <c r="R34" s="42">
        <v>7496181.1399999997</v>
      </c>
      <c r="S34" s="42">
        <v>1938400</v>
      </c>
      <c r="T34" s="42">
        <v>97.61</v>
      </c>
      <c r="U34" s="42">
        <v>97.78</v>
      </c>
      <c r="V34" s="35" t="s">
        <v>175</v>
      </c>
      <c r="W34" s="35" t="s">
        <v>133</v>
      </c>
      <c r="X34" s="35" t="s">
        <v>134</v>
      </c>
      <c r="Y34" s="35" t="s">
        <v>95</v>
      </c>
      <c r="Z34" s="35" t="s">
        <v>95</v>
      </c>
    </row>
    <row r="35" spans="1:26" ht="15.75" customHeight="1">
      <c r="A35" s="35" t="s">
        <v>208</v>
      </c>
      <c r="B35" s="35" t="s">
        <v>209</v>
      </c>
      <c r="C35" s="35" t="s">
        <v>76</v>
      </c>
      <c r="D35" s="35" t="s">
        <v>205</v>
      </c>
      <c r="E35" s="35" t="s">
        <v>78</v>
      </c>
      <c r="F35" s="35" t="s">
        <v>1908</v>
      </c>
      <c r="G35" s="35" t="s">
        <v>1909</v>
      </c>
      <c r="H35" s="35" t="s">
        <v>1910</v>
      </c>
      <c r="I35" s="41">
        <v>40142</v>
      </c>
      <c r="J35" s="41">
        <v>42714</v>
      </c>
      <c r="K35" s="35" t="s">
        <v>80</v>
      </c>
      <c r="L35" s="42">
        <v>3804260.6</v>
      </c>
      <c r="M35" s="43">
        <v>29728405.920000002</v>
      </c>
      <c r="N35" s="42">
        <v>30167110.800000001</v>
      </c>
      <c r="O35" s="42">
        <v>0</v>
      </c>
      <c r="P35" s="35">
        <v>0</v>
      </c>
      <c r="Q35" s="35">
        <v>0</v>
      </c>
      <c r="R35" s="42">
        <v>29728405.920000002</v>
      </c>
      <c r="S35" s="42">
        <v>0</v>
      </c>
      <c r="T35" s="42">
        <v>99.21</v>
      </c>
      <c r="U35" s="42">
        <v>98.54</v>
      </c>
      <c r="V35" s="35" t="s">
        <v>211</v>
      </c>
      <c r="W35" s="35" t="s">
        <v>133</v>
      </c>
      <c r="X35" s="35" t="s">
        <v>134</v>
      </c>
      <c r="Y35" s="35" t="s">
        <v>212</v>
      </c>
      <c r="Z35" s="35" t="s">
        <v>212</v>
      </c>
    </row>
    <row r="36" spans="1:26" ht="15.75" customHeight="1">
      <c r="A36" s="35" t="s">
        <v>214</v>
      </c>
      <c r="B36" s="35" t="s">
        <v>215</v>
      </c>
      <c r="C36" s="35" t="s">
        <v>216</v>
      </c>
      <c r="D36" s="35" t="s">
        <v>150</v>
      </c>
      <c r="E36" s="35" t="s">
        <v>196</v>
      </c>
      <c r="F36" s="35" t="s">
        <v>1911</v>
      </c>
      <c r="G36" s="35" t="s">
        <v>1912</v>
      </c>
      <c r="H36" s="35" t="s">
        <v>1913</v>
      </c>
      <c r="I36" s="41">
        <v>41379</v>
      </c>
      <c r="J36" s="41">
        <v>42200</v>
      </c>
      <c r="K36" s="35" t="s">
        <v>104</v>
      </c>
      <c r="L36" s="42">
        <v>123584.88</v>
      </c>
      <c r="M36" s="43">
        <v>1257166.9099999999</v>
      </c>
      <c r="N36" s="42">
        <v>3407784.91</v>
      </c>
      <c r="O36" s="42">
        <v>0</v>
      </c>
      <c r="P36" s="35">
        <v>0</v>
      </c>
      <c r="Q36" s="35">
        <v>0</v>
      </c>
      <c r="R36" s="42">
        <v>1257166.25</v>
      </c>
      <c r="S36" s="42">
        <v>0</v>
      </c>
      <c r="T36" s="42">
        <v>40</v>
      </c>
      <c r="U36" s="42">
        <v>36.89</v>
      </c>
      <c r="V36" s="35" t="s">
        <v>105</v>
      </c>
      <c r="W36" s="35" t="s">
        <v>133</v>
      </c>
      <c r="X36" s="35" t="s">
        <v>217</v>
      </c>
      <c r="Y36" s="35" t="s">
        <v>95</v>
      </c>
      <c r="Z36" s="35" t="s">
        <v>95</v>
      </c>
    </row>
    <row r="37" spans="1:26" ht="15.75" customHeight="1">
      <c r="A37" s="35" t="s">
        <v>214</v>
      </c>
      <c r="B37" s="35" t="s">
        <v>215</v>
      </c>
      <c r="C37" s="35" t="s">
        <v>216</v>
      </c>
      <c r="D37" s="35" t="s">
        <v>150</v>
      </c>
      <c r="E37" s="35" t="s">
        <v>196</v>
      </c>
      <c r="F37" s="35" t="s">
        <v>1911</v>
      </c>
      <c r="G37" s="35" t="s">
        <v>1912</v>
      </c>
      <c r="H37" s="35" t="s">
        <v>1913</v>
      </c>
      <c r="I37" s="41">
        <v>41379</v>
      </c>
      <c r="J37" s="41">
        <v>42200</v>
      </c>
      <c r="K37" s="35" t="s">
        <v>104</v>
      </c>
      <c r="L37" s="42">
        <v>123584.88</v>
      </c>
      <c r="M37" s="43">
        <v>1257166.9099999999</v>
      </c>
      <c r="N37" s="42">
        <v>3407784.91</v>
      </c>
      <c r="O37" s="42">
        <v>0</v>
      </c>
      <c r="P37" s="35">
        <v>0</v>
      </c>
      <c r="Q37" s="35">
        <v>0</v>
      </c>
      <c r="R37" s="42">
        <v>1257166.25</v>
      </c>
      <c r="S37" s="42">
        <v>0</v>
      </c>
      <c r="T37" s="42">
        <v>40</v>
      </c>
      <c r="U37" s="42">
        <v>36.89</v>
      </c>
      <c r="V37" s="35" t="s">
        <v>105</v>
      </c>
      <c r="W37" s="35" t="s">
        <v>133</v>
      </c>
      <c r="X37" s="35" t="s">
        <v>217</v>
      </c>
      <c r="Y37" s="35" t="s">
        <v>95</v>
      </c>
      <c r="Z37" s="35" t="s">
        <v>95</v>
      </c>
    </row>
    <row r="38" spans="1:26" ht="15.75" customHeight="1">
      <c r="A38" s="35" t="s">
        <v>221</v>
      </c>
      <c r="B38" s="35" t="s">
        <v>222</v>
      </c>
      <c r="C38" s="35" t="s">
        <v>138</v>
      </c>
      <c r="D38" s="35" t="s">
        <v>223</v>
      </c>
      <c r="E38" s="35" t="s">
        <v>102</v>
      </c>
      <c r="F38" s="35" t="s">
        <v>1914</v>
      </c>
      <c r="G38" s="35" t="s">
        <v>1915</v>
      </c>
      <c r="H38" s="35" t="s">
        <v>1916</v>
      </c>
      <c r="I38" s="41">
        <v>40158</v>
      </c>
      <c r="J38" s="41">
        <v>42015</v>
      </c>
      <c r="K38" s="35" t="s">
        <v>104</v>
      </c>
      <c r="L38" s="42">
        <v>29145090.809999999</v>
      </c>
      <c r="M38" s="43">
        <v>316745498.92000002</v>
      </c>
      <c r="N38" s="42">
        <v>409015986.86000001</v>
      </c>
      <c r="O38" s="42">
        <v>0</v>
      </c>
      <c r="P38" s="35">
        <v>70210513.900000006</v>
      </c>
      <c r="Q38" s="35">
        <v>0</v>
      </c>
      <c r="R38" s="42">
        <v>316892765.62</v>
      </c>
      <c r="S38" s="42">
        <v>0</v>
      </c>
      <c r="T38" s="42">
        <v>100</v>
      </c>
      <c r="U38" s="42">
        <v>66.12</v>
      </c>
      <c r="V38" s="35" t="s">
        <v>105</v>
      </c>
      <c r="W38" s="35" t="s">
        <v>133</v>
      </c>
      <c r="X38" s="35" t="s">
        <v>157</v>
      </c>
      <c r="Y38" s="35" t="s">
        <v>224</v>
      </c>
      <c r="Z38" s="35" t="s">
        <v>224</v>
      </c>
    </row>
    <row r="39" spans="1:26" ht="15.75" customHeight="1">
      <c r="A39" s="35" t="s">
        <v>221</v>
      </c>
      <c r="B39" s="35" t="s">
        <v>222</v>
      </c>
      <c r="C39" s="35" t="s">
        <v>138</v>
      </c>
      <c r="D39" s="35" t="s">
        <v>223</v>
      </c>
      <c r="E39" s="35" t="s">
        <v>102</v>
      </c>
      <c r="F39" s="35" t="s">
        <v>1914</v>
      </c>
      <c r="G39" s="35" t="s">
        <v>1915</v>
      </c>
      <c r="H39" s="35" t="s">
        <v>1916</v>
      </c>
      <c r="I39" s="41">
        <v>40158</v>
      </c>
      <c r="J39" s="41">
        <v>42015</v>
      </c>
      <c r="K39" s="35" t="s">
        <v>104</v>
      </c>
      <c r="L39" s="42">
        <v>29145090.809999999</v>
      </c>
      <c r="M39" s="43">
        <v>316745498.92000002</v>
      </c>
      <c r="N39" s="42">
        <v>409015986.86000001</v>
      </c>
      <c r="O39" s="42">
        <v>0</v>
      </c>
      <c r="P39" s="35">
        <v>70210513.900000006</v>
      </c>
      <c r="Q39" s="35">
        <v>0</v>
      </c>
      <c r="R39" s="42">
        <v>316892765.62</v>
      </c>
      <c r="S39" s="42">
        <v>0</v>
      </c>
      <c r="T39" s="42">
        <v>100</v>
      </c>
      <c r="U39" s="42">
        <v>66.12</v>
      </c>
      <c r="V39" s="35" t="s">
        <v>105</v>
      </c>
      <c r="W39" s="35" t="s">
        <v>133</v>
      </c>
      <c r="X39" s="35" t="s">
        <v>157</v>
      </c>
      <c r="Y39" s="35" t="s">
        <v>212</v>
      </c>
      <c r="Z39" s="35" t="s">
        <v>212</v>
      </c>
    </row>
    <row r="40" spans="1:26" ht="15.75" customHeight="1">
      <c r="A40" s="35" t="s">
        <v>221</v>
      </c>
      <c r="B40" s="35" t="s">
        <v>222</v>
      </c>
      <c r="C40" s="35" t="s">
        <v>138</v>
      </c>
      <c r="D40" s="35" t="s">
        <v>223</v>
      </c>
      <c r="E40" s="35" t="s">
        <v>102</v>
      </c>
      <c r="F40" s="35" t="s">
        <v>1914</v>
      </c>
      <c r="G40" s="35" t="s">
        <v>1915</v>
      </c>
      <c r="H40" s="35" t="s">
        <v>1916</v>
      </c>
      <c r="I40" s="41">
        <v>40158</v>
      </c>
      <c r="J40" s="41">
        <v>42015</v>
      </c>
      <c r="K40" s="35" t="s">
        <v>104</v>
      </c>
      <c r="L40" s="42">
        <v>29145090.809999999</v>
      </c>
      <c r="M40" s="43">
        <v>316745498.92000002</v>
      </c>
      <c r="N40" s="42">
        <v>409015986.86000001</v>
      </c>
      <c r="O40" s="42">
        <v>0</v>
      </c>
      <c r="P40" s="35">
        <v>70210513.900000006</v>
      </c>
      <c r="Q40" s="35">
        <v>0</v>
      </c>
      <c r="R40" s="42">
        <v>316892765.62</v>
      </c>
      <c r="S40" s="42">
        <v>0</v>
      </c>
      <c r="T40" s="42">
        <v>100</v>
      </c>
      <c r="U40" s="42">
        <v>66.12</v>
      </c>
      <c r="V40" s="35" t="s">
        <v>105</v>
      </c>
      <c r="W40" s="35" t="s">
        <v>133</v>
      </c>
      <c r="X40" s="35" t="s">
        <v>157</v>
      </c>
      <c r="Y40" s="35" t="s">
        <v>602</v>
      </c>
      <c r="Z40" s="35" t="s">
        <v>602</v>
      </c>
    </row>
    <row r="41" spans="1:26" ht="15.75" customHeight="1">
      <c r="A41" s="35" t="s">
        <v>221</v>
      </c>
      <c r="B41" s="35" t="s">
        <v>222</v>
      </c>
      <c r="C41" s="35" t="s">
        <v>138</v>
      </c>
      <c r="D41" s="35" t="s">
        <v>223</v>
      </c>
      <c r="E41" s="35" t="s">
        <v>102</v>
      </c>
      <c r="F41" s="35" t="s">
        <v>1914</v>
      </c>
      <c r="G41" s="35" t="s">
        <v>1915</v>
      </c>
      <c r="H41" s="35" t="s">
        <v>1916</v>
      </c>
      <c r="I41" s="41">
        <v>40158</v>
      </c>
      <c r="J41" s="41">
        <v>42015</v>
      </c>
      <c r="K41" s="35" t="s">
        <v>104</v>
      </c>
      <c r="L41" s="42">
        <v>29145090.809999999</v>
      </c>
      <c r="M41" s="43">
        <v>316745498.92000002</v>
      </c>
      <c r="N41" s="42">
        <v>409015986.86000001</v>
      </c>
      <c r="O41" s="42">
        <v>0</v>
      </c>
      <c r="P41" s="35">
        <v>70210513.900000006</v>
      </c>
      <c r="Q41" s="35">
        <v>0</v>
      </c>
      <c r="R41" s="42">
        <v>316892765.62</v>
      </c>
      <c r="S41" s="42">
        <v>0</v>
      </c>
      <c r="T41" s="42">
        <v>100</v>
      </c>
      <c r="U41" s="42">
        <v>66.12</v>
      </c>
      <c r="V41" s="35" t="s">
        <v>105</v>
      </c>
      <c r="W41" s="35" t="s">
        <v>133</v>
      </c>
      <c r="X41" s="35" t="s">
        <v>157</v>
      </c>
      <c r="Y41" s="35" t="s">
        <v>1009</v>
      </c>
      <c r="Z41" s="35" t="s">
        <v>1009</v>
      </c>
    </row>
    <row r="42" spans="1:26" ht="15.75" customHeight="1">
      <c r="A42" s="35" t="s">
        <v>221</v>
      </c>
      <c r="B42" s="35" t="s">
        <v>222</v>
      </c>
      <c r="C42" s="35" t="s">
        <v>138</v>
      </c>
      <c r="D42" s="35" t="s">
        <v>223</v>
      </c>
      <c r="E42" s="35" t="s">
        <v>102</v>
      </c>
      <c r="F42" s="35" t="s">
        <v>1914</v>
      </c>
      <c r="G42" s="35" t="s">
        <v>1915</v>
      </c>
      <c r="H42" s="35" t="s">
        <v>1916</v>
      </c>
      <c r="I42" s="41">
        <v>40158</v>
      </c>
      <c r="J42" s="41">
        <v>42015</v>
      </c>
      <c r="K42" s="35" t="s">
        <v>104</v>
      </c>
      <c r="L42" s="42">
        <v>29145090.809999999</v>
      </c>
      <c r="M42" s="43">
        <v>316745498.92000002</v>
      </c>
      <c r="N42" s="42">
        <v>409015986.86000001</v>
      </c>
      <c r="O42" s="42">
        <v>0</v>
      </c>
      <c r="P42" s="35">
        <v>70210513.900000006</v>
      </c>
      <c r="Q42" s="35">
        <v>0</v>
      </c>
      <c r="R42" s="42">
        <v>316892765.62</v>
      </c>
      <c r="S42" s="42">
        <v>0</v>
      </c>
      <c r="T42" s="42">
        <v>100</v>
      </c>
      <c r="U42" s="42">
        <v>66.12</v>
      </c>
      <c r="V42" s="35" t="s">
        <v>105</v>
      </c>
      <c r="W42" s="35" t="s">
        <v>133</v>
      </c>
      <c r="X42" s="35" t="s">
        <v>157</v>
      </c>
      <c r="Y42" s="35" t="s">
        <v>259</v>
      </c>
      <c r="Z42" s="35" t="s">
        <v>259</v>
      </c>
    </row>
    <row r="43" spans="1:26" ht="15.75" customHeight="1">
      <c r="A43" s="35" t="s">
        <v>221</v>
      </c>
      <c r="B43" s="35" t="s">
        <v>222</v>
      </c>
      <c r="C43" s="35" t="s">
        <v>138</v>
      </c>
      <c r="D43" s="35" t="s">
        <v>223</v>
      </c>
      <c r="E43" s="35" t="s">
        <v>102</v>
      </c>
      <c r="F43" s="35" t="s">
        <v>1914</v>
      </c>
      <c r="G43" s="35" t="s">
        <v>1915</v>
      </c>
      <c r="H43" s="35" t="s">
        <v>1916</v>
      </c>
      <c r="I43" s="41">
        <v>40158</v>
      </c>
      <c r="J43" s="41">
        <v>42015</v>
      </c>
      <c r="K43" s="35" t="s">
        <v>104</v>
      </c>
      <c r="L43" s="42">
        <v>29145090.809999999</v>
      </c>
      <c r="M43" s="43">
        <v>316745498.92000002</v>
      </c>
      <c r="N43" s="42">
        <v>409015986.86000001</v>
      </c>
      <c r="O43" s="42">
        <v>0</v>
      </c>
      <c r="P43" s="35">
        <v>70210513.900000006</v>
      </c>
      <c r="Q43" s="35">
        <v>0</v>
      </c>
      <c r="R43" s="42">
        <v>316892765.62</v>
      </c>
      <c r="S43" s="42">
        <v>0</v>
      </c>
      <c r="T43" s="42">
        <v>100</v>
      </c>
      <c r="U43" s="42">
        <v>66.12</v>
      </c>
      <c r="V43" s="35" t="s">
        <v>105</v>
      </c>
      <c r="W43" s="35" t="s">
        <v>133</v>
      </c>
      <c r="X43" s="35" t="s">
        <v>157</v>
      </c>
      <c r="Y43" s="35" t="s">
        <v>578</v>
      </c>
      <c r="Z43" s="35" t="s">
        <v>578</v>
      </c>
    </row>
    <row r="44" spans="1:26" ht="15.75" customHeight="1">
      <c r="A44" s="35" t="s">
        <v>221</v>
      </c>
      <c r="B44" s="35" t="s">
        <v>222</v>
      </c>
      <c r="C44" s="35" t="s">
        <v>138</v>
      </c>
      <c r="D44" s="35" t="s">
        <v>223</v>
      </c>
      <c r="E44" s="35" t="s">
        <v>102</v>
      </c>
      <c r="F44" s="35" t="s">
        <v>1914</v>
      </c>
      <c r="G44" s="35" t="s">
        <v>1915</v>
      </c>
      <c r="H44" s="35" t="s">
        <v>1916</v>
      </c>
      <c r="I44" s="41">
        <v>40158</v>
      </c>
      <c r="J44" s="41">
        <v>42015</v>
      </c>
      <c r="K44" s="35" t="s">
        <v>104</v>
      </c>
      <c r="L44" s="42">
        <v>29145090.809999999</v>
      </c>
      <c r="M44" s="43">
        <v>316745498.92000002</v>
      </c>
      <c r="N44" s="42">
        <v>409015986.86000001</v>
      </c>
      <c r="O44" s="42">
        <v>0</v>
      </c>
      <c r="P44" s="35">
        <v>70210513.900000006</v>
      </c>
      <c r="Q44" s="35">
        <v>0</v>
      </c>
      <c r="R44" s="42">
        <v>316892765.62</v>
      </c>
      <c r="S44" s="42">
        <v>0</v>
      </c>
      <c r="T44" s="42">
        <v>100</v>
      </c>
      <c r="U44" s="42">
        <v>66.12</v>
      </c>
      <c r="V44" s="35" t="s">
        <v>105</v>
      </c>
      <c r="W44" s="35" t="s">
        <v>133</v>
      </c>
      <c r="X44" s="35" t="s">
        <v>157</v>
      </c>
      <c r="Y44" s="35" t="s">
        <v>199</v>
      </c>
      <c r="Z44" s="35" t="s">
        <v>199</v>
      </c>
    </row>
    <row r="45" spans="1:26" ht="15.75" customHeight="1">
      <c r="A45" s="35" t="s">
        <v>221</v>
      </c>
      <c r="B45" s="35" t="s">
        <v>222</v>
      </c>
      <c r="C45" s="35" t="s">
        <v>138</v>
      </c>
      <c r="D45" s="35" t="s">
        <v>223</v>
      </c>
      <c r="E45" s="35" t="s">
        <v>102</v>
      </c>
      <c r="F45" s="35" t="s">
        <v>1914</v>
      </c>
      <c r="G45" s="35" t="s">
        <v>1915</v>
      </c>
      <c r="H45" s="35" t="s">
        <v>1916</v>
      </c>
      <c r="I45" s="41">
        <v>40158</v>
      </c>
      <c r="J45" s="41">
        <v>42015</v>
      </c>
      <c r="K45" s="35" t="s">
        <v>104</v>
      </c>
      <c r="L45" s="42">
        <v>29145090.809999999</v>
      </c>
      <c r="M45" s="43">
        <v>316745498.92000002</v>
      </c>
      <c r="N45" s="42">
        <v>409015986.86000001</v>
      </c>
      <c r="O45" s="42">
        <v>0</v>
      </c>
      <c r="P45" s="35">
        <v>70210513.900000006</v>
      </c>
      <c r="Q45" s="35">
        <v>0</v>
      </c>
      <c r="R45" s="42">
        <v>316892765.62</v>
      </c>
      <c r="S45" s="42">
        <v>0</v>
      </c>
      <c r="T45" s="42">
        <v>100</v>
      </c>
      <c r="U45" s="42">
        <v>66.12</v>
      </c>
      <c r="V45" s="35" t="s">
        <v>105</v>
      </c>
      <c r="W45" s="35" t="s">
        <v>133</v>
      </c>
      <c r="X45" s="35" t="s">
        <v>157</v>
      </c>
      <c r="Y45" s="35" t="s">
        <v>527</v>
      </c>
      <c r="Z45" s="35" t="s">
        <v>527</v>
      </c>
    </row>
    <row r="46" spans="1:26" ht="15.75" customHeight="1">
      <c r="A46" s="35" t="s">
        <v>221</v>
      </c>
      <c r="B46" s="35" t="s">
        <v>222</v>
      </c>
      <c r="C46" s="35" t="s">
        <v>138</v>
      </c>
      <c r="D46" s="35" t="s">
        <v>223</v>
      </c>
      <c r="E46" s="35" t="s">
        <v>102</v>
      </c>
      <c r="F46" s="35" t="s">
        <v>1914</v>
      </c>
      <c r="G46" s="35" t="s">
        <v>1915</v>
      </c>
      <c r="H46" s="35" t="s">
        <v>1916</v>
      </c>
      <c r="I46" s="41">
        <v>40158</v>
      </c>
      <c r="J46" s="41">
        <v>42015</v>
      </c>
      <c r="K46" s="35" t="s">
        <v>104</v>
      </c>
      <c r="L46" s="42">
        <v>29145090.809999999</v>
      </c>
      <c r="M46" s="43">
        <v>316745498.92000002</v>
      </c>
      <c r="N46" s="42">
        <v>409015986.86000001</v>
      </c>
      <c r="O46" s="42">
        <v>0</v>
      </c>
      <c r="P46" s="35">
        <v>70210513.900000006</v>
      </c>
      <c r="Q46" s="35">
        <v>0</v>
      </c>
      <c r="R46" s="42">
        <v>316892765.62</v>
      </c>
      <c r="S46" s="42">
        <v>0</v>
      </c>
      <c r="T46" s="42">
        <v>100</v>
      </c>
      <c r="U46" s="42">
        <v>66.12</v>
      </c>
      <c r="V46" s="35" t="s">
        <v>105</v>
      </c>
      <c r="W46" s="35" t="s">
        <v>133</v>
      </c>
      <c r="X46" s="35" t="s">
        <v>157</v>
      </c>
      <c r="Y46" s="35" t="s">
        <v>655</v>
      </c>
      <c r="Z46" s="35" t="s">
        <v>655</v>
      </c>
    </row>
    <row r="47" spans="1:26" ht="15.75" customHeight="1">
      <c r="A47" s="35" t="s">
        <v>221</v>
      </c>
      <c r="B47" s="35" t="s">
        <v>222</v>
      </c>
      <c r="C47" s="35" t="s">
        <v>138</v>
      </c>
      <c r="D47" s="35" t="s">
        <v>223</v>
      </c>
      <c r="E47" s="35" t="s">
        <v>102</v>
      </c>
      <c r="F47" s="35" t="s">
        <v>1914</v>
      </c>
      <c r="G47" s="35" t="s">
        <v>1915</v>
      </c>
      <c r="H47" s="35" t="s">
        <v>1916</v>
      </c>
      <c r="I47" s="41">
        <v>40158</v>
      </c>
      <c r="J47" s="41">
        <v>42015</v>
      </c>
      <c r="K47" s="35" t="s">
        <v>104</v>
      </c>
      <c r="L47" s="42">
        <v>29145090.809999999</v>
      </c>
      <c r="M47" s="43">
        <v>316745498.92000002</v>
      </c>
      <c r="N47" s="42">
        <v>409015986.86000001</v>
      </c>
      <c r="O47" s="42">
        <v>0</v>
      </c>
      <c r="P47" s="35">
        <v>70210513.900000006</v>
      </c>
      <c r="Q47" s="35">
        <v>0</v>
      </c>
      <c r="R47" s="42">
        <v>316892765.62</v>
      </c>
      <c r="S47" s="42">
        <v>0</v>
      </c>
      <c r="T47" s="42">
        <v>100</v>
      </c>
      <c r="U47" s="42">
        <v>66.12</v>
      </c>
      <c r="V47" s="35" t="s">
        <v>105</v>
      </c>
      <c r="W47" s="35" t="s">
        <v>133</v>
      </c>
      <c r="X47" s="35" t="s">
        <v>157</v>
      </c>
      <c r="Y47" s="35" t="s">
        <v>1660</v>
      </c>
      <c r="Z47" s="35" t="s">
        <v>1660</v>
      </c>
    </row>
    <row r="48" spans="1:26" ht="15.75" customHeight="1">
      <c r="A48" s="35" t="s">
        <v>221</v>
      </c>
      <c r="B48" s="35" t="s">
        <v>222</v>
      </c>
      <c r="C48" s="35" t="s">
        <v>138</v>
      </c>
      <c r="D48" s="35" t="s">
        <v>223</v>
      </c>
      <c r="E48" s="35" t="s">
        <v>102</v>
      </c>
      <c r="F48" s="35" t="s">
        <v>1914</v>
      </c>
      <c r="G48" s="35" t="s">
        <v>1915</v>
      </c>
      <c r="H48" s="35" t="s">
        <v>1916</v>
      </c>
      <c r="I48" s="41">
        <v>40158</v>
      </c>
      <c r="J48" s="41">
        <v>42015</v>
      </c>
      <c r="K48" s="35" t="s">
        <v>104</v>
      </c>
      <c r="L48" s="42">
        <v>29145090.809999999</v>
      </c>
      <c r="M48" s="43">
        <v>316745498.92000002</v>
      </c>
      <c r="N48" s="42">
        <v>409015986.86000001</v>
      </c>
      <c r="O48" s="42">
        <v>0</v>
      </c>
      <c r="P48" s="35">
        <v>70210513.900000006</v>
      </c>
      <c r="Q48" s="35">
        <v>0</v>
      </c>
      <c r="R48" s="42">
        <v>316892765.62</v>
      </c>
      <c r="S48" s="42">
        <v>0</v>
      </c>
      <c r="T48" s="42">
        <v>100</v>
      </c>
      <c r="U48" s="42">
        <v>66.12</v>
      </c>
      <c r="V48" s="35" t="s">
        <v>105</v>
      </c>
      <c r="W48" s="35" t="s">
        <v>133</v>
      </c>
      <c r="X48" s="35" t="s">
        <v>157</v>
      </c>
      <c r="Y48" s="35" t="s">
        <v>143</v>
      </c>
      <c r="Z48" s="35" t="s">
        <v>143</v>
      </c>
    </row>
    <row r="49" spans="1:26" ht="15.75" customHeight="1">
      <c r="A49" s="35" t="s">
        <v>221</v>
      </c>
      <c r="B49" s="35" t="s">
        <v>222</v>
      </c>
      <c r="C49" s="35" t="s">
        <v>138</v>
      </c>
      <c r="D49" s="35" t="s">
        <v>223</v>
      </c>
      <c r="E49" s="35" t="s">
        <v>102</v>
      </c>
      <c r="F49" s="35" t="s">
        <v>1914</v>
      </c>
      <c r="G49" s="35" t="s">
        <v>1915</v>
      </c>
      <c r="H49" s="35" t="s">
        <v>1916</v>
      </c>
      <c r="I49" s="41">
        <v>40158</v>
      </c>
      <c r="J49" s="41">
        <v>42015</v>
      </c>
      <c r="K49" s="35" t="s">
        <v>104</v>
      </c>
      <c r="L49" s="42">
        <v>29145090.809999999</v>
      </c>
      <c r="M49" s="43">
        <v>316745498.92000002</v>
      </c>
      <c r="N49" s="42">
        <v>409015986.86000001</v>
      </c>
      <c r="O49" s="42">
        <v>0</v>
      </c>
      <c r="P49" s="35">
        <v>70210513.900000006</v>
      </c>
      <c r="Q49" s="35">
        <v>0</v>
      </c>
      <c r="R49" s="42">
        <v>316892765.62</v>
      </c>
      <c r="S49" s="42">
        <v>0</v>
      </c>
      <c r="T49" s="42">
        <v>100</v>
      </c>
      <c r="U49" s="42">
        <v>66.12</v>
      </c>
      <c r="V49" s="35" t="s">
        <v>105</v>
      </c>
      <c r="W49" s="35" t="s">
        <v>133</v>
      </c>
      <c r="X49" s="35" t="s">
        <v>157</v>
      </c>
      <c r="Y49" s="35" t="s">
        <v>294</v>
      </c>
      <c r="Z49" s="35" t="s">
        <v>294</v>
      </c>
    </row>
    <row r="50" spans="1:26" ht="15.75" customHeight="1">
      <c r="A50" s="35" t="s">
        <v>221</v>
      </c>
      <c r="B50" s="35" t="s">
        <v>222</v>
      </c>
      <c r="C50" s="35" t="s">
        <v>138</v>
      </c>
      <c r="D50" s="35" t="s">
        <v>223</v>
      </c>
      <c r="E50" s="35" t="s">
        <v>102</v>
      </c>
      <c r="F50" s="35" t="s">
        <v>1914</v>
      </c>
      <c r="G50" s="35" t="s">
        <v>1915</v>
      </c>
      <c r="H50" s="35" t="s">
        <v>1916</v>
      </c>
      <c r="I50" s="41">
        <v>40158</v>
      </c>
      <c r="J50" s="41">
        <v>42015</v>
      </c>
      <c r="K50" s="35" t="s">
        <v>104</v>
      </c>
      <c r="L50" s="42">
        <v>29145090.809999999</v>
      </c>
      <c r="M50" s="43">
        <v>316745498.92000002</v>
      </c>
      <c r="N50" s="42">
        <v>409015986.86000001</v>
      </c>
      <c r="O50" s="42">
        <v>0</v>
      </c>
      <c r="P50" s="35">
        <v>70210513.900000006</v>
      </c>
      <c r="Q50" s="35">
        <v>0</v>
      </c>
      <c r="R50" s="42">
        <v>316892765.62</v>
      </c>
      <c r="S50" s="42">
        <v>0</v>
      </c>
      <c r="T50" s="42">
        <v>100</v>
      </c>
      <c r="U50" s="42">
        <v>66.12</v>
      </c>
      <c r="V50" s="35" t="s">
        <v>105</v>
      </c>
      <c r="W50" s="35" t="s">
        <v>133</v>
      </c>
      <c r="X50" s="35" t="s">
        <v>157</v>
      </c>
      <c r="Y50" s="35" t="s">
        <v>364</v>
      </c>
      <c r="Z50" s="35" t="s">
        <v>364</v>
      </c>
    </row>
    <row r="51" spans="1:26" ht="15.75" customHeight="1">
      <c r="A51" s="35" t="s">
        <v>221</v>
      </c>
      <c r="B51" s="35" t="s">
        <v>222</v>
      </c>
      <c r="C51" s="35" t="s">
        <v>138</v>
      </c>
      <c r="D51" s="35" t="s">
        <v>223</v>
      </c>
      <c r="E51" s="35" t="s">
        <v>102</v>
      </c>
      <c r="F51" s="35" t="s">
        <v>1914</v>
      </c>
      <c r="G51" s="35" t="s">
        <v>1915</v>
      </c>
      <c r="H51" s="35" t="s">
        <v>1916</v>
      </c>
      <c r="I51" s="41">
        <v>40158</v>
      </c>
      <c r="J51" s="41">
        <v>42015</v>
      </c>
      <c r="K51" s="35" t="s">
        <v>104</v>
      </c>
      <c r="L51" s="42">
        <v>29145090.809999999</v>
      </c>
      <c r="M51" s="43">
        <v>316745498.92000002</v>
      </c>
      <c r="N51" s="42">
        <v>409015986.86000001</v>
      </c>
      <c r="O51" s="42">
        <v>0</v>
      </c>
      <c r="P51" s="35">
        <v>70210513.900000006</v>
      </c>
      <c r="Q51" s="35">
        <v>0</v>
      </c>
      <c r="R51" s="42">
        <v>316892765.62</v>
      </c>
      <c r="S51" s="42">
        <v>0</v>
      </c>
      <c r="T51" s="42">
        <v>100</v>
      </c>
      <c r="U51" s="42">
        <v>66.12</v>
      </c>
      <c r="V51" s="35" t="s">
        <v>105</v>
      </c>
      <c r="W51" s="35" t="s">
        <v>133</v>
      </c>
      <c r="X51" s="35" t="s">
        <v>157</v>
      </c>
      <c r="Y51" s="35" t="s">
        <v>356</v>
      </c>
      <c r="Z51" s="35" t="s">
        <v>356</v>
      </c>
    </row>
    <row r="52" spans="1:26" ht="15.75" customHeight="1">
      <c r="A52" s="35" t="s">
        <v>221</v>
      </c>
      <c r="B52" s="35" t="s">
        <v>222</v>
      </c>
      <c r="C52" s="35" t="s">
        <v>138</v>
      </c>
      <c r="D52" s="35" t="s">
        <v>223</v>
      </c>
      <c r="E52" s="35" t="s">
        <v>102</v>
      </c>
      <c r="F52" s="35" t="s">
        <v>1914</v>
      </c>
      <c r="G52" s="35" t="s">
        <v>1915</v>
      </c>
      <c r="H52" s="35" t="s">
        <v>1916</v>
      </c>
      <c r="I52" s="41">
        <v>40158</v>
      </c>
      <c r="J52" s="41">
        <v>42015</v>
      </c>
      <c r="K52" s="35" t="s">
        <v>104</v>
      </c>
      <c r="L52" s="42">
        <v>29145090.809999999</v>
      </c>
      <c r="M52" s="43">
        <v>316745498.92000002</v>
      </c>
      <c r="N52" s="42">
        <v>409015986.86000001</v>
      </c>
      <c r="O52" s="42">
        <v>0</v>
      </c>
      <c r="P52" s="35">
        <v>70210513.900000006</v>
      </c>
      <c r="Q52" s="35">
        <v>0</v>
      </c>
      <c r="R52" s="42">
        <v>316892765.62</v>
      </c>
      <c r="S52" s="42">
        <v>0</v>
      </c>
      <c r="T52" s="42">
        <v>100</v>
      </c>
      <c r="U52" s="42">
        <v>66.12</v>
      </c>
      <c r="V52" s="35" t="s">
        <v>105</v>
      </c>
      <c r="W52" s="35" t="s">
        <v>133</v>
      </c>
      <c r="X52" s="35" t="s">
        <v>157</v>
      </c>
      <c r="Y52" s="35" t="s">
        <v>283</v>
      </c>
      <c r="Z52" s="35" t="s">
        <v>283</v>
      </c>
    </row>
    <row r="53" spans="1:26" ht="15.75" customHeight="1">
      <c r="A53" s="35" t="s">
        <v>221</v>
      </c>
      <c r="B53" s="35" t="s">
        <v>222</v>
      </c>
      <c r="C53" s="35" t="s">
        <v>138</v>
      </c>
      <c r="D53" s="35" t="s">
        <v>223</v>
      </c>
      <c r="E53" s="35" t="s">
        <v>102</v>
      </c>
      <c r="F53" s="35" t="s">
        <v>1914</v>
      </c>
      <c r="G53" s="35" t="s">
        <v>1915</v>
      </c>
      <c r="H53" s="35" t="s">
        <v>1916</v>
      </c>
      <c r="I53" s="41">
        <v>40158</v>
      </c>
      <c r="J53" s="41">
        <v>42015</v>
      </c>
      <c r="K53" s="35" t="s">
        <v>104</v>
      </c>
      <c r="L53" s="42">
        <v>29145090.809999999</v>
      </c>
      <c r="M53" s="43">
        <v>316745498.92000002</v>
      </c>
      <c r="N53" s="42">
        <v>409015986.86000001</v>
      </c>
      <c r="O53" s="42">
        <v>0</v>
      </c>
      <c r="P53" s="35">
        <v>70210513.900000006</v>
      </c>
      <c r="Q53" s="35">
        <v>0</v>
      </c>
      <c r="R53" s="42">
        <v>316892765.62</v>
      </c>
      <c r="S53" s="42">
        <v>0</v>
      </c>
      <c r="T53" s="42">
        <v>100</v>
      </c>
      <c r="U53" s="42">
        <v>66.12</v>
      </c>
      <c r="V53" s="35" t="s">
        <v>105</v>
      </c>
      <c r="W53" s="35" t="s">
        <v>133</v>
      </c>
      <c r="X53" s="35" t="s">
        <v>157</v>
      </c>
      <c r="Y53" s="35" t="s">
        <v>665</v>
      </c>
      <c r="Z53" s="35" t="s">
        <v>665</v>
      </c>
    </row>
    <row r="54" spans="1:26" ht="15.75" customHeight="1">
      <c r="A54" s="35" t="s">
        <v>221</v>
      </c>
      <c r="B54" s="35" t="s">
        <v>222</v>
      </c>
      <c r="C54" s="35" t="s">
        <v>138</v>
      </c>
      <c r="D54" s="35" t="s">
        <v>223</v>
      </c>
      <c r="E54" s="35" t="s">
        <v>102</v>
      </c>
      <c r="F54" s="35" t="s">
        <v>1914</v>
      </c>
      <c r="G54" s="35" t="s">
        <v>1915</v>
      </c>
      <c r="H54" s="35" t="s">
        <v>1916</v>
      </c>
      <c r="I54" s="41">
        <v>40158</v>
      </c>
      <c r="J54" s="41">
        <v>42015</v>
      </c>
      <c r="K54" s="35" t="s">
        <v>104</v>
      </c>
      <c r="L54" s="42">
        <v>29145090.809999999</v>
      </c>
      <c r="M54" s="43">
        <v>316745498.92000002</v>
      </c>
      <c r="N54" s="42">
        <v>409015986.86000001</v>
      </c>
      <c r="O54" s="42">
        <v>0</v>
      </c>
      <c r="P54" s="35">
        <v>70210513.900000006</v>
      </c>
      <c r="Q54" s="35">
        <v>0</v>
      </c>
      <c r="R54" s="42">
        <v>316892765.62</v>
      </c>
      <c r="S54" s="42">
        <v>0</v>
      </c>
      <c r="T54" s="42">
        <v>100</v>
      </c>
      <c r="U54" s="42">
        <v>66.12</v>
      </c>
      <c r="V54" s="35" t="s">
        <v>105</v>
      </c>
      <c r="W54" s="35" t="s">
        <v>133</v>
      </c>
      <c r="X54" s="35" t="s">
        <v>157</v>
      </c>
      <c r="Y54" s="35" t="s">
        <v>95</v>
      </c>
      <c r="Z54" s="35" t="s">
        <v>95</v>
      </c>
    </row>
    <row r="55" spans="1:26" ht="15.75" customHeight="1">
      <c r="A55" s="35" t="s">
        <v>221</v>
      </c>
      <c r="B55" s="35" t="s">
        <v>222</v>
      </c>
      <c r="C55" s="35" t="s">
        <v>138</v>
      </c>
      <c r="D55" s="35" t="s">
        <v>223</v>
      </c>
      <c r="E55" s="35" t="s">
        <v>102</v>
      </c>
      <c r="F55" s="35" t="s">
        <v>1914</v>
      </c>
      <c r="G55" s="35" t="s">
        <v>1915</v>
      </c>
      <c r="H55" s="35" t="s">
        <v>1916</v>
      </c>
      <c r="I55" s="41">
        <v>40158</v>
      </c>
      <c r="J55" s="41">
        <v>42015</v>
      </c>
      <c r="K55" s="35" t="s">
        <v>104</v>
      </c>
      <c r="L55" s="42">
        <v>29145090.809999999</v>
      </c>
      <c r="M55" s="43">
        <v>316745498.92000002</v>
      </c>
      <c r="N55" s="42">
        <v>409015986.86000001</v>
      </c>
      <c r="O55" s="42">
        <v>0</v>
      </c>
      <c r="P55" s="35">
        <v>70210513.900000006</v>
      </c>
      <c r="Q55" s="35">
        <v>0</v>
      </c>
      <c r="R55" s="42">
        <v>316892765.62</v>
      </c>
      <c r="S55" s="42">
        <v>0</v>
      </c>
      <c r="T55" s="42">
        <v>100</v>
      </c>
      <c r="U55" s="42">
        <v>66.12</v>
      </c>
      <c r="V55" s="35" t="s">
        <v>105</v>
      </c>
      <c r="W55" s="35" t="s">
        <v>133</v>
      </c>
      <c r="X55" s="35" t="s">
        <v>157</v>
      </c>
      <c r="Y55" s="35" t="s">
        <v>158</v>
      </c>
      <c r="Z55" s="35" t="s">
        <v>158</v>
      </c>
    </row>
    <row r="56" spans="1:26" ht="15.75" customHeight="1">
      <c r="A56" s="35" t="s">
        <v>221</v>
      </c>
      <c r="B56" s="35" t="s">
        <v>222</v>
      </c>
      <c r="C56" s="35" t="s">
        <v>138</v>
      </c>
      <c r="D56" s="35" t="s">
        <v>223</v>
      </c>
      <c r="E56" s="35" t="s">
        <v>102</v>
      </c>
      <c r="F56" s="35" t="s">
        <v>1914</v>
      </c>
      <c r="G56" s="35" t="s">
        <v>1915</v>
      </c>
      <c r="H56" s="35" t="s">
        <v>1916</v>
      </c>
      <c r="I56" s="41">
        <v>40158</v>
      </c>
      <c r="J56" s="41">
        <v>42015</v>
      </c>
      <c r="K56" s="35" t="s">
        <v>104</v>
      </c>
      <c r="L56" s="42">
        <v>29145090.809999999</v>
      </c>
      <c r="M56" s="43">
        <v>316745498.92000002</v>
      </c>
      <c r="N56" s="42">
        <v>409015986.86000001</v>
      </c>
      <c r="O56" s="42">
        <v>0</v>
      </c>
      <c r="P56" s="35">
        <v>70210513.900000006</v>
      </c>
      <c r="Q56" s="35">
        <v>0</v>
      </c>
      <c r="R56" s="42">
        <v>316892765.62</v>
      </c>
      <c r="S56" s="42">
        <v>0</v>
      </c>
      <c r="T56" s="42">
        <v>100</v>
      </c>
      <c r="U56" s="42">
        <v>66.12</v>
      </c>
      <c r="V56" s="35" t="s">
        <v>105</v>
      </c>
      <c r="W56" s="35" t="s">
        <v>133</v>
      </c>
      <c r="X56" s="35" t="s">
        <v>157</v>
      </c>
      <c r="Y56" s="35" t="s">
        <v>1223</v>
      </c>
      <c r="Z56" s="35" t="s">
        <v>1223</v>
      </c>
    </row>
    <row r="57" spans="1:26" ht="15.75" customHeight="1">
      <c r="A57" s="35" t="s">
        <v>221</v>
      </c>
      <c r="B57" s="35" t="s">
        <v>222</v>
      </c>
      <c r="C57" s="35" t="s">
        <v>138</v>
      </c>
      <c r="D57" s="35" t="s">
        <v>223</v>
      </c>
      <c r="E57" s="35" t="s">
        <v>102</v>
      </c>
      <c r="F57" s="35" t="s">
        <v>1914</v>
      </c>
      <c r="G57" s="35" t="s">
        <v>1915</v>
      </c>
      <c r="H57" s="35" t="s">
        <v>1916</v>
      </c>
      <c r="I57" s="41">
        <v>40158</v>
      </c>
      <c r="J57" s="41">
        <v>42015</v>
      </c>
      <c r="K57" s="35" t="s">
        <v>104</v>
      </c>
      <c r="L57" s="42">
        <v>29145090.809999999</v>
      </c>
      <c r="M57" s="43">
        <v>316745498.92000002</v>
      </c>
      <c r="N57" s="42">
        <v>409015986.86000001</v>
      </c>
      <c r="O57" s="42">
        <v>0</v>
      </c>
      <c r="P57" s="35">
        <v>70210513.900000006</v>
      </c>
      <c r="Q57" s="35">
        <v>0</v>
      </c>
      <c r="R57" s="42">
        <v>316892765.62</v>
      </c>
      <c r="S57" s="42">
        <v>0</v>
      </c>
      <c r="T57" s="42">
        <v>100</v>
      </c>
      <c r="U57" s="42">
        <v>66.12</v>
      </c>
      <c r="V57" s="35" t="s">
        <v>105</v>
      </c>
      <c r="W57" s="35" t="s">
        <v>133</v>
      </c>
      <c r="X57" s="35" t="s">
        <v>157</v>
      </c>
      <c r="Y57" s="35" t="s">
        <v>1883</v>
      </c>
      <c r="Z57" s="35" t="s">
        <v>1883</v>
      </c>
    </row>
    <row r="58" spans="1:26" ht="15.75" customHeight="1">
      <c r="A58" s="35" t="s">
        <v>221</v>
      </c>
      <c r="B58" s="35" t="s">
        <v>222</v>
      </c>
      <c r="C58" s="35" t="s">
        <v>138</v>
      </c>
      <c r="D58" s="35" t="s">
        <v>223</v>
      </c>
      <c r="E58" s="35" t="s">
        <v>102</v>
      </c>
      <c r="F58" s="35" t="s">
        <v>1914</v>
      </c>
      <c r="G58" s="35" t="s">
        <v>1915</v>
      </c>
      <c r="H58" s="35" t="s">
        <v>1916</v>
      </c>
      <c r="I58" s="41">
        <v>40158</v>
      </c>
      <c r="J58" s="41">
        <v>42015</v>
      </c>
      <c r="K58" s="35" t="s">
        <v>104</v>
      </c>
      <c r="L58" s="42">
        <v>29145090.809999999</v>
      </c>
      <c r="M58" s="43">
        <v>316745498.92000002</v>
      </c>
      <c r="N58" s="42">
        <v>409015986.86000001</v>
      </c>
      <c r="O58" s="42">
        <v>0</v>
      </c>
      <c r="P58" s="35">
        <v>70210513.900000006</v>
      </c>
      <c r="Q58" s="35">
        <v>0</v>
      </c>
      <c r="R58" s="42">
        <v>316892765.62</v>
      </c>
      <c r="S58" s="42">
        <v>0</v>
      </c>
      <c r="T58" s="42">
        <v>100</v>
      </c>
      <c r="U58" s="42">
        <v>66.12</v>
      </c>
      <c r="V58" s="35" t="s">
        <v>105</v>
      </c>
      <c r="W58" s="35" t="s">
        <v>133</v>
      </c>
      <c r="X58" s="35" t="s">
        <v>157</v>
      </c>
      <c r="Y58" s="35" t="s">
        <v>472</v>
      </c>
      <c r="Z58" s="35" t="s">
        <v>472</v>
      </c>
    </row>
    <row r="59" spans="1:26" ht="15.75" customHeight="1">
      <c r="A59" s="35" t="s">
        <v>221</v>
      </c>
      <c r="B59" s="35" t="s">
        <v>222</v>
      </c>
      <c r="C59" s="35" t="s">
        <v>138</v>
      </c>
      <c r="D59" s="35" t="s">
        <v>223</v>
      </c>
      <c r="E59" s="35" t="s">
        <v>102</v>
      </c>
      <c r="F59" s="35" t="s">
        <v>1914</v>
      </c>
      <c r="G59" s="35" t="s">
        <v>1915</v>
      </c>
      <c r="H59" s="35" t="s">
        <v>1916</v>
      </c>
      <c r="I59" s="41">
        <v>40158</v>
      </c>
      <c r="J59" s="41">
        <v>42015</v>
      </c>
      <c r="K59" s="35" t="s">
        <v>104</v>
      </c>
      <c r="L59" s="42">
        <v>29145090.809999999</v>
      </c>
      <c r="M59" s="43">
        <v>316745498.92000002</v>
      </c>
      <c r="N59" s="42">
        <v>409015986.86000001</v>
      </c>
      <c r="O59" s="42">
        <v>0</v>
      </c>
      <c r="P59" s="35">
        <v>70210513.900000006</v>
      </c>
      <c r="Q59" s="35">
        <v>0</v>
      </c>
      <c r="R59" s="42">
        <v>316892765.62</v>
      </c>
      <c r="S59" s="42">
        <v>0</v>
      </c>
      <c r="T59" s="42">
        <v>100</v>
      </c>
      <c r="U59" s="42">
        <v>66.12</v>
      </c>
      <c r="V59" s="35" t="s">
        <v>105</v>
      </c>
      <c r="W59" s="35" t="s">
        <v>133</v>
      </c>
      <c r="X59" s="35" t="s">
        <v>157</v>
      </c>
      <c r="Y59" s="35" t="s">
        <v>235</v>
      </c>
      <c r="Z59" s="35" t="s">
        <v>235</v>
      </c>
    </row>
    <row r="60" spans="1:26" ht="15.75" customHeight="1">
      <c r="A60" s="35" t="s">
        <v>230</v>
      </c>
      <c r="B60" s="35" t="s">
        <v>231</v>
      </c>
      <c r="C60" s="35" t="s">
        <v>117</v>
      </c>
      <c r="D60" s="35" t="s">
        <v>232</v>
      </c>
      <c r="E60" s="35" t="s">
        <v>119</v>
      </c>
      <c r="F60" s="35" t="s">
        <v>1917</v>
      </c>
      <c r="G60" s="35" t="s">
        <v>1918</v>
      </c>
      <c r="H60" s="35" t="s">
        <v>1919</v>
      </c>
      <c r="I60" s="41">
        <v>41752</v>
      </c>
      <c r="J60" s="41">
        <v>42200</v>
      </c>
      <c r="K60" s="35" t="s">
        <v>80</v>
      </c>
      <c r="L60" s="42">
        <v>792310.55</v>
      </c>
      <c r="M60" s="43">
        <v>6079100.1500000004</v>
      </c>
      <c r="N60" s="42">
        <v>6259253.3499999996</v>
      </c>
      <c r="O60" s="42">
        <v>834408.81</v>
      </c>
      <c r="P60" s="35">
        <v>0</v>
      </c>
      <c r="Q60" s="35">
        <v>0</v>
      </c>
      <c r="R60" s="42">
        <v>6062088.8600000003</v>
      </c>
      <c r="S60" s="42">
        <v>811538.73</v>
      </c>
      <c r="T60" s="42">
        <v>100</v>
      </c>
      <c r="U60" s="42">
        <v>96.89</v>
      </c>
      <c r="V60" s="35" t="s">
        <v>105</v>
      </c>
      <c r="W60" s="35" t="s">
        <v>233</v>
      </c>
      <c r="X60" s="35" t="s">
        <v>234</v>
      </c>
      <c r="Y60" s="35" t="s">
        <v>235</v>
      </c>
      <c r="Z60" s="35" t="s">
        <v>235</v>
      </c>
    </row>
    <row r="61" spans="1:26" ht="15.75" customHeight="1">
      <c r="A61" s="35" t="s">
        <v>230</v>
      </c>
      <c r="B61" s="35" t="s">
        <v>231</v>
      </c>
      <c r="C61" s="35" t="s">
        <v>117</v>
      </c>
      <c r="D61" s="35" t="s">
        <v>232</v>
      </c>
      <c r="E61" s="35" t="s">
        <v>119</v>
      </c>
      <c r="F61" s="35" t="s">
        <v>1917</v>
      </c>
      <c r="G61" s="35" t="s">
        <v>1918</v>
      </c>
      <c r="H61" s="35" t="s">
        <v>1919</v>
      </c>
      <c r="I61" s="41">
        <v>41752</v>
      </c>
      <c r="J61" s="41">
        <v>42200</v>
      </c>
      <c r="K61" s="35" t="s">
        <v>80</v>
      </c>
      <c r="L61" s="42">
        <v>792310.55</v>
      </c>
      <c r="M61" s="43">
        <v>6079100.1500000004</v>
      </c>
      <c r="N61" s="42">
        <v>6259253.3499999996</v>
      </c>
      <c r="O61" s="42">
        <v>834408.81</v>
      </c>
      <c r="P61" s="35">
        <v>0</v>
      </c>
      <c r="Q61" s="35">
        <v>0</v>
      </c>
      <c r="R61" s="42">
        <v>6062088.8600000003</v>
      </c>
      <c r="S61" s="42">
        <v>811538.73</v>
      </c>
      <c r="T61" s="42">
        <v>100</v>
      </c>
      <c r="U61" s="42">
        <v>96.89</v>
      </c>
      <c r="V61" s="35" t="s">
        <v>105</v>
      </c>
      <c r="W61" s="35" t="s">
        <v>233</v>
      </c>
      <c r="X61" s="35" t="s">
        <v>234</v>
      </c>
      <c r="Y61" s="35" t="s">
        <v>224</v>
      </c>
      <c r="Z61" s="35" t="s">
        <v>224</v>
      </c>
    </row>
    <row r="62" spans="1:26" ht="15.75" customHeight="1">
      <c r="A62" s="35" t="s">
        <v>241</v>
      </c>
      <c r="B62" s="35" t="s">
        <v>242</v>
      </c>
      <c r="C62" s="35" t="s">
        <v>216</v>
      </c>
      <c r="D62" s="35" t="s">
        <v>243</v>
      </c>
      <c r="E62" s="35" t="s">
        <v>102</v>
      </c>
      <c r="F62" s="35" t="s">
        <v>1920</v>
      </c>
      <c r="G62" s="35" t="s">
        <v>1921</v>
      </c>
      <c r="H62" s="35" t="s">
        <v>1922</v>
      </c>
      <c r="I62" s="41">
        <v>41505</v>
      </c>
      <c r="J62" s="41">
        <v>43773</v>
      </c>
      <c r="K62" s="35" t="s">
        <v>104</v>
      </c>
      <c r="L62" s="42">
        <v>10437278.199999999</v>
      </c>
      <c r="M62" s="43">
        <v>92342884.159999996</v>
      </c>
      <c r="N62" s="42">
        <v>128760000</v>
      </c>
      <c r="O62" s="42">
        <v>21460000</v>
      </c>
      <c r="P62" s="35">
        <v>0</v>
      </c>
      <c r="Q62" s="35">
        <v>0</v>
      </c>
      <c r="R62" s="42">
        <v>92342884.159999996</v>
      </c>
      <c r="S62" s="42">
        <v>8111583.3899999997</v>
      </c>
      <c r="T62" s="42">
        <v>83.33</v>
      </c>
      <c r="U62" s="42">
        <v>66.87</v>
      </c>
      <c r="V62" s="35" t="s">
        <v>105</v>
      </c>
      <c r="W62" s="35" t="s">
        <v>106</v>
      </c>
      <c r="X62" s="35" t="s">
        <v>244</v>
      </c>
      <c r="Y62" s="35" t="s">
        <v>68</v>
      </c>
      <c r="Z62" s="35" t="s">
        <v>68</v>
      </c>
    </row>
    <row r="63" spans="1:26" ht="15.75" customHeight="1">
      <c r="A63" s="35" t="s">
        <v>249</v>
      </c>
      <c r="B63" s="35" t="s">
        <v>250</v>
      </c>
      <c r="C63" s="35" t="s">
        <v>76</v>
      </c>
      <c r="D63" s="35" t="s">
        <v>174</v>
      </c>
      <c r="E63" s="35" t="s">
        <v>251</v>
      </c>
      <c r="F63" s="35" t="s">
        <v>1893</v>
      </c>
      <c r="G63" s="35" t="s">
        <v>1894</v>
      </c>
      <c r="H63" s="35" t="s">
        <v>1923</v>
      </c>
      <c r="I63" s="41">
        <v>41122</v>
      </c>
      <c r="J63" s="41">
        <v>42459</v>
      </c>
      <c r="K63" s="35" t="s">
        <v>80</v>
      </c>
      <c r="L63" s="42">
        <v>323000</v>
      </c>
      <c r="M63" s="43">
        <v>2532365.23</v>
      </c>
      <c r="N63" s="42">
        <v>2348610</v>
      </c>
      <c r="O63" s="42">
        <v>1174305</v>
      </c>
      <c r="P63" s="35">
        <v>610544</v>
      </c>
      <c r="Q63" s="35">
        <v>0</v>
      </c>
      <c r="R63" s="42">
        <v>2557854.42</v>
      </c>
      <c r="S63" s="42">
        <v>1042866.11</v>
      </c>
      <c r="T63" s="42">
        <v>88.89</v>
      </c>
      <c r="U63" s="42">
        <v>87.11</v>
      </c>
      <c r="V63" s="35" t="s">
        <v>175</v>
      </c>
      <c r="W63" s="35" t="s">
        <v>133</v>
      </c>
      <c r="X63" s="35" t="s">
        <v>253</v>
      </c>
      <c r="Y63" s="35" t="s">
        <v>95</v>
      </c>
      <c r="Z63" s="35" t="s">
        <v>95</v>
      </c>
    </row>
    <row r="64" spans="1:26" ht="15.75" customHeight="1">
      <c r="A64" s="35" t="s">
        <v>255</v>
      </c>
      <c r="B64" s="35" t="s">
        <v>256</v>
      </c>
      <c r="C64" s="35" t="s">
        <v>76</v>
      </c>
      <c r="D64" s="35" t="s">
        <v>232</v>
      </c>
      <c r="E64" s="35" t="s">
        <v>257</v>
      </c>
      <c r="F64" s="35" t="s">
        <v>1924</v>
      </c>
      <c r="G64" s="35" t="s">
        <v>1925</v>
      </c>
      <c r="H64" s="35" t="s">
        <v>1919</v>
      </c>
      <c r="I64" s="41">
        <v>41957</v>
      </c>
      <c r="J64" s="41">
        <v>42688</v>
      </c>
      <c r="K64" s="35" t="s">
        <v>80</v>
      </c>
      <c r="L64" s="42">
        <v>0</v>
      </c>
      <c r="M64" s="43">
        <v>0</v>
      </c>
      <c r="N64" s="42">
        <v>0</v>
      </c>
      <c r="O64" s="42">
        <v>0</v>
      </c>
      <c r="P64" s="35">
        <v>0</v>
      </c>
      <c r="Q64" s="35">
        <v>0</v>
      </c>
      <c r="R64" s="42">
        <v>0</v>
      </c>
      <c r="S64" s="42">
        <v>0</v>
      </c>
      <c r="T64" s="42">
        <v>0</v>
      </c>
      <c r="U64" s="42">
        <v>0</v>
      </c>
      <c r="V64" s="35" t="s">
        <v>105</v>
      </c>
      <c r="W64" s="35" t="s">
        <v>233</v>
      </c>
      <c r="X64" s="35" t="s">
        <v>142</v>
      </c>
      <c r="Y64" s="35" t="s">
        <v>259</v>
      </c>
      <c r="Z64" s="35" t="s">
        <v>259</v>
      </c>
    </row>
    <row r="65" spans="1:26" ht="15.75" customHeight="1">
      <c r="A65" s="35" t="s">
        <v>261</v>
      </c>
      <c r="B65" s="35" t="s">
        <v>262</v>
      </c>
      <c r="C65" s="35" t="s">
        <v>76</v>
      </c>
      <c r="D65" s="35" t="s">
        <v>263</v>
      </c>
      <c r="E65" s="35" t="s">
        <v>264</v>
      </c>
      <c r="F65" s="35" t="s">
        <v>1926</v>
      </c>
      <c r="G65" s="35" t="s">
        <v>1927</v>
      </c>
      <c r="H65" s="35" t="s">
        <v>1928</v>
      </c>
      <c r="I65" s="41">
        <v>39462</v>
      </c>
      <c r="J65" s="41">
        <v>42004</v>
      </c>
      <c r="K65" s="35" t="s">
        <v>266</v>
      </c>
      <c r="L65" s="42">
        <v>10000000</v>
      </c>
      <c r="M65" s="43">
        <v>10000000</v>
      </c>
      <c r="N65" s="42">
        <v>10000000</v>
      </c>
      <c r="O65" s="42">
        <v>0</v>
      </c>
      <c r="P65" s="35">
        <v>0</v>
      </c>
      <c r="Q65" s="35">
        <v>0</v>
      </c>
      <c r="R65" s="42">
        <v>9521718.8499999996</v>
      </c>
      <c r="S65" s="42">
        <v>0</v>
      </c>
      <c r="T65" s="42">
        <v>99</v>
      </c>
      <c r="U65" s="42">
        <v>95.21</v>
      </c>
      <c r="V65" s="35" t="s">
        <v>105</v>
      </c>
      <c r="W65" s="35" t="s">
        <v>133</v>
      </c>
      <c r="X65" s="35" t="s">
        <v>267</v>
      </c>
      <c r="Y65" s="35" t="s">
        <v>68</v>
      </c>
      <c r="Z65" s="35" t="s">
        <v>68</v>
      </c>
    </row>
    <row r="66" spans="1:26" ht="15.75" customHeight="1">
      <c r="A66" s="35" t="s">
        <v>269</v>
      </c>
      <c r="B66" s="35" t="s">
        <v>270</v>
      </c>
      <c r="C66" s="35" t="s">
        <v>138</v>
      </c>
      <c r="D66" s="35" t="s">
        <v>223</v>
      </c>
      <c r="E66" s="35" t="s">
        <v>196</v>
      </c>
      <c r="F66" s="35" t="s">
        <v>1914</v>
      </c>
      <c r="G66" s="35" t="s">
        <v>1915</v>
      </c>
      <c r="H66" s="35" t="s">
        <v>1916</v>
      </c>
      <c r="I66" s="41">
        <v>41379</v>
      </c>
      <c r="J66" s="41">
        <v>42383</v>
      </c>
      <c r="K66" s="35" t="s">
        <v>104</v>
      </c>
      <c r="L66" s="42">
        <v>470000</v>
      </c>
      <c r="M66" s="43">
        <v>4781071.37</v>
      </c>
      <c r="N66" s="42">
        <v>4781070.3</v>
      </c>
      <c r="O66" s="42">
        <v>0</v>
      </c>
      <c r="P66" s="35">
        <v>0</v>
      </c>
      <c r="Q66" s="35">
        <v>0</v>
      </c>
      <c r="R66" s="42">
        <v>4781071.37</v>
      </c>
      <c r="S66" s="42">
        <v>0</v>
      </c>
      <c r="T66" s="42">
        <v>100</v>
      </c>
      <c r="U66" s="42">
        <v>100</v>
      </c>
      <c r="V66" s="35" t="s">
        <v>105</v>
      </c>
      <c r="W66" s="35" t="s">
        <v>133</v>
      </c>
      <c r="X66" s="35" t="s">
        <v>157</v>
      </c>
      <c r="Y66" s="35" t="s">
        <v>95</v>
      </c>
      <c r="Z66" s="35" t="s">
        <v>95</v>
      </c>
    </row>
    <row r="67" spans="1:26" ht="15.75" customHeight="1">
      <c r="A67" s="35" t="s">
        <v>274</v>
      </c>
      <c r="B67" s="35" t="s">
        <v>275</v>
      </c>
      <c r="C67" s="35" t="s">
        <v>76</v>
      </c>
      <c r="D67" s="35" t="s">
        <v>174</v>
      </c>
      <c r="E67" s="35" t="s">
        <v>102</v>
      </c>
      <c r="F67" s="35" t="s">
        <v>1929</v>
      </c>
      <c r="G67" s="35" t="s">
        <v>1930</v>
      </c>
      <c r="H67" s="35" t="s">
        <v>1931</v>
      </c>
      <c r="I67" s="41">
        <v>39948</v>
      </c>
      <c r="J67" s="41">
        <v>42728</v>
      </c>
      <c r="K67" s="35" t="s">
        <v>104</v>
      </c>
      <c r="L67" s="42">
        <v>10820303.109999999</v>
      </c>
      <c r="M67" s="43">
        <v>114580395.95999999</v>
      </c>
      <c r="N67" s="42">
        <v>130435800</v>
      </c>
      <c r="O67" s="42">
        <v>23715600</v>
      </c>
      <c r="P67" s="35">
        <v>23715600</v>
      </c>
      <c r="Q67" s="35">
        <v>4268808</v>
      </c>
      <c r="R67" s="42">
        <v>114580395.95999999</v>
      </c>
      <c r="S67" s="42">
        <v>24097728.030000001</v>
      </c>
      <c r="T67" s="42">
        <v>98.98</v>
      </c>
      <c r="U67" s="42">
        <v>76.13</v>
      </c>
      <c r="V67" s="35" t="s">
        <v>105</v>
      </c>
      <c r="W67" s="35" t="s">
        <v>133</v>
      </c>
      <c r="X67" s="35" t="s">
        <v>277</v>
      </c>
      <c r="Y67" s="35" t="s">
        <v>68</v>
      </c>
      <c r="Z67" s="35" t="s">
        <v>68</v>
      </c>
    </row>
    <row r="68" spans="1:26" ht="15.75" customHeight="1">
      <c r="A68" s="35" t="s">
        <v>279</v>
      </c>
      <c r="B68" s="35" t="s">
        <v>280</v>
      </c>
      <c r="C68" s="35" t="s">
        <v>281</v>
      </c>
      <c r="D68" s="35" t="s">
        <v>263</v>
      </c>
      <c r="E68" s="35" t="s">
        <v>264</v>
      </c>
      <c r="F68" s="35" t="s">
        <v>1932</v>
      </c>
      <c r="G68" s="35" t="s">
        <v>1933</v>
      </c>
      <c r="H68" s="35" t="s">
        <v>1934</v>
      </c>
      <c r="I68" s="41">
        <v>41789</v>
      </c>
      <c r="J68" s="41">
        <v>42154</v>
      </c>
      <c r="K68" s="35" t="s">
        <v>266</v>
      </c>
      <c r="L68" s="42">
        <v>0</v>
      </c>
      <c r="M68" s="43">
        <v>0</v>
      </c>
      <c r="N68" s="42">
        <v>10088894.52</v>
      </c>
      <c r="O68" s="42">
        <v>0</v>
      </c>
      <c r="P68" s="35">
        <v>0</v>
      </c>
      <c r="Q68" s="35">
        <v>0</v>
      </c>
      <c r="R68" s="42">
        <v>0</v>
      </c>
      <c r="S68" s="42">
        <v>0</v>
      </c>
      <c r="T68" s="42">
        <v>0</v>
      </c>
      <c r="U68" s="42">
        <v>0</v>
      </c>
      <c r="V68" s="35" t="s">
        <v>105</v>
      </c>
      <c r="W68" s="35" t="s">
        <v>233</v>
      </c>
      <c r="X68" s="35" t="s">
        <v>267</v>
      </c>
      <c r="Y68" s="35" t="s">
        <v>283</v>
      </c>
      <c r="Z68" s="35" t="s">
        <v>283</v>
      </c>
    </row>
    <row r="69" spans="1:26" ht="15.75" customHeight="1">
      <c r="A69" s="35" t="s">
        <v>279</v>
      </c>
      <c r="B69" s="35" t="s">
        <v>280</v>
      </c>
      <c r="C69" s="35" t="s">
        <v>281</v>
      </c>
      <c r="D69" s="35" t="s">
        <v>263</v>
      </c>
      <c r="E69" s="35" t="s">
        <v>264</v>
      </c>
      <c r="F69" s="35" t="s">
        <v>1932</v>
      </c>
      <c r="G69" s="35" t="s">
        <v>1933</v>
      </c>
      <c r="H69" s="35" t="s">
        <v>1934</v>
      </c>
      <c r="I69" s="41">
        <v>41789</v>
      </c>
      <c r="J69" s="41">
        <v>42154</v>
      </c>
      <c r="K69" s="35" t="s">
        <v>266</v>
      </c>
      <c r="L69" s="42">
        <v>0</v>
      </c>
      <c r="M69" s="43">
        <v>0</v>
      </c>
      <c r="N69" s="42">
        <v>10088894.52</v>
      </c>
      <c r="O69" s="42">
        <v>0</v>
      </c>
      <c r="P69" s="35">
        <v>0</v>
      </c>
      <c r="Q69" s="35">
        <v>0</v>
      </c>
      <c r="R69" s="42">
        <v>0</v>
      </c>
      <c r="S69" s="42">
        <v>0</v>
      </c>
      <c r="T69" s="42">
        <v>0</v>
      </c>
      <c r="U69" s="42">
        <v>0</v>
      </c>
      <c r="V69" s="35" t="s">
        <v>105</v>
      </c>
      <c r="W69" s="35" t="s">
        <v>233</v>
      </c>
      <c r="X69" s="35" t="s">
        <v>267</v>
      </c>
      <c r="Y69" s="35" t="s">
        <v>158</v>
      </c>
      <c r="Z69" s="35" t="s">
        <v>158</v>
      </c>
    </row>
    <row r="70" spans="1:26" ht="15.75" customHeight="1">
      <c r="A70" s="35" t="s">
        <v>279</v>
      </c>
      <c r="B70" s="35" t="s">
        <v>280</v>
      </c>
      <c r="C70" s="35" t="s">
        <v>281</v>
      </c>
      <c r="D70" s="35" t="s">
        <v>263</v>
      </c>
      <c r="E70" s="35" t="s">
        <v>264</v>
      </c>
      <c r="F70" s="35" t="s">
        <v>1932</v>
      </c>
      <c r="G70" s="35" t="s">
        <v>1933</v>
      </c>
      <c r="H70" s="35" t="s">
        <v>1934</v>
      </c>
      <c r="I70" s="41">
        <v>41789</v>
      </c>
      <c r="J70" s="41">
        <v>42154</v>
      </c>
      <c r="K70" s="35" t="s">
        <v>266</v>
      </c>
      <c r="L70" s="42">
        <v>0</v>
      </c>
      <c r="M70" s="43">
        <v>0</v>
      </c>
      <c r="N70" s="42">
        <v>10088894.52</v>
      </c>
      <c r="O70" s="42">
        <v>0</v>
      </c>
      <c r="P70" s="35">
        <v>0</v>
      </c>
      <c r="Q70" s="35">
        <v>0</v>
      </c>
      <c r="R70" s="42">
        <v>0</v>
      </c>
      <c r="S70" s="42">
        <v>0</v>
      </c>
      <c r="T70" s="42">
        <v>0</v>
      </c>
      <c r="U70" s="42">
        <v>0</v>
      </c>
      <c r="V70" s="35" t="s">
        <v>105</v>
      </c>
      <c r="W70" s="35" t="s">
        <v>233</v>
      </c>
      <c r="X70" s="35" t="s">
        <v>267</v>
      </c>
      <c r="Y70" s="35" t="s">
        <v>472</v>
      </c>
      <c r="Z70" s="35" t="s">
        <v>472</v>
      </c>
    </row>
    <row r="71" spans="1:26" ht="15.75" customHeight="1">
      <c r="A71" s="35" t="s">
        <v>279</v>
      </c>
      <c r="B71" s="35" t="s">
        <v>280</v>
      </c>
      <c r="C71" s="35" t="s">
        <v>281</v>
      </c>
      <c r="D71" s="35" t="s">
        <v>263</v>
      </c>
      <c r="E71" s="35" t="s">
        <v>264</v>
      </c>
      <c r="F71" s="35" t="s">
        <v>1932</v>
      </c>
      <c r="G71" s="35" t="s">
        <v>1933</v>
      </c>
      <c r="H71" s="35" t="s">
        <v>1934</v>
      </c>
      <c r="I71" s="41">
        <v>41789</v>
      </c>
      <c r="J71" s="41">
        <v>42154</v>
      </c>
      <c r="K71" s="35" t="s">
        <v>266</v>
      </c>
      <c r="L71" s="42">
        <v>0</v>
      </c>
      <c r="M71" s="43">
        <v>0</v>
      </c>
      <c r="N71" s="42">
        <v>10088894.52</v>
      </c>
      <c r="O71" s="42">
        <v>0</v>
      </c>
      <c r="P71" s="35">
        <v>0</v>
      </c>
      <c r="Q71" s="35">
        <v>0</v>
      </c>
      <c r="R71" s="42">
        <v>0</v>
      </c>
      <c r="S71" s="42">
        <v>0</v>
      </c>
      <c r="T71" s="42">
        <v>0</v>
      </c>
      <c r="U71" s="42">
        <v>0</v>
      </c>
      <c r="V71" s="35" t="s">
        <v>105</v>
      </c>
      <c r="W71" s="35" t="s">
        <v>233</v>
      </c>
      <c r="X71" s="35" t="s">
        <v>267</v>
      </c>
      <c r="Y71" s="35" t="s">
        <v>1660</v>
      </c>
      <c r="Z71" s="35" t="s">
        <v>1660</v>
      </c>
    </row>
    <row r="72" spans="1:26" ht="15.75" customHeight="1">
      <c r="A72" s="35" t="s">
        <v>279</v>
      </c>
      <c r="B72" s="35" t="s">
        <v>280</v>
      </c>
      <c r="C72" s="35" t="s">
        <v>281</v>
      </c>
      <c r="D72" s="35" t="s">
        <v>263</v>
      </c>
      <c r="E72" s="35" t="s">
        <v>264</v>
      </c>
      <c r="F72" s="35" t="s">
        <v>1932</v>
      </c>
      <c r="G72" s="35" t="s">
        <v>1933</v>
      </c>
      <c r="H72" s="35" t="s">
        <v>1934</v>
      </c>
      <c r="I72" s="41">
        <v>41789</v>
      </c>
      <c r="J72" s="41">
        <v>42154</v>
      </c>
      <c r="K72" s="35" t="s">
        <v>266</v>
      </c>
      <c r="L72" s="42">
        <v>0</v>
      </c>
      <c r="M72" s="43">
        <v>0</v>
      </c>
      <c r="N72" s="42">
        <v>10088894.52</v>
      </c>
      <c r="O72" s="42">
        <v>0</v>
      </c>
      <c r="P72" s="35">
        <v>0</v>
      </c>
      <c r="Q72" s="35">
        <v>0</v>
      </c>
      <c r="R72" s="42">
        <v>0</v>
      </c>
      <c r="S72" s="42">
        <v>0</v>
      </c>
      <c r="T72" s="42">
        <v>0</v>
      </c>
      <c r="U72" s="42">
        <v>0</v>
      </c>
      <c r="V72" s="35" t="s">
        <v>105</v>
      </c>
      <c r="W72" s="35" t="s">
        <v>233</v>
      </c>
      <c r="X72" s="35" t="s">
        <v>267</v>
      </c>
      <c r="Y72" s="35" t="s">
        <v>1883</v>
      </c>
      <c r="Z72" s="35" t="s">
        <v>1883</v>
      </c>
    </row>
    <row r="73" spans="1:26" ht="15.75" customHeight="1">
      <c r="A73" s="35" t="s">
        <v>279</v>
      </c>
      <c r="B73" s="35" t="s">
        <v>280</v>
      </c>
      <c r="C73" s="35" t="s">
        <v>281</v>
      </c>
      <c r="D73" s="35" t="s">
        <v>263</v>
      </c>
      <c r="E73" s="35" t="s">
        <v>264</v>
      </c>
      <c r="F73" s="35" t="s">
        <v>1932</v>
      </c>
      <c r="G73" s="35" t="s">
        <v>1933</v>
      </c>
      <c r="H73" s="35" t="s">
        <v>1934</v>
      </c>
      <c r="I73" s="41">
        <v>41789</v>
      </c>
      <c r="J73" s="41">
        <v>42154</v>
      </c>
      <c r="K73" s="35" t="s">
        <v>266</v>
      </c>
      <c r="L73" s="42">
        <v>0</v>
      </c>
      <c r="M73" s="43">
        <v>0</v>
      </c>
      <c r="N73" s="42">
        <v>10088894.52</v>
      </c>
      <c r="O73" s="42">
        <v>0</v>
      </c>
      <c r="P73" s="35">
        <v>0</v>
      </c>
      <c r="Q73" s="35">
        <v>0</v>
      </c>
      <c r="R73" s="42">
        <v>0</v>
      </c>
      <c r="S73" s="42">
        <v>0</v>
      </c>
      <c r="T73" s="42">
        <v>0</v>
      </c>
      <c r="U73" s="42">
        <v>0</v>
      </c>
      <c r="V73" s="35" t="s">
        <v>105</v>
      </c>
      <c r="W73" s="35" t="s">
        <v>233</v>
      </c>
      <c r="X73" s="35" t="s">
        <v>267</v>
      </c>
      <c r="Y73" s="35" t="s">
        <v>235</v>
      </c>
      <c r="Z73" s="35" t="s">
        <v>235</v>
      </c>
    </row>
    <row r="74" spans="1:26" ht="15.75" customHeight="1">
      <c r="A74" s="35" t="s">
        <v>286</v>
      </c>
      <c r="B74" s="35" t="s">
        <v>287</v>
      </c>
      <c r="C74" s="35" t="s">
        <v>76</v>
      </c>
      <c r="D74" s="35" t="s">
        <v>205</v>
      </c>
      <c r="E74" s="35" t="s">
        <v>78</v>
      </c>
      <c r="F74" s="35" t="s">
        <v>1935</v>
      </c>
      <c r="G74" s="35" t="s">
        <v>1936</v>
      </c>
      <c r="H74" s="35" t="s">
        <v>1937</v>
      </c>
      <c r="I74" s="41">
        <v>41944</v>
      </c>
      <c r="J74" s="41">
        <v>43405</v>
      </c>
      <c r="K74" s="35" t="s">
        <v>80</v>
      </c>
      <c r="L74" s="42">
        <v>3414838.98</v>
      </c>
      <c r="M74" s="43">
        <v>25473357.859999999</v>
      </c>
      <c r="N74" s="42">
        <v>29355684</v>
      </c>
      <c r="O74" s="42">
        <v>0</v>
      </c>
      <c r="P74" s="35">
        <v>0</v>
      </c>
      <c r="Q74" s="35">
        <v>0</v>
      </c>
      <c r="R74" s="42">
        <v>25473357.859999999</v>
      </c>
      <c r="S74" s="42">
        <v>0</v>
      </c>
      <c r="T74" s="42">
        <v>95.45</v>
      </c>
      <c r="U74" s="42">
        <v>86.77</v>
      </c>
      <c r="V74" s="35" t="s">
        <v>175</v>
      </c>
      <c r="W74" s="35" t="s">
        <v>133</v>
      </c>
      <c r="X74" s="35" t="s">
        <v>289</v>
      </c>
      <c r="Y74" s="35" t="s">
        <v>95</v>
      </c>
      <c r="Z74" s="35" t="s">
        <v>95</v>
      </c>
    </row>
    <row r="75" spans="1:26" ht="15.75" customHeight="1">
      <c r="A75" s="35" t="s">
        <v>291</v>
      </c>
      <c r="B75" s="35" t="s">
        <v>292</v>
      </c>
      <c r="C75" s="35" t="s">
        <v>138</v>
      </c>
      <c r="D75" s="35" t="s">
        <v>155</v>
      </c>
      <c r="E75" s="35" t="s">
        <v>180</v>
      </c>
      <c r="F75" s="35" t="s">
        <v>1938</v>
      </c>
      <c r="G75" s="35" t="s">
        <v>1939</v>
      </c>
      <c r="H75" s="35" t="s">
        <v>1940</v>
      </c>
      <c r="I75" s="41">
        <v>40634</v>
      </c>
      <c r="J75" s="41">
        <v>43465</v>
      </c>
      <c r="K75" s="35" t="s">
        <v>80</v>
      </c>
      <c r="L75" s="42">
        <v>13318887.560000001</v>
      </c>
      <c r="M75" s="43">
        <v>100836673.31999999</v>
      </c>
      <c r="N75" s="42">
        <v>136522210.06</v>
      </c>
      <c r="O75" s="42">
        <v>0</v>
      </c>
      <c r="P75" s="35">
        <v>0</v>
      </c>
      <c r="Q75" s="35">
        <v>0</v>
      </c>
      <c r="R75" s="42">
        <v>100795627.08</v>
      </c>
      <c r="S75" s="42">
        <v>0</v>
      </c>
      <c r="T75" s="42">
        <v>47.69</v>
      </c>
      <c r="U75" s="42">
        <v>73.83</v>
      </c>
      <c r="V75" s="35" t="s">
        <v>211</v>
      </c>
      <c r="W75" s="35" t="s">
        <v>133</v>
      </c>
      <c r="X75" s="35" t="s">
        <v>157</v>
      </c>
      <c r="Y75" s="35" t="s">
        <v>294</v>
      </c>
      <c r="Z75" s="35" t="s">
        <v>294</v>
      </c>
    </row>
    <row r="76" spans="1:26" ht="15.75" customHeight="1">
      <c r="A76" s="35" t="s">
        <v>291</v>
      </c>
      <c r="B76" s="35" t="s">
        <v>292</v>
      </c>
      <c r="C76" s="35" t="s">
        <v>138</v>
      </c>
      <c r="D76" s="35" t="s">
        <v>155</v>
      </c>
      <c r="E76" s="35" t="s">
        <v>180</v>
      </c>
      <c r="F76" s="35" t="s">
        <v>1938</v>
      </c>
      <c r="G76" s="35" t="s">
        <v>1939</v>
      </c>
      <c r="H76" s="35" t="s">
        <v>1940</v>
      </c>
      <c r="I76" s="41">
        <v>40634</v>
      </c>
      <c r="J76" s="41">
        <v>43465</v>
      </c>
      <c r="K76" s="35" t="s">
        <v>80</v>
      </c>
      <c r="L76" s="42">
        <v>13318887.560000001</v>
      </c>
      <c r="M76" s="43">
        <v>100836673.31999999</v>
      </c>
      <c r="N76" s="42">
        <v>136522210.06</v>
      </c>
      <c r="O76" s="42">
        <v>0</v>
      </c>
      <c r="P76" s="35">
        <v>0</v>
      </c>
      <c r="Q76" s="35">
        <v>0</v>
      </c>
      <c r="R76" s="42">
        <v>100795627.08</v>
      </c>
      <c r="S76" s="42">
        <v>0</v>
      </c>
      <c r="T76" s="42">
        <v>47.69</v>
      </c>
      <c r="U76" s="42">
        <v>73.83</v>
      </c>
      <c r="V76" s="35" t="s">
        <v>211</v>
      </c>
      <c r="W76" s="35" t="s">
        <v>133</v>
      </c>
      <c r="X76" s="35" t="s">
        <v>157</v>
      </c>
      <c r="Y76" s="35" t="s">
        <v>283</v>
      </c>
      <c r="Z76" s="35" t="s">
        <v>283</v>
      </c>
    </row>
    <row r="77" spans="1:26" ht="15.75" customHeight="1">
      <c r="A77" s="35" t="s">
        <v>291</v>
      </c>
      <c r="B77" s="35" t="s">
        <v>292</v>
      </c>
      <c r="C77" s="35" t="s">
        <v>138</v>
      </c>
      <c r="D77" s="35" t="s">
        <v>155</v>
      </c>
      <c r="E77" s="35" t="s">
        <v>180</v>
      </c>
      <c r="F77" s="35" t="s">
        <v>1938</v>
      </c>
      <c r="G77" s="35" t="s">
        <v>1939</v>
      </c>
      <c r="H77" s="35" t="s">
        <v>1940</v>
      </c>
      <c r="I77" s="41">
        <v>40634</v>
      </c>
      <c r="J77" s="41">
        <v>43465</v>
      </c>
      <c r="K77" s="35" t="s">
        <v>80</v>
      </c>
      <c r="L77" s="42">
        <v>13318887.560000001</v>
      </c>
      <c r="M77" s="43">
        <v>100836673.31999999</v>
      </c>
      <c r="N77" s="42">
        <v>136522210.06</v>
      </c>
      <c r="O77" s="42">
        <v>0</v>
      </c>
      <c r="P77" s="35">
        <v>0</v>
      </c>
      <c r="Q77" s="35">
        <v>0</v>
      </c>
      <c r="R77" s="42">
        <v>100795627.08</v>
      </c>
      <c r="S77" s="42">
        <v>0</v>
      </c>
      <c r="T77" s="42">
        <v>47.69</v>
      </c>
      <c r="U77" s="42">
        <v>73.83</v>
      </c>
      <c r="V77" s="35" t="s">
        <v>211</v>
      </c>
      <c r="W77" s="35" t="s">
        <v>133</v>
      </c>
      <c r="X77" s="35" t="s">
        <v>157</v>
      </c>
      <c r="Y77" s="35" t="s">
        <v>578</v>
      </c>
      <c r="Z77" s="35" t="s">
        <v>578</v>
      </c>
    </row>
    <row r="78" spans="1:26" ht="15.75" customHeight="1">
      <c r="A78" s="35" t="s">
        <v>291</v>
      </c>
      <c r="B78" s="35" t="s">
        <v>292</v>
      </c>
      <c r="C78" s="35" t="s">
        <v>138</v>
      </c>
      <c r="D78" s="35" t="s">
        <v>155</v>
      </c>
      <c r="E78" s="35" t="s">
        <v>180</v>
      </c>
      <c r="F78" s="35" t="s">
        <v>1938</v>
      </c>
      <c r="G78" s="35" t="s">
        <v>1939</v>
      </c>
      <c r="H78" s="35" t="s">
        <v>1940</v>
      </c>
      <c r="I78" s="41">
        <v>40634</v>
      </c>
      <c r="J78" s="41">
        <v>43465</v>
      </c>
      <c r="K78" s="35" t="s">
        <v>80</v>
      </c>
      <c r="L78" s="42">
        <v>13318887.560000001</v>
      </c>
      <c r="M78" s="43">
        <v>100836673.31999999</v>
      </c>
      <c r="N78" s="42">
        <v>136522210.06</v>
      </c>
      <c r="O78" s="42">
        <v>0</v>
      </c>
      <c r="P78" s="35">
        <v>0</v>
      </c>
      <c r="Q78" s="35">
        <v>0</v>
      </c>
      <c r="R78" s="42">
        <v>100795627.08</v>
      </c>
      <c r="S78" s="42">
        <v>0</v>
      </c>
      <c r="T78" s="42">
        <v>47.69</v>
      </c>
      <c r="U78" s="42">
        <v>73.83</v>
      </c>
      <c r="V78" s="35" t="s">
        <v>211</v>
      </c>
      <c r="W78" s="35" t="s">
        <v>133</v>
      </c>
      <c r="X78" s="35" t="s">
        <v>157</v>
      </c>
      <c r="Y78" s="35" t="s">
        <v>199</v>
      </c>
      <c r="Z78" s="35" t="s">
        <v>199</v>
      </c>
    </row>
    <row r="79" spans="1:26" ht="15.75" customHeight="1">
      <c r="A79" s="35" t="s">
        <v>291</v>
      </c>
      <c r="B79" s="35" t="s">
        <v>292</v>
      </c>
      <c r="C79" s="35" t="s">
        <v>138</v>
      </c>
      <c r="D79" s="35" t="s">
        <v>155</v>
      </c>
      <c r="E79" s="35" t="s">
        <v>180</v>
      </c>
      <c r="F79" s="35" t="s">
        <v>1938</v>
      </c>
      <c r="G79" s="35" t="s">
        <v>1939</v>
      </c>
      <c r="H79" s="35" t="s">
        <v>1940</v>
      </c>
      <c r="I79" s="41">
        <v>40634</v>
      </c>
      <c r="J79" s="41">
        <v>43465</v>
      </c>
      <c r="K79" s="35" t="s">
        <v>80</v>
      </c>
      <c r="L79" s="42">
        <v>13318887.560000001</v>
      </c>
      <c r="M79" s="43">
        <v>100836673.31999999</v>
      </c>
      <c r="N79" s="42">
        <v>136522210.06</v>
      </c>
      <c r="O79" s="42">
        <v>0</v>
      </c>
      <c r="P79" s="35">
        <v>0</v>
      </c>
      <c r="Q79" s="35">
        <v>0</v>
      </c>
      <c r="R79" s="42">
        <v>100795627.08</v>
      </c>
      <c r="S79" s="42">
        <v>0</v>
      </c>
      <c r="T79" s="42">
        <v>47.69</v>
      </c>
      <c r="U79" s="42">
        <v>73.83</v>
      </c>
      <c r="V79" s="35" t="s">
        <v>211</v>
      </c>
      <c r="W79" s="35" t="s">
        <v>133</v>
      </c>
      <c r="X79" s="35" t="s">
        <v>157</v>
      </c>
      <c r="Y79" s="35" t="s">
        <v>224</v>
      </c>
      <c r="Z79" s="35" t="s">
        <v>224</v>
      </c>
    </row>
    <row r="80" spans="1:26" ht="15.75" customHeight="1">
      <c r="A80" s="35" t="s">
        <v>291</v>
      </c>
      <c r="B80" s="35" t="s">
        <v>292</v>
      </c>
      <c r="C80" s="35" t="s">
        <v>138</v>
      </c>
      <c r="D80" s="35" t="s">
        <v>155</v>
      </c>
      <c r="E80" s="35" t="s">
        <v>180</v>
      </c>
      <c r="F80" s="35" t="s">
        <v>1938</v>
      </c>
      <c r="G80" s="35" t="s">
        <v>1939</v>
      </c>
      <c r="H80" s="35" t="s">
        <v>1940</v>
      </c>
      <c r="I80" s="41">
        <v>40634</v>
      </c>
      <c r="J80" s="41">
        <v>43465</v>
      </c>
      <c r="K80" s="35" t="s">
        <v>80</v>
      </c>
      <c r="L80" s="42">
        <v>13318887.560000001</v>
      </c>
      <c r="M80" s="43">
        <v>100836673.31999999</v>
      </c>
      <c r="N80" s="42">
        <v>136522210.06</v>
      </c>
      <c r="O80" s="42">
        <v>0</v>
      </c>
      <c r="P80" s="35">
        <v>0</v>
      </c>
      <c r="Q80" s="35">
        <v>0</v>
      </c>
      <c r="R80" s="42">
        <v>100795627.08</v>
      </c>
      <c r="S80" s="42">
        <v>0</v>
      </c>
      <c r="T80" s="42">
        <v>47.69</v>
      </c>
      <c r="U80" s="42">
        <v>73.83</v>
      </c>
      <c r="V80" s="35" t="s">
        <v>211</v>
      </c>
      <c r="W80" s="35" t="s">
        <v>133</v>
      </c>
      <c r="X80" s="35" t="s">
        <v>157</v>
      </c>
      <c r="Y80" s="35" t="s">
        <v>527</v>
      </c>
      <c r="Z80" s="35" t="s">
        <v>527</v>
      </c>
    </row>
    <row r="81" spans="1:26" ht="15.75" customHeight="1">
      <c r="A81" s="35" t="s">
        <v>291</v>
      </c>
      <c r="B81" s="35" t="s">
        <v>292</v>
      </c>
      <c r="C81" s="35" t="s">
        <v>138</v>
      </c>
      <c r="D81" s="35" t="s">
        <v>155</v>
      </c>
      <c r="E81" s="35" t="s">
        <v>180</v>
      </c>
      <c r="F81" s="35" t="s">
        <v>1938</v>
      </c>
      <c r="G81" s="35" t="s">
        <v>1939</v>
      </c>
      <c r="H81" s="35" t="s">
        <v>1940</v>
      </c>
      <c r="I81" s="41">
        <v>40634</v>
      </c>
      <c r="J81" s="41">
        <v>43465</v>
      </c>
      <c r="K81" s="35" t="s">
        <v>80</v>
      </c>
      <c r="L81" s="42">
        <v>13318887.560000001</v>
      </c>
      <c r="M81" s="43">
        <v>100836673.31999999</v>
      </c>
      <c r="N81" s="42">
        <v>136522210.06</v>
      </c>
      <c r="O81" s="42">
        <v>0</v>
      </c>
      <c r="P81" s="35">
        <v>0</v>
      </c>
      <c r="Q81" s="35">
        <v>0</v>
      </c>
      <c r="R81" s="42">
        <v>100795627.08</v>
      </c>
      <c r="S81" s="42">
        <v>0</v>
      </c>
      <c r="T81" s="42">
        <v>47.69</v>
      </c>
      <c r="U81" s="42">
        <v>73.83</v>
      </c>
      <c r="V81" s="35" t="s">
        <v>211</v>
      </c>
      <c r="W81" s="35" t="s">
        <v>133</v>
      </c>
      <c r="X81" s="35" t="s">
        <v>157</v>
      </c>
      <c r="Y81" s="35" t="s">
        <v>602</v>
      </c>
      <c r="Z81" s="35" t="s">
        <v>602</v>
      </c>
    </row>
    <row r="82" spans="1:26" ht="15.75" customHeight="1">
      <c r="A82" s="35" t="s">
        <v>291</v>
      </c>
      <c r="B82" s="35" t="s">
        <v>292</v>
      </c>
      <c r="C82" s="35" t="s">
        <v>138</v>
      </c>
      <c r="D82" s="35" t="s">
        <v>155</v>
      </c>
      <c r="E82" s="35" t="s">
        <v>180</v>
      </c>
      <c r="F82" s="35" t="s">
        <v>1938</v>
      </c>
      <c r="G82" s="35" t="s">
        <v>1939</v>
      </c>
      <c r="H82" s="35" t="s">
        <v>1940</v>
      </c>
      <c r="I82" s="41">
        <v>40634</v>
      </c>
      <c r="J82" s="41">
        <v>43465</v>
      </c>
      <c r="K82" s="35" t="s">
        <v>80</v>
      </c>
      <c r="L82" s="42">
        <v>13318887.560000001</v>
      </c>
      <c r="M82" s="43">
        <v>100836673.31999999</v>
      </c>
      <c r="N82" s="42">
        <v>136522210.06</v>
      </c>
      <c r="O82" s="42">
        <v>0</v>
      </c>
      <c r="P82" s="35">
        <v>0</v>
      </c>
      <c r="Q82" s="35">
        <v>0</v>
      </c>
      <c r="R82" s="42">
        <v>100795627.08</v>
      </c>
      <c r="S82" s="42">
        <v>0</v>
      </c>
      <c r="T82" s="42">
        <v>47.69</v>
      </c>
      <c r="U82" s="42">
        <v>73.83</v>
      </c>
      <c r="V82" s="35" t="s">
        <v>211</v>
      </c>
      <c r="W82" s="35" t="s">
        <v>133</v>
      </c>
      <c r="X82" s="35" t="s">
        <v>157</v>
      </c>
      <c r="Y82" s="35" t="s">
        <v>259</v>
      </c>
      <c r="Z82" s="35" t="s">
        <v>259</v>
      </c>
    </row>
    <row r="83" spans="1:26" ht="15.75" customHeight="1">
      <c r="A83" s="35" t="s">
        <v>291</v>
      </c>
      <c r="B83" s="35" t="s">
        <v>292</v>
      </c>
      <c r="C83" s="35" t="s">
        <v>138</v>
      </c>
      <c r="D83" s="35" t="s">
        <v>155</v>
      </c>
      <c r="E83" s="35" t="s">
        <v>180</v>
      </c>
      <c r="F83" s="35" t="s">
        <v>1938</v>
      </c>
      <c r="G83" s="35" t="s">
        <v>1939</v>
      </c>
      <c r="H83" s="35" t="s">
        <v>1940</v>
      </c>
      <c r="I83" s="41">
        <v>40634</v>
      </c>
      <c r="J83" s="41">
        <v>43465</v>
      </c>
      <c r="K83" s="35" t="s">
        <v>80</v>
      </c>
      <c r="L83" s="42">
        <v>13318887.560000001</v>
      </c>
      <c r="M83" s="43">
        <v>100836673.31999999</v>
      </c>
      <c r="N83" s="42">
        <v>136522210.06</v>
      </c>
      <c r="O83" s="42">
        <v>0</v>
      </c>
      <c r="P83" s="35">
        <v>0</v>
      </c>
      <c r="Q83" s="35">
        <v>0</v>
      </c>
      <c r="R83" s="42">
        <v>100795627.08</v>
      </c>
      <c r="S83" s="42">
        <v>0</v>
      </c>
      <c r="T83" s="42">
        <v>47.69</v>
      </c>
      <c r="U83" s="42">
        <v>73.83</v>
      </c>
      <c r="V83" s="35" t="s">
        <v>211</v>
      </c>
      <c r="W83" s="35" t="s">
        <v>133</v>
      </c>
      <c r="X83" s="35" t="s">
        <v>157</v>
      </c>
      <c r="Y83" s="35" t="s">
        <v>158</v>
      </c>
      <c r="Z83" s="35" t="s">
        <v>158</v>
      </c>
    </row>
    <row r="84" spans="1:26" ht="15.75" customHeight="1">
      <c r="A84" s="35" t="s">
        <v>291</v>
      </c>
      <c r="B84" s="35" t="s">
        <v>292</v>
      </c>
      <c r="C84" s="35" t="s">
        <v>138</v>
      </c>
      <c r="D84" s="35" t="s">
        <v>155</v>
      </c>
      <c r="E84" s="35" t="s">
        <v>180</v>
      </c>
      <c r="F84" s="35" t="s">
        <v>1938</v>
      </c>
      <c r="G84" s="35" t="s">
        <v>1939</v>
      </c>
      <c r="H84" s="35" t="s">
        <v>1940</v>
      </c>
      <c r="I84" s="41">
        <v>40634</v>
      </c>
      <c r="J84" s="41">
        <v>43465</v>
      </c>
      <c r="K84" s="35" t="s">
        <v>80</v>
      </c>
      <c r="L84" s="42">
        <v>13318887.560000001</v>
      </c>
      <c r="M84" s="43">
        <v>100836673.31999999</v>
      </c>
      <c r="N84" s="42">
        <v>136522210.06</v>
      </c>
      <c r="O84" s="42">
        <v>0</v>
      </c>
      <c r="P84" s="35">
        <v>0</v>
      </c>
      <c r="Q84" s="35">
        <v>0</v>
      </c>
      <c r="R84" s="42">
        <v>100795627.08</v>
      </c>
      <c r="S84" s="42">
        <v>0</v>
      </c>
      <c r="T84" s="42">
        <v>47.69</v>
      </c>
      <c r="U84" s="42">
        <v>73.83</v>
      </c>
      <c r="V84" s="35" t="s">
        <v>211</v>
      </c>
      <c r="W84" s="35" t="s">
        <v>133</v>
      </c>
      <c r="X84" s="35" t="s">
        <v>157</v>
      </c>
      <c r="Y84" s="35" t="s">
        <v>235</v>
      </c>
      <c r="Z84" s="35" t="s">
        <v>235</v>
      </c>
    </row>
    <row r="85" spans="1:26" ht="15.75" customHeight="1">
      <c r="A85" s="35" t="s">
        <v>291</v>
      </c>
      <c r="B85" s="35" t="s">
        <v>292</v>
      </c>
      <c r="C85" s="35" t="s">
        <v>138</v>
      </c>
      <c r="D85" s="35" t="s">
        <v>155</v>
      </c>
      <c r="E85" s="35" t="s">
        <v>180</v>
      </c>
      <c r="F85" s="35" t="s">
        <v>1938</v>
      </c>
      <c r="G85" s="35" t="s">
        <v>1939</v>
      </c>
      <c r="H85" s="35" t="s">
        <v>1940</v>
      </c>
      <c r="I85" s="41">
        <v>40634</v>
      </c>
      <c r="J85" s="41">
        <v>43465</v>
      </c>
      <c r="K85" s="35" t="s">
        <v>80</v>
      </c>
      <c r="L85" s="42">
        <v>13318887.560000001</v>
      </c>
      <c r="M85" s="43">
        <v>100836673.31999999</v>
      </c>
      <c r="N85" s="42">
        <v>136522210.06</v>
      </c>
      <c r="O85" s="42">
        <v>0</v>
      </c>
      <c r="P85" s="35">
        <v>0</v>
      </c>
      <c r="Q85" s="35">
        <v>0</v>
      </c>
      <c r="R85" s="42">
        <v>100795627.08</v>
      </c>
      <c r="S85" s="42">
        <v>0</v>
      </c>
      <c r="T85" s="42">
        <v>47.69</v>
      </c>
      <c r="U85" s="42">
        <v>73.83</v>
      </c>
      <c r="V85" s="35" t="s">
        <v>211</v>
      </c>
      <c r="W85" s="35" t="s">
        <v>133</v>
      </c>
      <c r="X85" s="35" t="s">
        <v>157</v>
      </c>
      <c r="Y85" s="35" t="s">
        <v>143</v>
      </c>
      <c r="Z85" s="35" t="s">
        <v>143</v>
      </c>
    </row>
    <row r="86" spans="1:26" ht="15.75" customHeight="1">
      <c r="A86" s="35" t="s">
        <v>291</v>
      </c>
      <c r="B86" s="35" t="s">
        <v>292</v>
      </c>
      <c r="C86" s="35" t="s">
        <v>138</v>
      </c>
      <c r="D86" s="35" t="s">
        <v>155</v>
      </c>
      <c r="E86" s="35" t="s">
        <v>180</v>
      </c>
      <c r="F86" s="35" t="s">
        <v>1938</v>
      </c>
      <c r="G86" s="35" t="s">
        <v>1939</v>
      </c>
      <c r="H86" s="35" t="s">
        <v>1940</v>
      </c>
      <c r="I86" s="41">
        <v>40634</v>
      </c>
      <c r="J86" s="41">
        <v>43465</v>
      </c>
      <c r="K86" s="35" t="s">
        <v>80</v>
      </c>
      <c r="L86" s="42">
        <v>13318887.560000001</v>
      </c>
      <c r="M86" s="43">
        <v>100836673.31999999</v>
      </c>
      <c r="N86" s="42">
        <v>136522210.06</v>
      </c>
      <c r="O86" s="42">
        <v>0</v>
      </c>
      <c r="P86" s="35">
        <v>0</v>
      </c>
      <c r="Q86" s="35">
        <v>0</v>
      </c>
      <c r="R86" s="42">
        <v>100795627.08</v>
      </c>
      <c r="S86" s="42">
        <v>0</v>
      </c>
      <c r="T86" s="42">
        <v>47.69</v>
      </c>
      <c r="U86" s="42">
        <v>73.83</v>
      </c>
      <c r="V86" s="35" t="s">
        <v>211</v>
      </c>
      <c r="W86" s="35" t="s">
        <v>133</v>
      </c>
      <c r="X86" s="35" t="s">
        <v>157</v>
      </c>
      <c r="Y86" s="35" t="s">
        <v>364</v>
      </c>
      <c r="Z86" s="35" t="s">
        <v>364</v>
      </c>
    </row>
    <row r="87" spans="1:26" ht="15.75" customHeight="1">
      <c r="A87" s="35" t="s">
        <v>291</v>
      </c>
      <c r="B87" s="35" t="s">
        <v>292</v>
      </c>
      <c r="C87" s="35" t="s">
        <v>138</v>
      </c>
      <c r="D87" s="35" t="s">
        <v>155</v>
      </c>
      <c r="E87" s="35" t="s">
        <v>180</v>
      </c>
      <c r="F87" s="35" t="s">
        <v>1938</v>
      </c>
      <c r="G87" s="35" t="s">
        <v>1939</v>
      </c>
      <c r="H87" s="35" t="s">
        <v>1940</v>
      </c>
      <c r="I87" s="41">
        <v>40634</v>
      </c>
      <c r="J87" s="41">
        <v>43465</v>
      </c>
      <c r="K87" s="35" t="s">
        <v>80</v>
      </c>
      <c r="L87" s="42">
        <v>13318887.560000001</v>
      </c>
      <c r="M87" s="43">
        <v>100836673.31999999</v>
      </c>
      <c r="N87" s="42">
        <v>136522210.06</v>
      </c>
      <c r="O87" s="42">
        <v>0</v>
      </c>
      <c r="P87" s="35">
        <v>0</v>
      </c>
      <c r="Q87" s="35">
        <v>0</v>
      </c>
      <c r="R87" s="42">
        <v>100795627.08</v>
      </c>
      <c r="S87" s="42">
        <v>0</v>
      </c>
      <c r="T87" s="42">
        <v>47.69</v>
      </c>
      <c r="U87" s="42">
        <v>73.83</v>
      </c>
      <c r="V87" s="35" t="s">
        <v>211</v>
      </c>
      <c r="W87" s="35" t="s">
        <v>133</v>
      </c>
      <c r="X87" s="35" t="s">
        <v>157</v>
      </c>
      <c r="Y87" s="35" t="s">
        <v>212</v>
      </c>
      <c r="Z87" s="35" t="s">
        <v>212</v>
      </c>
    </row>
    <row r="88" spans="1:26" ht="15.75" customHeight="1">
      <c r="A88" s="35" t="s">
        <v>291</v>
      </c>
      <c r="B88" s="35" t="s">
        <v>292</v>
      </c>
      <c r="C88" s="35" t="s">
        <v>138</v>
      </c>
      <c r="D88" s="35" t="s">
        <v>155</v>
      </c>
      <c r="E88" s="35" t="s">
        <v>180</v>
      </c>
      <c r="F88" s="35" t="s">
        <v>1938</v>
      </c>
      <c r="G88" s="35" t="s">
        <v>1939</v>
      </c>
      <c r="H88" s="35" t="s">
        <v>1940</v>
      </c>
      <c r="I88" s="41">
        <v>40634</v>
      </c>
      <c r="J88" s="41">
        <v>43465</v>
      </c>
      <c r="K88" s="35" t="s">
        <v>80</v>
      </c>
      <c r="L88" s="42">
        <v>13318887.560000001</v>
      </c>
      <c r="M88" s="43">
        <v>100836673.31999999</v>
      </c>
      <c r="N88" s="42">
        <v>136522210.06</v>
      </c>
      <c r="O88" s="42">
        <v>0</v>
      </c>
      <c r="P88" s="35">
        <v>0</v>
      </c>
      <c r="Q88" s="35">
        <v>0</v>
      </c>
      <c r="R88" s="42">
        <v>100795627.08</v>
      </c>
      <c r="S88" s="42">
        <v>0</v>
      </c>
      <c r="T88" s="42">
        <v>47.69</v>
      </c>
      <c r="U88" s="42">
        <v>73.83</v>
      </c>
      <c r="V88" s="35" t="s">
        <v>211</v>
      </c>
      <c r="W88" s="35" t="s">
        <v>133</v>
      </c>
      <c r="X88" s="35" t="s">
        <v>157</v>
      </c>
      <c r="Y88" s="35" t="s">
        <v>1223</v>
      </c>
      <c r="Z88" s="35" t="s">
        <v>1223</v>
      </c>
    </row>
    <row r="89" spans="1:26" ht="15.75" customHeight="1">
      <c r="A89" s="35" t="s">
        <v>291</v>
      </c>
      <c r="B89" s="35" t="s">
        <v>292</v>
      </c>
      <c r="C89" s="35" t="s">
        <v>138</v>
      </c>
      <c r="D89" s="35" t="s">
        <v>155</v>
      </c>
      <c r="E89" s="35" t="s">
        <v>180</v>
      </c>
      <c r="F89" s="35" t="s">
        <v>1938</v>
      </c>
      <c r="G89" s="35" t="s">
        <v>1939</v>
      </c>
      <c r="H89" s="35" t="s">
        <v>1940</v>
      </c>
      <c r="I89" s="41">
        <v>40634</v>
      </c>
      <c r="J89" s="41">
        <v>43465</v>
      </c>
      <c r="K89" s="35" t="s">
        <v>80</v>
      </c>
      <c r="L89" s="42">
        <v>13318887.560000001</v>
      </c>
      <c r="M89" s="43">
        <v>100836673.31999999</v>
      </c>
      <c r="N89" s="42">
        <v>136522210.06</v>
      </c>
      <c r="O89" s="42">
        <v>0</v>
      </c>
      <c r="P89" s="35">
        <v>0</v>
      </c>
      <c r="Q89" s="35">
        <v>0</v>
      </c>
      <c r="R89" s="42">
        <v>100795627.08</v>
      </c>
      <c r="S89" s="42">
        <v>0</v>
      </c>
      <c r="T89" s="42">
        <v>47.69</v>
      </c>
      <c r="U89" s="42">
        <v>73.83</v>
      </c>
      <c r="V89" s="35" t="s">
        <v>211</v>
      </c>
      <c r="W89" s="35" t="s">
        <v>133</v>
      </c>
      <c r="X89" s="35" t="s">
        <v>157</v>
      </c>
      <c r="Y89" s="35" t="s">
        <v>1660</v>
      </c>
      <c r="Z89" s="35" t="s">
        <v>1660</v>
      </c>
    </row>
    <row r="90" spans="1:26" ht="15.75" customHeight="1">
      <c r="A90" s="35" t="s">
        <v>291</v>
      </c>
      <c r="B90" s="35" t="s">
        <v>292</v>
      </c>
      <c r="C90" s="35" t="s">
        <v>138</v>
      </c>
      <c r="D90" s="35" t="s">
        <v>155</v>
      </c>
      <c r="E90" s="35" t="s">
        <v>180</v>
      </c>
      <c r="F90" s="35" t="s">
        <v>1938</v>
      </c>
      <c r="G90" s="35" t="s">
        <v>1939</v>
      </c>
      <c r="H90" s="35" t="s">
        <v>1940</v>
      </c>
      <c r="I90" s="41">
        <v>40634</v>
      </c>
      <c r="J90" s="41">
        <v>43465</v>
      </c>
      <c r="K90" s="35" t="s">
        <v>80</v>
      </c>
      <c r="L90" s="42">
        <v>13318887.560000001</v>
      </c>
      <c r="M90" s="43">
        <v>100836673.31999999</v>
      </c>
      <c r="N90" s="42">
        <v>136522210.06</v>
      </c>
      <c r="O90" s="42">
        <v>0</v>
      </c>
      <c r="P90" s="35">
        <v>0</v>
      </c>
      <c r="Q90" s="35">
        <v>0</v>
      </c>
      <c r="R90" s="42">
        <v>100795627.08</v>
      </c>
      <c r="S90" s="42">
        <v>0</v>
      </c>
      <c r="T90" s="42">
        <v>47.69</v>
      </c>
      <c r="U90" s="42">
        <v>73.83</v>
      </c>
      <c r="V90" s="35" t="s">
        <v>211</v>
      </c>
      <c r="W90" s="35" t="s">
        <v>133</v>
      </c>
      <c r="X90" s="35" t="s">
        <v>157</v>
      </c>
      <c r="Y90" s="35" t="s">
        <v>356</v>
      </c>
      <c r="Z90" s="35" t="s">
        <v>356</v>
      </c>
    </row>
    <row r="91" spans="1:26" ht="15.75" customHeight="1">
      <c r="A91" s="35" t="s">
        <v>291</v>
      </c>
      <c r="B91" s="35" t="s">
        <v>292</v>
      </c>
      <c r="C91" s="35" t="s">
        <v>138</v>
      </c>
      <c r="D91" s="35" t="s">
        <v>155</v>
      </c>
      <c r="E91" s="35" t="s">
        <v>180</v>
      </c>
      <c r="F91" s="35" t="s">
        <v>1938</v>
      </c>
      <c r="G91" s="35" t="s">
        <v>1939</v>
      </c>
      <c r="H91" s="35" t="s">
        <v>1940</v>
      </c>
      <c r="I91" s="41">
        <v>40634</v>
      </c>
      <c r="J91" s="41">
        <v>43465</v>
      </c>
      <c r="K91" s="35" t="s">
        <v>80</v>
      </c>
      <c r="L91" s="42">
        <v>13318887.560000001</v>
      </c>
      <c r="M91" s="43">
        <v>100836673.31999999</v>
      </c>
      <c r="N91" s="42">
        <v>136522210.06</v>
      </c>
      <c r="O91" s="42">
        <v>0</v>
      </c>
      <c r="P91" s="35">
        <v>0</v>
      </c>
      <c r="Q91" s="35">
        <v>0</v>
      </c>
      <c r="R91" s="42">
        <v>100795627.08</v>
      </c>
      <c r="S91" s="42">
        <v>0</v>
      </c>
      <c r="T91" s="42">
        <v>47.69</v>
      </c>
      <c r="U91" s="42">
        <v>73.83</v>
      </c>
      <c r="V91" s="35" t="s">
        <v>211</v>
      </c>
      <c r="W91" s="35" t="s">
        <v>133</v>
      </c>
      <c r="X91" s="35" t="s">
        <v>157</v>
      </c>
      <c r="Y91" s="35" t="s">
        <v>1883</v>
      </c>
      <c r="Z91" s="35" t="s">
        <v>1883</v>
      </c>
    </row>
    <row r="92" spans="1:26" ht="15.75" customHeight="1">
      <c r="A92" s="35" t="s">
        <v>291</v>
      </c>
      <c r="B92" s="35" t="s">
        <v>292</v>
      </c>
      <c r="C92" s="35" t="s">
        <v>138</v>
      </c>
      <c r="D92" s="35" t="s">
        <v>155</v>
      </c>
      <c r="E92" s="35" t="s">
        <v>180</v>
      </c>
      <c r="F92" s="35" t="s">
        <v>1938</v>
      </c>
      <c r="G92" s="35" t="s">
        <v>1939</v>
      </c>
      <c r="H92" s="35" t="s">
        <v>1940</v>
      </c>
      <c r="I92" s="41">
        <v>40634</v>
      </c>
      <c r="J92" s="41">
        <v>43465</v>
      </c>
      <c r="K92" s="35" t="s">
        <v>80</v>
      </c>
      <c r="L92" s="42">
        <v>13318887.560000001</v>
      </c>
      <c r="M92" s="43">
        <v>100836673.31999999</v>
      </c>
      <c r="N92" s="42">
        <v>136522210.06</v>
      </c>
      <c r="O92" s="42">
        <v>0</v>
      </c>
      <c r="P92" s="35">
        <v>0</v>
      </c>
      <c r="Q92" s="35">
        <v>0</v>
      </c>
      <c r="R92" s="42">
        <v>100795627.08</v>
      </c>
      <c r="S92" s="42">
        <v>0</v>
      </c>
      <c r="T92" s="42">
        <v>47.69</v>
      </c>
      <c r="U92" s="42">
        <v>73.83</v>
      </c>
      <c r="V92" s="35" t="s">
        <v>211</v>
      </c>
      <c r="W92" s="35" t="s">
        <v>133</v>
      </c>
      <c r="X92" s="35" t="s">
        <v>157</v>
      </c>
      <c r="Y92" s="35" t="s">
        <v>472</v>
      </c>
      <c r="Z92" s="35" t="s">
        <v>472</v>
      </c>
    </row>
    <row r="93" spans="1:26" ht="15.75" customHeight="1">
      <c r="A93" s="35" t="s">
        <v>291</v>
      </c>
      <c r="B93" s="35" t="s">
        <v>292</v>
      </c>
      <c r="C93" s="35" t="s">
        <v>138</v>
      </c>
      <c r="D93" s="35" t="s">
        <v>155</v>
      </c>
      <c r="E93" s="35" t="s">
        <v>180</v>
      </c>
      <c r="F93" s="35" t="s">
        <v>1938</v>
      </c>
      <c r="G93" s="35" t="s">
        <v>1939</v>
      </c>
      <c r="H93" s="35" t="s">
        <v>1940</v>
      </c>
      <c r="I93" s="41">
        <v>40634</v>
      </c>
      <c r="J93" s="41">
        <v>43465</v>
      </c>
      <c r="K93" s="35" t="s">
        <v>80</v>
      </c>
      <c r="L93" s="42">
        <v>13318887.560000001</v>
      </c>
      <c r="M93" s="43">
        <v>100836673.31999999</v>
      </c>
      <c r="N93" s="42">
        <v>136522210.06</v>
      </c>
      <c r="O93" s="42">
        <v>0</v>
      </c>
      <c r="P93" s="35">
        <v>0</v>
      </c>
      <c r="Q93" s="35">
        <v>0</v>
      </c>
      <c r="R93" s="42">
        <v>100795627.08</v>
      </c>
      <c r="S93" s="42">
        <v>0</v>
      </c>
      <c r="T93" s="42">
        <v>47.69</v>
      </c>
      <c r="U93" s="42">
        <v>73.83</v>
      </c>
      <c r="V93" s="35" t="s">
        <v>211</v>
      </c>
      <c r="W93" s="35" t="s">
        <v>133</v>
      </c>
      <c r="X93" s="35" t="s">
        <v>157</v>
      </c>
      <c r="Y93" s="35" t="s">
        <v>95</v>
      </c>
      <c r="Z93" s="35" t="s">
        <v>95</v>
      </c>
    </row>
    <row r="94" spans="1:26" ht="15.75" customHeight="1">
      <c r="A94" s="35" t="s">
        <v>291</v>
      </c>
      <c r="B94" s="35" t="s">
        <v>292</v>
      </c>
      <c r="C94" s="35" t="s">
        <v>138</v>
      </c>
      <c r="D94" s="35" t="s">
        <v>155</v>
      </c>
      <c r="E94" s="35" t="s">
        <v>180</v>
      </c>
      <c r="F94" s="35" t="s">
        <v>1938</v>
      </c>
      <c r="G94" s="35" t="s">
        <v>1939</v>
      </c>
      <c r="H94" s="35" t="s">
        <v>1940</v>
      </c>
      <c r="I94" s="41">
        <v>40634</v>
      </c>
      <c r="J94" s="41">
        <v>43465</v>
      </c>
      <c r="K94" s="35" t="s">
        <v>80</v>
      </c>
      <c r="L94" s="42">
        <v>13318887.560000001</v>
      </c>
      <c r="M94" s="43">
        <v>100836673.31999999</v>
      </c>
      <c r="N94" s="42">
        <v>136522210.06</v>
      </c>
      <c r="O94" s="42">
        <v>0</v>
      </c>
      <c r="P94" s="35">
        <v>0</v>
      </c>
      <c r="Q94" s="35">
        <v>0</v>
      </c>
      <c r="R94" s="42">
        <v>100795627.08</v>
      </c>
      <c r="S94" s="42">
        <v>0</v>
      </c>
      <c r="T94" s="42">
        <v>47.69</v>
      </c>
      <c r="U94" s="42">
        <v>73.83</v>
      </c>
      <c r="V94" s="35" t="s">
        <v>211</v>
      </c>
      <c r="W94" s="35" t="s">
        <v>133</v>
      </c>
      <c r="X94" s="35" t="s">
        <v>157</v>
      </c>
      <c r="Y94" s="35" t="s">
        <v>665</v>
      </c>
      <c r="Z94" s="35" t="s">
        <v>665</v>
      </c>
    </row>
    <row r="95" spans="1:26" ht="15.75" customHeight="1">
      <c r="A95" s="35" t="s">
        <v>298</v>
      </c>
      <c r="B95" s="35" t="s">
        <v>299</v>
      </c>
      <c r="C95" s="35" t="s">
        <v>76</v>
      </c>
      <c r="D95" s="35" t="s">
        <v>174</v>
      </c>
      <c r="E95" s="35" t="s">
        <v>78</v>
      </c>
      <c r="F95" s="35" t="s">
        <v>1893</v>
      </c>
      <c r="G95" s="35" t="s">
        <v>1894</v>
      </c>
      <c r="H95" s="35" t="s">
        <v>1941</v>
      </c>
      <c r="I95" s="41">
        <v>41557</v>
      </c>
      <c r="J95" s="41">
        <v>42921</v>
      </c>
      <c r="K95" s="35" t="s">
        <v>80</v>
      </c>
      <c r="L95" s="42">
        <v>398419.46</v>
      </c>
      <c r="M95" s="43">
        <v>3038321.87</v>
      </c>
      <c r="N95" s="42">
        <v>3906745</v>
      </c>
      <c r="O95" s="42">
        <v>0</v>
      </c>
      <c r="P95" s="35">
        <v>0</v>
      </c>
      <c r="Q95" s="35">
        <v>0</v>
      </c>
      <c r="R95" s="42">
        <v>3038321.87</v>
      </c>
      <c r="S95" s="42">
        <v>0</v>
      </c>
      <c r="T95" s="42">
        <v>73</v>
      </c>
      <c r="U95" s="42">
        <v>77.77</v>
      </c>
      <c r="V95" s="35" t="s">
        <v>175</v>
      </c>
      <c r="W95" s="35" t="s">
        <v>133</v>
      </c>
      <c r="X95" s="35" t="s">
        <v>300</v>
      </c>
      <c r="Y95" s="35" t="s">
        <v>95</v>
      </c>
      <c r="Z95" s="35" t="s">
        <v>95</v>
      </c>
    </row>
    <row r="96" spans="1:26" ht="15.75" customHeight="1">
      <c r="A96" s="35" t="s">
        <v>302</v>
      </c>
      <c r="B96" s="35" t="s">
        <v>303</v>
      </c>
      <c r="C96" s="35" t="s">
        <v>138</v>
      </c>
      <c r="D96" s="35" t="s">
        <v>263</v>
      </c>
      <c r="E96" s="35" t="s">
        <v>264</v>
      </c>
      <c r="F96" s="35" t="s">
        <v>1942</v>
      </c>
      <c r="G96" s="35" t="s">
        <v>1927</v>
      </c>
      <c r="H96" s="35" t="s">
        <v>1943</v>
      </c>
      <c r="I96" s="41">
        <v>38519</v>
      </c>
      <c r="J96" s="41">
        <v>42369</v>
      </c>
      <c r="K96" s="35" t="s">
        <v>266</v>
      </c>
      <c r="L96" s="42">
        <v>5939140</v>
      </c>
      <c r="M96" s="43">
        <v>5939140</v>
      </c>
      <c r="N96" s="42">
        <v>5939140</v>
      </c>
      <c r="O96" s="42">
        <v>0</v>
      </c>
      <c r="P96" s="35">
        <v>0</v>
      </c>
      <c r="Q96" s="35">
        <v>0</v>
      </c>
      <c r="R96" s="42">
        <v>5880164.3799999999</v>
      </c>
      <c r="S96" s="42">
        <v>0</v>
      </c>
      <c r="T96" s="42">
        <v>100</v>
      </c>
      <c r="U96" s="42">
        <v>99</v>
      </c>
      <c r="V96" s="35" t="s">
        <v>105</v>
      </c>
      <c r="W96" s="35" t="s">
        <v>133</v>
      </c>
      <c r="X96" s="35" t="s">
        <v>267</v>
      </c>
      <c r="Y96" s="35" t="s">
        <v>68</v>
      </c>
      <c r="Z96" s="35" t="s">
        <v>68</v>
      </c>
    </row>
    <row r="97" spans="1:26" ht="15.75" customHeight="1">
      <c r="A97" s="35" t="s">
        <v>307</v>
      </c>
      <c r="B97" s="35" t="s">
        <v>308</v>
      </c>
      <c r="C97" s="35" t="s">
        <v>216</v>
      </c>
      <c r="D97" s="35" t="s">
        <v>309</v>
      </c>
      <c r="E97" s="35" t="s">
        <v>196</v>
      </c>
      <c r="F97" s="35" t="s">
        <v>1944</v>
      </c>
      <c r="G97" s="35" t="s">
        <v>1945</v>
      </c>
      <c r="H97" s="35" t="s">
        <v>1946</v>
      </c>
      <c r="I97" s="41">
        <v>39533</v>
      </c>
      <c r="J97" s="41">
        <v>42515</v>
      </c>
      <c r="K97" s="35" t="s">
        <v>104</v>
      </c>
      <c r="L97" s="42">
        <v>3170564.28</v>
      </c>
      <c r="M97" s="43">
        <v>37701264.539999999</v>
      </c>
      <c r="N97" s="42">
        <v>31929649.640000001</v>
      </c>
      <c r="O97" s="42">
        <v>0</v>
      </c>
      <c r="P97" s="35">
        <v>5771726.5899999999</v>
      </c>
      <c r="Q97" s="35">
        <v>0</v>
      </c>
      <c r="R97" s="42">
        <v>37701266.259999998</v>
      </c>
      <c r="S97" s="42">
        <v>0</v>
      </c>
      <c r="T97" s="42">
        <v>97.85</v>
      </c>
      <c r="U97" s="42">
        <v>99.99</v>
      </c>
      <c r="V97" s="35" t="s">
        <v>105</v>
      </c>
      <c r="W97" s="35" t="s">
        <v>133</v>
      </c>
      <c r="X97" s="35" t="s">
        <v>311</v>
      </c>
      <c r="Y97" s="35" t="s">
        <v>199</v>
      </c>
      <c r="Z97" s="35" t="s">
        <v>312</v>
      </c>
    </row>
    <row r="98" spans="1:26" ht="15.75" customHeight="1">
      <c r="A98" s="35" t="s">
        <v>316</v>
      </c>
      <c r="B98" s="35" t="s">
        <v>317</v>
      </c>
      <c r="C98" s="35" t="s">
        <v>138</v>
      </c>
      <c r="D98" s="35" t="s">
        <v>318</v>
      </c>
      <c r="E98" s="35" t="s">
        <v>119</v>
      </c>
      <c r="F98" s="35" t="s">
        <v>1947</v>
      </c>
      <c r="G98" s="35" t="s">
        <v>1948</v>
      </c>
      <c r="H98" s="35" t="s">
        <v>1949</v>
      </c>
      <c r="I98" s="41">
        <v>42272</v>
      </c>
      <c r="J98" s="41">
        <v>44620</v>
      </c>
      <c r="K98" s="35" t="s">
        <v>80</v>
      </c>
      <c r="L98" s="42">
        <v>50000000</v>
      </c>
      <c r="M98" s="43">
        <v>373252635.77999997</v>
      </c>
      <c r="N98" s="42">
        <v>390671000</v>
      </c>
      <c r="O98" s="42">
        <v>247413971.09999999</v>
      </c>
      <c r="P98" s="35">
        <v>0</v>
      </c>
      <c r="Q98" s="35">
        <v>0</v>
      </c>
      <c r="R98" s="42">
        <v>357693342.58999997</v>
      </c>
      <c r="S98" s="42">
        <v>43655677.200000003</v>
      </c>
      <c r="T98" s="42">
        <v>32.06</v>
      </c>
      <c r="U98" s="42">
        <v>62.89</v>
      </c>
      <c r="V98" s="35" t="s">
        <v>105</v>
      </c>
      <c r="W98" s="35" t="s">
        <v>233</v>
      </c>
      <c r="X98" s="35" t="s">
        <v>234</v>
      </c>
      <c r="Y98" s="35" t="s">
        <v>283</v>
      </c>
      <c r="Z98" s="35" t="s">
        <v>319</v>
      </c>
    </row>
    <row r="99" spans="1:26" ht="15.75" customHeight="1">
      <c r="A99" s="35" t="s">
        <v>316</v>
      </c>
      <c r="B99" s="35" t="s">
        <v>317</v>
      </c>
      <c r="C99" s="35" t="s">
        <v>138</v>
      </c>
      <c r="D99" s="35" t="s">
        <v>318</v>
      </c>
      <c r="E99" s="35" t="s">
        <v>119</v>
      </c>
      <c r="F99" s="35" t="s">
        <v>1947</v>
      </c>
      <c r="G99" s="35" t="s">
        <v>1948</v>
      </c>
      <c r="H99" s="35" t="s">
        <v>1949</v>
      </c>
      <c r="I99" s="41">
        <v>42272</v>
      </c>
      <c r="J99" s="41">
        <v>44620</v>
      </c>
      <c r="K99" s="35" t="s">
        <v>80</v>
      </c>
      <c r="L99" s="42">
        <v>50000000</v>
      </c>
      <c r="M99" s="43">
        <v>373252635.77999997</v>
      </c>
      <c r="N99" s="42">
        <v>390671000</v>
      </c>
      <c r="O99" s="42">
        <v>247413971.09999999</v>
      </c>
      <c r="P99" s="35">
        <v>0</v>
      </c>
      <c r="Q99" s="35">
        <v>0</v>
      </c>
      <c r="R99" s="42">
        <v>357693342.58999997</v>
      </c>
      <c r="S99" s="42">
        <v>43655677.200000003</v>
      </c>
      <c r="T99" s="42">
        <v>32.06</v>
      </c>
      <c r="U99" s="42">
        <v>62.89</v>
      </c>
      <c r="V99" s="35" t="s">
        <v>105</v>
      </c>
      <c r="W99" s="35" t="s">
        <v>233</v>
      </c>
      <c r="X99" s="35" t="s">
        <v>234</v>
      </c>
      <c r="Y99" s="35" t="s">
        <v>283</v>
      </c>
      <c r="Z99" s="35" t="s">
        <v>1950</v>
      </c>
    </row>
    <row r="100" spans="1:26" ht="15.75" customHeight="1">
      <c r="A100" s="35" t="s">
        <v>316</v>
      </c>
      <c r="B100" s="35" t="s">
        <v>317</v>
      </c>
      <c r="C100" s="35" t="s">
        <v>138</v>
      </c>
      <c r="D100" s="35" t="s">
        <v>318</v>
      </c>
      <c r="E100" s="35" t="s">
        <v>119</v>
      </c>
      <c r="F100" s="35" t="s">
        <v>1947</v>
      </c>
      <c r="G100" s="35" t="s">
        <v>1948</v>
      </c>
      <c r="H100" s="35" t="s">
        <v>1949</v>
      </c>
      <c r="I100" s="41">
        <v>42272</v>
      </c>
      <c r="J100" s="41">
        <v>44620</v>
      </c>
      <c r="K100" s="35" t="s">
        <v>80</v>
      </c>
      <c r="L100" s="42">
        <v>50000000</v>
      </c>
      <c r="M100" s="43">
        <v>373252635.77999997</v>
      </c>
      <c r="N100" s="42">
        <v>390671000</v>
      </c>
      <c r="O100" s="42">
        <v>247413971.09999999</v>
      </c>
      <c r="P100" s="35">
        <v>0</v>
      </c>
      <c r="Q100" s="35">
        <v>0</v>
      </c>
      <c r="R100" s="42">
        <v>357693342.58999997</v>
      </c>
      <c r="S100" s="42">
        <v>43655677.200000003</v>
      </c>
      <c r="T100" s="42">
        <v>32.06</v>
      </c>
      <c r="U100" s="42">
        <v>62.89</v>
      </c>
      <c r="V100" s="35" t="s">
        <v>105</v>
      </c>
      <c r="W100" s="35" t="s">
        <v>233</v>
      </c>
      <c r="X100" s="35" t="s">
        <v>234</v>
      </c>
      <c r="Y100" s="35" t="s">
        <v>283</v>
      </c>
      <c r="Z100" s="35" t="s">
        <v>1951</v>
      </c>
    </row>
    <row r="101" spans="1:26" ht="15.75" customHeight="1">
      <c r="A101" s="35" t="s">
        <v>324</v>
      </c>
      <c r="B101" s="35" t="s">
        <v>325</v>
      </c>
      <c r="C101" s="35" t="s">
        <v>76</v>
      </c>
      <c r="D101" s="35" t="s">
        <v>326</v>
      </c>
      <c r="E101" s="35" t="s">
        <v>78</v>
      </c>
      <c r="F101" s="35" t="s">
        <v>1952</v>
      </c>
      <c r="G101" s="35" t="s">
        <v>1953</v>
      </c>
      <c r="H101" s="35" t="s">
        <v>1954</v>
      </c>
      <c r="I101" s="41">
        <v>41900</v>
      </c>
      <c r="J101" s="41">
        <v>42265</v>
      </c>
      <c r="K101" s="35" t="s">
        <v>80</v>
      </c>
      <c r="L101" s="42">
        <v>200000</v>
      </c>
      <c r="M101" s="43">
        <v>1531296</v>
      </c>
      <c r="N101" s="42">
        <v>1564000</v>
      </c>
      <c r="O101" s="42">
        <v>0</v>
      </c>
      <c r="P101" s="35">
        <v>0</v>
      </c>
      <c r="Q101" s="35">
        <v>0</v>
      </c>
      <c r="R101" s="42">
        <v>1473552.2</v>
      </c>
      <c r="S101" s="42">
        <v>0</v>
      </c>
      <c r="T101" s="42">
        <v>100</v>
      </c>
      <c r="U101" s="42">
        <v>94.21</v>
      </c>
      <c r="V101" s="35" t="s">
        <v>175</v>
      </c>
      <c r="W101" s="35" t="s">
        <v>133</v>
      </c>
      <c r="X101" s="35" t="s">
        <v>157</v>
      </c>
      <c r="Y101" s="35" t="s">
        <v>199</v>
      </c>
      <c r="Z101" s="35" t="s">
        <v>199</v>
      </c>
    </row>
    <row r="102" spans="1:26" ht="15.75" customHeight="1">
      <c r="A102" s="35" t="s">
        <v>324</v>
      </c>
      <c r="B102" s="35" t="s">
        <v>325</v>
      </c>
      <c r="C102" s="35" t="s">
        <v>76</v>
      </c>
      <c r="D102" s="35" t="s">
        <v>326</v>
      </c>
      <c r="E102" s="35" t="s">
        <v>78</v>
      </c>
      <c r="F102" s="35" t="s">
        <v>1952</v>
      </c>
      <c r="G102" s="35" t="s">
        <v>1953</v>
      </c>
      <c r="H102" s="35" t="s">
        <v>1954</v>
      </c>
      <c r="I102" s="41">
        <v>41900</v>
      </c>
      <c r="J102" s="41">
        <v>42265</v>
      </c>
      <c r="K102" s="35" t="s">
        <v>80</v>
      </c>
      <c r="L102" s="42">
        <v>200000</v>
      </c>
      <c r="M102" s="43">
        <v>1531296</v>
      </c>
      <c r="N102" s="42">
        <v>1564000</v>
      </c>
      <c r="O102" s="42">
        <v>0</v>
      </c>
      <c r="P102" s="35">
        <v>0</v>
      </c>
      <c r="Q102" s="35">
        <v>0</v>
      </c>
      <c r="R102" s="42">
        <v>1473552.2</v>
      </c>
      <c r="S102" s="42">
        <v>0</v>
      </c>
      <c r="T102" s="42">
        <v>100</v>
      </c>
      <c r="U102" s="42">
        <v>94.21</v>
      </c>
      <c r="V102" s="35" t="s">
        <v>175</v>
      </c>
      <c r="W102" s="35" t="s">
        <v>133</v>
      </c>
      <c r="X102" s="35" t="s">
        <v>157</v>
      </c>
      <c r="Y102" s="35" t="s">
        <v>655</v>
      </c>
      <c r="Z102" s="35" t="s">
        <v>655</v>
      </c>
    </row>
    <row r="103" spans="1:26" ht="15.75" customHeight="1">
      <c r="A103" s="35" t="s">
        <v>324</v>
      </c>
      <c r="B103" s="35" t="s">
        <v>325</v>
      </c>
      <c r="C103" s="35" t="s">
        <v>76</v>
      </c>
      <c r="D103" s="35" t="s">
        <v>326</v>
      </c>
      <c r="E103" s="35" t="s">
        <v>78</v>
      </c>
      <c r="F103" s="35" t="s">
        <v>1952</v>
      </c>
      <c r="G103" s="35" t="s">
        <v>1953</v>
      </c>
      <c r="H103" s="35" t="s">
        <v>1954</v>
      </c>
      <c r="I103" s="41">
        <v>41900</v>
      </c>
      <c r="J103" s="41">
        <v>42265</v>
      </c>
      <c r="K103" s="35" t="s">
        <v>80</v>
      </c>
      <c r="L103" s="42">
        <v>200000</v>
      </c>
      <c r="M103" s="43">
        <v>1531296</v>
      </c>
      <c r="N103" s="42">
        <v>1564000</v>
      </c>
      <c r="O103" s="42">
        <v>0</v>
      </c>
      <c r="P103" s="35">
        <v>0</v>
      </c>
      <c r="Q103" s="35">
        <v>0</v>
      </c>
      <c r="R103" s="42">
        <v>1473552.2</v>
      </c>
      <c r="S103" s="42">
        <v>0</v>
      </c>
      <c r="T103" s="42">
        <v>100</v>
      </c>
      <c r="U103" s="42">
        <v>94.21</v>
      </c>
      <c r="V103" s="35" t="s">
        <v>175</v>
      </c>
      <c r="W103" s="35" t="s">
        <v>133</v>
      </c>
      <c r="X103" s="35" t="s">
        <v>157</v>
      </c>
      <c r="Y103" s="35" t="s">
        <v>224</v>
      </c>
      <c r="Z103" s="35" t="s">
        <v>224</v>
      </c>
    </row>
    <row r="104" spans="1:26" ht="15.75" customHeight="1">
      <c r="A104" s="35" t="s">
        <v>324</v>
      </c>
      <c r="B104" s="35" t="s">
        <v>325</v>
      </c>
      <c r="C104" s="35" t="s">
        <v>76</v>
      </c>
      <c r="D104" s="35" t="s">
        <v>326</v>
      </c>
      <c r="E104" s="35" t="s">
        <v>78</v>
      </c>
      <c r="F104" s="35" t="s">
        <v>1952</v>
      </c>
      <c r="G104" s="35" t="s">
        <v>1953</v>
      </c>
      <c r="H104" s="35" t="s">
        <v>1954</v>
      </c>
      <c r="I104" s="41">
        <v>41900</v>
      </c>
      <c r="J104" s="41">
        <v>42265</v>
      </c>
      <c r="K104" s="35" t="s">
        <v>80</v>
      </c>
      <c r="L104" s="42">
        <v>200000</v>
      </c>
      <c r="M104" s="43">
        <v>1531296</v>
      </c>
      <c r="N104" s="42">
        <v>1564000</v>
      </c>
      <c r="O104" s="42">
        <v>0</v>
      </c>
      <c r="P104" s="35">
        <v>0</v>
      </c>
      <c r="Q104" s="35">
        <v>0</v>
      </c>
      <c r="R104" s="42">
        <v>1473552.2</v>
      </c>
      <c r="S104" s="42">
        <v>0</v>
      </c>
      <c r="T104" s="42">
        <v>100</v>
      </c>
      <c r="U104" s="42">
        <v>94.21</v>
      </c>
      <c r="V104" s="35" t="s">
        <v>175</v>
      </c>
      <c r="W104" s="35" t="s">
        <v>133</v>
      </c>
      <c r="X104" s="35" t="s">
        <v>157</v>
      </c>
      <c r="Y104" s="35" t="s">
        <v>259</v>
      </c>
      <c r="Z104" s="35" t="s">
        <v>259</v>
      </c>
    </row>
    <row r="105" spans="1:26" ht="15.75" customHeight="1">
      <c r="A105" s="35" t="s">
        <v>324</v>
      </c>
      <c r="B105" s="35" t="s">
        <v>325</v>
      </c>
      <c r="C105" s="35" t="s">
        <v>76</v>
      </c>
      <c r="D105" s="35" t="s">
        <v>326</v>
      </c>
      <c r="E105" s="35" t="s">
        <v>78</v>
      </c>
      <c r="F105" s="35" t="s">
        <v>1952</v>
      </c>
      <c r="G105" s="35" t="s">
        <v>1953</v>
      </c>
      <c r="H105" s="35" t="s">
        <v>1954</v>
      </c>
      <c r="I105" s="41">
        <v>41900</v>
      </c>
      <c r="J105" s="41">
        <v>42265</v>
      </c>
      <c r="K105" s="35" t="s">
        <v>80</v>
      </c>
      <c r="L105" s="42">
        <v>200000</v>
      </c>
      <c r="M105" s="43">
        <v>1531296</v>
      </c>
      <c r="N105" s="42">
        <v>1564000</v>
      </c>
      <c r="O105" s="42">
        <v>0</v>
      </c>
      <c r="P105" s="35">
        <v>0</v>
      </c>
      <c r="Q105" s="35">
        <v>0</v>
      </c>
      <c r="R105" s="42">
        <v>1473552.2</v>
      </c>
      <c r="S105" s="42">
        <v>0</v>
      </c>
      <c r="T105" s="42">
        <v>100</v>
      </c>
      <c r="U105" s="42">
        <v>94.21</v>
      </c>
      <c r="V105" s="35" t="s">
        <v>175</v>
      </c>
      <c r="W105" s="35" t="s">
        <v>133</v>
      </c>
      <c r="X105" s="35" t="s">
        <v>157</v>
      </c>
      <c r="Y105" s="35" t="s">
        <v>527</v>
      </c>
      <c r="Z105" s="35" t="s">
        <v>527</v>
      </c>
    </row>
    <row r="106" spans="1:26" ht="15.75" customHeight="1">
      <c r="A106" s="35" t="s">
        <v>324</v>
      </c>
      <c r="B106" s="35" t="s">
        <v>325</v>
      </c>
      <c r="C106" s="35" t="s">
        <v>76</v>
      </c>
      <c r="D106" s="35" t="s">
        <v>326</v>
      </c>
      <c r="E106" s="35" t="s">
        <v>78</v>
      </c>
      <c r="F106" s="35" t="s">
        <v>1952</v>
      </c>
      <c r="G106" s="35" t="s">
        <v>1953</v>
      </c>
      <c r="H106" s="35" t="s">
        <v>1954</v>
      </c>
      <c r="I106" s="41">
        <v>41900</v>
      </c>
      <c r="J106" s="41">
        <v>42265</v>
      </c>
      <c r="K106" s="35" t="s">
        <v>80</v>
      </c>
      <c r="L106" s="42">
        <v>200000</v>
      </c>
      <c r="M106" s="43">
        <v>1531296</v>
      </c>
      <c r="N106" s="42">
        <v>1564000</v>
      </c>
      <c r="O106" s="42">
        <v>0</v>
      </c>
      <c r="P106" s="35">
        <v>0</v>
      </c>
      <c r="Q106" s="35">
        <v>0</v>
      </c>
      <c r="R106" s="42">
        <v>1473552.2</v>
      </c>
      <c r="S106" s="42">
        <v>0</v>
      </c>
      <c r="T106" s="42">
        <v>100</v>
      </c>
      <c r="U106" s="42">
        <v>94.21</v>
      </c>
      <c r="V106" s="35" t="s">
        <v>175</v>
      </c>
      <c r="W106" s="35" t="s">
        <v>133</v>
      </c>
      <c r="X106" s="35" t="s">
        <v>157</v>
      </c>
      <c r="Y106" s="35" t="s">
        <v>158</v>
      </c>
      <c r="Z106" s="35" t="s">
        <v>158</v>
      </c>
    </row>
    <row r="107" spans="1:26" ht="15.75" customHeight="1">
      <c r="A107" s="35" t="s">
        <v>324</v>
      </c>
      <c r="B107" s="35" t="s">
        <v>325</v>
      </c>
      <c r="C107" s="35" t="s">
        <v>76</v>
      </c>
      <c r="D107" s="35" t="s">
        <v>326</v>
      </c>
      <c r="E107" s="35" t="s">
        <v>78</v>
      </c>
      <c r="F107" s="35" t="s">
        <v>1952</v>
      </c>
      <c r="G107" s="35" t="s">
        <v>1953</v>
      </c>
      <c r="H107" s="35" t="s">
        <v>1954</v>
      </c>
      <c r="I107" s="41">
        <v>41900</v>
      </c>
      <c r="J107" s="41">
        <v>42265</v>
      </c>
      <c r="K107" s="35" t="s">
        <v>80</v>
      </c>
      <c r="L107" s="42">
        <v>200000</v>
      </c>
      <c r="M107" s="43">
        <v>1531296</v>
      </c>
      <c r="N107" s="42">
        <v>1564000</v>
      </c>
      <c r="O107" s="42">
        <v>0</v>
      </c>
      <c r="P107" s="35">
        <v>0</v>
      </c>
      <c r="Q107" s="35">
        <v>0</v>
      </c>
      <c r="R107" s="42">
        <v>1473552.2</v>
      </c>
      <c r="S107" s="42">
        <v>0</v>
      </c>
      <c r="T107" s="42">
        <v>100</v>
      </c>
      <c r="U107" s="42">
        <v>94.21</v>
      </c>
      <c r="V107" s="35" t="s">
        <v>175</v>
      </c>
      <c r="W107" s="35" t="s">
        <v>133</v>
      </c>
      <c r="X107" s="35" t="s">
        <v>157</v>
      </c>
      <c r="Y107" s="35" t="s">
        <v>655</v>
      </c>
      <c r="Z107" s="35" t="s">
        <v>655</v>
      </c>
    </row>
    <row r="108" spans="1:26" ht="15.75" customHeight="1">
      <c r="A108" s="35" t="s">
        <v>324</v>
      </c>
      <c r="B108" s="35" t="s">
        <v>325</v>
      </c>
      <c r="C108" s="35" t="s">
        <v>76</v>
      </c>
      <c r="D108" s="35" t="s">
        <v>326</v>
      </c>
      <c r="E108" s="35" t="s">
        <v>78</v>
      </c>
      <c r="F108" s="35" t="s">
        <v>1952</v>
      </c>
      <c r="G108" s="35" t="s">
        <v>1953</v>
      </c>
      <c r="H108" s="35" t="s">
        <v>1954</v>
      </c>
      <c r="I108" s="41">
        <v>41900</v>
      </c>
      <c r="J108" s="41">
        <v>42265</v>
      </c>
      <c r="K108" s="35" t="s">
        <v>80</v>
      </c>
      <c r="L108" s="42">
        <v>200000</v>
      </c>
      <c r="M108" s="43">
        <v>1531296</v>
      </c>
      <c r="N108" s="42">
        <v>1564000</v>
      </c>
      <c r="O108" s="42">
        <v>0</v>
      </c>
      <c r="P108" s="35">
        <v>0</v>
      </c>
      <c r="Q108" s="35">
        <v>0</v>
      </c>
      <c r="R108" s="42">
        <v>1473552.2</v>
      </c>
      <c r="S108" s="42">
        <v>0</v>
      </c>
      <c r="T108" s="42">
        <v>100</v>
      </c>
      <c r="U108" s="42">
        <v>94.21</v>
      </c>
      <c r="V108" s="35" t="s">
        <v>175</v>
      </c>
      <c r="W108" s="35" t="s">
        <v>133</v>
      </c>
      <c r="X108" s="35" t="s">
        <v>157</v>
      </c>
      <c r="Y108" s="35" t="s">
        <v>199</v>
      </c>
      <c r="Z108" s="35" t="s">
        <v>199</v>
      </c>
    </row>
    <row r="109" spans="1:26" ht="15.75" customHeight="1">
      <c r="A109" s="35" t="s">
        <v>324</v>
      </c>
      <c r="B109" s="35" t="s">
        <v>325</v>
      </c>
      <c r="C109" s="35" t="s">
        <v>76</v>
      </c>
      <c r="D109" s="35" t="s">
        <v>326</v>
      </c>
      <c r="E109" s="35" t="s">
        <v>78</v>
      </c>
      <c r="F109" s="35" t="s">
        <v>1952</v>
      </c>
      <c r="G109" s="35" t="s">
        <v>1953</v>
      </c>
      <c r="H109" s="35" t="s">
        <v>1954</v>
      </c>
      <c r="I109" s="41">
        <v>41900</v>
      </c>
      <c r="J109" s="41">
        <v>42265</v>
      </c>
      <c r="K109" s="35" t="s">
        <v>80</v>
      </c>
      <c r="L109" s="42">
        <v>200000</v>
      </c>
      <c r="M109" s="43">
        <v>1531296</v>
      </c>
      <c r="N109" s="42">
        <v>1564000</v>
      </c>
      <c r="O109" s="42">
        <v>0</v>
      </c>
      <c r="P109" s="35">
        <v>0</v>
      </c>
      <c r="Q109" s="35">
        <v>0</v>
      </c>
      <c r="R109" s="42">
        <v>1473552.2</v>
      </c>
      <c r="S109" s="42">
        <v>0</v>
      </c>
      <c r="T109" s="42">
        <v>100</v>
      </c>
      <c r="U109" s="42">
        <v>94.21</v>
      </c>
      <c r="V109" s="35" t="s">
        <v>175</v>
      </c>
      <c r="W109" s="35" t="s">
        <v>133</v>
      </c>
      <c r="X109" s="35" t="s">
        <v>157</v>
      </c>
      <c r="Y109" s="35" t="s">
        <v>602</v>
      </c>
      <c r="Z109" s="35" t="s">
        <v>602</v>
      </c>
    </row>
    <row r="110" spans="1:26" ht="15.75" customHeight="1">
      <c r="A110" s="35" t="s">
        <v>324</v>
      </c>
      <c r="B110" s="35" t="s">
        <v>325</v>
      </c>
      <c r="C110" s="35" t="s">
        <v>76</v>
      </c>
      <c r="D110" s="35" t="s">
        <v>326</v>
      </c>
      <c r="E110" s="35" t="s">
        <v>78</v>
      </c>
      <c r="F110" s="35" t="s">
        <v>1952</v>
      </c>
      <c r="G110" s="35" t="s">
        <v>1953</v>
      </c>
      <c r="H110" s="35" t="s">
        <v>1954</v>
      </c>
      <c r="I110" s="41">
        <v>41900</v>
      </c>
      <c r="J110" s="41">
        <v>42265</v>
      </c>
      <c r="K110" s="35" t="s">
        <v>80</v>
      </c>
      <c r="L110" s="42">
        <v>200000</v>
      </c>
      <c r="M110" s="43">
        <v>1531296</v>
      </c>
      <c r="N110" s="42">
        <v>1564000</v>
      </c>
      <c r="O110" s="42">
        <v>0</v>
      </c>
      <c r="P110" s="35">
        <v>0</v>
      </c>
      <c r="Q110" s="35">
        <v>0</v>
      </c>
      <c r="R110" s="42">
        <v>1473552.2</v>
      </c>
      <c r="S110" s="42">
        <v>0</v>
      </c>
      <c r="T110" s="42">
        <v>100</v>
      </c>
      <c r="U110" s="42">
        <v>94.21</v>
      </c>
      <c r="V110" s="35" t="s">
        <v>175</v>
      </c>
      <c r="W110" s="35" t="s">
        <v>133</v>
      </c>
      <c r="X110" s="35" t="s">
        <v>157</v>
      </c>
      <c r="Y110" s="35" t="s">
        <v>224</v>
      </c>
      <c r="Z110" s="35" t="s">
        <v>224</v>
      </c>
    </row>
    <row r="111" spans="1:26" ht="15.75" customHeight="1">
      <c r="A111" s="35" t="s">
        <v>329</v>
      </c>
      <c r="B111" s="35" t="s">
        <v>330</v>
      </c>
      <c r="C111" s="35" t="s">
        <v>76</v>
      </c>
      <c r="D111" s="35" t="s">
        <v>331</v>
      </c>
      <c r="E111" s="35" t="s">
        <v>78</v>
      </c>
      <c r="F111" s="35" t="s">
        <v>1955</v>
      </c>
      <c r="G111" s="35" t="s">
        <v>1956</v>
      </c>
      <c r="H111" s="35" t="s">
        <v>1957</v>
      </c>
      <c r="I111" s="41">
        <v>41712</v>
      </c>
      <c r="J111" s="41">
        <v>42749</v>
      </c>
      <c r="K111" s="35" t="s">
        <v>80</v>
      </c>
      <c r="L111" s="42">
        <v>397950</v>
      </c>
      <c r="M111" s="43">
        <v>3063227.34</v>
      </c>
      <c r="N111" s="42">
        <v>3088000</v>
      </c>
      <c r="O111" s="42">
        <v>386000</v>
      </c>
      <c r="P111" s="35">
        <v>0</v>
      </c>
      <c r="Q111" s="35">
        <v>0</v>
      </c>
      <c r="R111" s="42">
        <v>3063227.34</v>
      </c>
      <c r="S111" s="42">
        <v>386000</v>
      </c>
      <c r="T111" s="42">
        <v>100</v>
      </c>
      <c r="U111" s="42">
        <v>99.28</v>
      </c>
      <c r="V111" s="35" t="s">
        <v>175</v>
      </c>
      <c r="W111" s="35" t="s">
        <v>133</v>
      </c>
      <c r="X111" s="35" t="s">
        <v>83</v>
      </c>
      <c r="Y111" s="35" t="s">
        <v>95</v>
      </c>
      <c r="Z111" s="35" t="s">
        <v>95</v>
      </c>
    </row>
    <row r="112" spans="1:26" ht="15.75" customHeight="1">
      <c r="A112" s="35" t="s">
        <v>334</v>
      </c>
      <c r="B112" s="35" t="s">
        <v>335</v>
      </c>
      <c r="C112" s="35" t="s">
        <v>76</v>
      </c>
      <c r="D112" s="35" t="s">
        <v>336</v>
      </c>
      <c r="E112" s="35" t="s">
        <v>337</v>
      </c>
      <c r="F112" s="35" t="s">
        <v>1958</v>
      </c>
      <c r="G112" s="35" t="s">
        <v>1959</v>
      </c>
      <c r="H112" s="35" t="s">
        <v>1960</v>
      </c>
      <c r="I112" s="41">
        <v>41114</v>
      </c>
      <c r="J112" s="41">
        <v>42460</v>
      </c>
      <c r="K112" s="35" t="s">
        <v>80</v>
      </c>
      <c r="L112" s="42">
        <v>961781.37</v>
      </c>
      <c r="M112" s="43">
        <v>7511368.7599999998</v>
      </c>
      <c r="N112" s="42">
        <v>7869140</v>
      </c>
      <c r="O112" s="42">
        <v>0</v>
      </c>
      <c r="P112" s="35">
        <v>0</v>
      </c>
      <c r="Q112" s="35">
        <v>0</v>
      </c>
      <c r="R112" s="42">
        <v>7511368.7599999998</v>
      </c>
      <c r="S112" s="42">
        <v>0</v>
      </c>
      <c r="T112" s="42">
        <v>91.33</v>
      </c>
      <c r="U112" s="42">
        <v>95.45</v>
      </c>
      <c r="V112" s="35" t="s">
        <v>105</v>
      </c>
      <c r="W112" s="35" t="s">
        <v>133</v>
      </c>
      <c r="X112" s="35" t="s">
        <v>339</v>
      </c>
      <c r="Y112" s="35" t="s">
        <v>95</v>
      </c>
      <c r="Z112" s="35" t="s">
        <v>95</v>
      </c>
    </row>
    <row r="113" spans="1:26" ht="15.75" customHeight="1">
      <c r="A113" s="35" t="s">
        <v>342</v>
      </c>
      <c r="B113" s="35" t="s">
        <v>343</v>
      </c>
      <c r="C113" s="35" t="s">
        <v>138</v>
      </c>
      <c r="D113" s="35" t="s">
        <v>223</v>
      </c>
      <c r="E113" s="35" t="s">
        <v>196</v>
      </c>
      <c r="F113" s="35" t="s">
        <v>1961</v>
      </c>
      <c r="G113" s="35" t="s">
        <v>1962</v>
      </c>
      <c r="H113" s="35" t="s">
        <v>1963</v>
      </c>
      <c r="I113" s="41">
        <v>41926</v>
      </c>
      <c r="J113" s="41">
        <v>43203</v>
      </c>
      <c r="K113" s="35" t="s">
        <v>104</v>
      </c>
      <c r="L113" s="42">
        <v>300000</v>
      </c>
      <c r="M113" s="43">
        <v>2902257</v>
      </c>
      <c r="N113" s="42">
        <v>2902257</v>
      </c>
      <c r="O113" s="42">
        <v>0</v>
      </c>
      <c r="P113" s="35">
        <v>0</v>
      </c>
      <c r="Q113" s="35">
        <v>0</v>
      </c>
      <c r="R113" s="42">
        <v>2902256.99</v>
      </c>
      <c r="S113" s="42">
        <v>0</v>
      </c>
      <c r="T113" s="42">
        <v>100</v>
      </c>
      <c r="U113" s="42">
        <v>99.99</v>
      </c>
      <c r="V113" s="35" t="s">
        <v>105</v>
      </c>
      <c r="W113" s="35" t="s">
        <v>133</v>
      </c>
      <c r="X113" s="35" t="s">
        <v>157</v>
      </c>
      <c r="Y113" s="35" t="s">
        <v>95</v>
      </c>
      <c r="Z113" s="35" t="s">
        <v>95</v>
      </c>
    </row>
    <row r="114" spans="1:26" ht="15.75" customHeight="1">
      <c r="A114" s="35" t="s">
        <v>346</v>
      </c>
      <c r="B114" s="35" t="s">
        <v>347</v>
      </c>
      <c r="C114" s="35" t="s">
        <v>138</v>
      </c>
      <c r="D114" s="35" t="s">
        <v>263</v>
      </c>
      <c r="E114" s="35" t="s">
        <v>119</v>
      </c>
      <c r="F114" s="35" t="s">
        <v>1964</v>
      </c>
      <c r="G114" s="35" t="s">
        <v>1965</v>
      </c>
      <c r="H114" s="35" t="s">
        <v>1966</v>
      </c>
      <c r="I114" s="41">
        <v>42048</v>
      </c>
      <c r="J114" s="41">
        <v>44561</v>
      </c>
      <c r="K114" s="35" t="s">
        <v>80</v>
      </c>
      <c r="L114" s="42">
        <v>1492408.7</v>
      </c>
      <c r="M114" s="43">
        <v>7447493.0700000003</v>
      </c>
      <c r="N114" s="42">
        <v>22482678.41</v>
      </c>
      <c r="O114" s="42">
        <v>0</v>
      </c>
      <c r="P114" s="35">
        <v>0</v>
      </c>
      <c r="Q114" s="35">
        <v>0</v>
      </c>
      <c r="R114" s="42">
        <v>14453452.68</v>
      </c>
      <c r="S114" s="42">
        <v>0</v>
      </c>
      <c r="T114" s="42">
        <v>100</v>
      </c>
      <c r="U114" s="42">
        <v>64.28</v>
      </c>
      <c r="V114" s="35" t="s">
        <v>105</v>
      </c>
      <c r="W114" s="35" t="s">
        <v>133</v>
      </c>
      <c r="X114" s="35" t="s">
        <v>348</v>
      </c>
      <c r="Y114" s="35" t="s">
        <v>68</v>
      </c>
      <c r="Z114" s="35" t="s">
        <v>68</v>
      </c>
    </row>
    <row r="115" spans="1:26" ht="15.75" customHeight="1">
      <c r="A115" s="35" t="s">
        <v>353</v>
      </c>
      <c r="B115" s="35" t="s">
        <v>354</v>
      </c>
      <c r="C115" s="35" t="s">
        <v>216</v>
      </c>
      <c r="D115" s="35" t="s">
        <v>263</v>
      </c>
      <c r="E115" s="35" t="s">
        <v>196</v>
      </c>
      <c r="F115" s="35" t="s">
        <v>1967</v>
      </c>
      <c r="G115" s="35" t="s">
        <v>1968</v>
      </c>
      <c r="H115" s="35" t="s">
        <v>1969</v>
      </c>
      <c r="I115" s="41">
        <v>40414</v>
      </c>
      <c r="J115" s="41">
        <v>42674</v>
      </c>
      <c r="K115" s="35" t="s">
        <v>104</v>
      </c>
      <c r="L115" s="42">
        <v>3313915.86</v>
      </c>
      <c r="M115" s="43">
        <v>38091995.899999999</v>
      </c>
      <c r="N115" s="42">
        <v>32948868.75</v>
      </c>
      <c r="O115" s="42">
        <v>0</v>
      </c>
      <c r="P115" s="35">
        <v>3937853.21</v>
      </c>
      <c r="Q115" s="35">
        <v>0</v>
      </c>
      <c r="R115" s="42">
        <v>35392251.969999999</v>
      </c>
      <c r="S115" s="42">
        <v>0</v>
      </c>
      <c r="T115" s="42">
        <v>129.44999999999999</v>
      </c>
      <c r="U115" s="42">
        <v>95.94</v>
      </c>
      <c r="V115" s="35" t="s">
        <v>105</v>
      </c>
      <c r="W115" s="35" t="s">
        <v>133</v>
      </c>
      <c r="X115" s="35" t="s">
        <v>355</v>
      </c>
      <c r="Y115" s="35" t="s">
        <v>356</v>
      </c>
      <c r="Z115" s="35" t="s">
        <v>356</v>
      </c>
    </row>
    <row r="116" spans="1:26" ht="15.75" customHeight="1">
      <c r="A116" s="35" t="s">
        <v>353</v>
      </c>
      <c r="B116" s="35" t="s">
        <v>354</v>
      </c>
      <c r="C116" s="35" t="s">
        <v>216</v>
      </c>
      <c r="D116" s="35" t="s">
        <v>263</v>
      </c>
      <c r="E116" s="35" t="s">
        <v>196</v>
      </c>
      <c r="F116" s="35" t="s">
        <v>1967</v>
      </c>
      <c r="G116" s="35" t="s">
        <v>1968</v>
      </c>
      <c r="H116" s="35" t="s">
        <v>1969</v>
      </c>
      <c r="I116" s="41">
        <v>40414</v>
      </c>
      <c r="J116" s="41">
        <v>42674</v>
      </c>
      <c r="K116" s="35" t="s">
        <v>104</v>
      </c>
      <c r="L116" s="42">
        <v>3313915.86</v>
      </c>
      <c r="M116" s="43">
        <v>38091995.899999999</v>
      </c>
      <c r="N116" s="42">
        <v>32948868.75</v>
      </c>
      <c r="O116" s="42">
        <v>0</v>
      </c>
      <c r="P116" s="35">
        <v>3937853.21</v>
      </c>
      <c r="Q116" s="35">
        <v>0</v>
      </c>
      <c r="R116" s="42">
        <v>35392251.969999999</v>
      </c>
      <c r="S116" s="42">
        <v>0</v>
      </c>
      <c r="T116" s="42">
        <v>129.44999999999999</v>
      </c>
      <c r="U116" s="42">
        <v>95.94</v>
      </c>
      <c r="V116" s="35" t="s">
        <v>105</v>
      </c>
      <c r="W116" s="35" t="s">
        <v>133</v>
      </c>
      <c r="X116" s="35" t="s">
        <v>355</v>
      </c>
      <c r="Y116" s="35" t="s">
        <v>143</v>
      </c>
      <c r="Z116" s="35" t="s">
        <v>143</v>
      </c>
    </row>
    <row r="117" spans="1:26" ht="15.75" customHeight="1">
      <c r="A117" s="35" t="s">
        <v>362</v>
      </c>
      <c r="B117" s="35" t="s">
        <v>363</v>
      </c>
      <c r="C117" s="35" t="s">
        <v>138</v>
      </c>
      <c r="D117" s="35" t="s">
        <v>263</v>
      </c>
      <c r="E117" s="35" t="s">
        <v>102</v>
      </c>
      <c r="F117" s="35" t="s">
        <v>1970</v>
      </c>
      <c r="G117" s="35" t="s">
        <v>1971</v>
      </c>
      <c r="H117" s="35" t="s">
        <v>1972</v>
      </c>
      <c r="I117" s="41">
        <v>42727</v>
      </c>
      <c r="J117" s="41">
        <v>44146</v>
      </c>
      <c r="K117" s="35" t="s">
        <v>104</v>
      </c>
      <c r="L117" s="42">
        <v>22626629.699999999</v>
      </c>
      <c r="M117" s="43">
        <v>183584697.84</v>
      </c>
      <c r="N117" s="42">
        <v>146859600</v>
      </c>
      <c r="O117" s="42">
        <v>0</v>
      </c>
      <c r="P117" s="35">
        <v>0</v>
      </c>
      <c r="Q117" s="35">
        <v>0</v>
      </c>
      <c r="R117" s="42">
        <v>135988022.22999999</v>
      </c>
      <c r="S117" s="42">
        <v>0</v>
      </c>
      <c r="T117" s="42">
        <v>100</v>
      </c>
      <c r="U117" s="42">
        <v>92.59</v>
      </c>
      <c r="V117" s="35" t="s">
        <v>105</v>
      </c>
      <c r="W117" s="35" t="s">
        <v>133</v>
      </c>
      <c r="X117" s="35" t="s">
        <v>355</v>
      </c>
      <c r="Y117" s="35" t="s">
        <v>364</v>
      </c>
      <c r="Z117" s="35" t="s">
        <v>364</v>
      </c>
    </row>
    <row r="118" spans="1:26" ht="15.75" customHeight="1">
      <c r="A118" s="35" t="s">
        <v>362</v>
      </c>
      <c r="B118" s="35" t="s">
        <v>363</v>
      </c>
      <c r="C118" s="35" t="s">
        <v>138</v>
      </c>
      <c r="D118" s="35" t="s">
        <v>263</v>
      </c>
      <c r="E118" s="35" t="s">
        <v>102</v>
      </c>
      <c r="F118" s="35" t="s">
        <v>1970</v>
      </c>
      <c r="G118" s="35" t="s">
        <v>1971</v>
      </c>
      <c r="H118" s="35" t="s">
        <v>1972</v>
      </c>
      <c r="I118" s="41">
        <v>42727</v>
      </c>
      <c r="J118" s="41">
        <v>44146</v>
      </c>
      <c r="K118" s="35" t="s">
        <v>104</v>
      </c>
      <c r="L118" s="42">
        <v>22626629.699999999</v>
      </c>
      <c r="M118" s="43">
        <v>183584697.84</v>
      </c>
      <c r="N118" s="42">
        <v>146859600</v>
      </c>
      <c r="O118" s="42">
        <v>0</v>
      </c>
      <c r="P118" s="35">
        <v>0</v>
      </c>
      <c r="Q118" s="35">
        <v>0</v>
      </c>
      <c r="R118" s="42">
        <v>135988022.22999999</v>
      </c>
      <c r="S118" s="42">
        <v>0</v>
      </c>
      <c r="T118" s="42">
        <v>100</v>
      </c>
      <c r="U118" s="42">
        <v>92.59</v>
      </c>
      <c r="V118" s="35" t="s">
        <v>105</v>
      </c>
      <c r="W118" s="35" t="s">
        <v>133</v>
      </c>
      <c r="X118" s="35" t="s">
        <v>355</v>
      </c>
      <c r="Y118" s="35" t="s">
        <v>235</v>
      </c>
      <c r="Z118" s="35" t="s">
        <v>235</v>
      </c>
    </row>
    <row r="119" spans="1:26" ht="15.75" customHeight="1">
      <c r="A119" s="35" t="s">
        <v>369</v>
      </c>
      <c r="B119" s="35" t="s">
        <v>370</v>
      </c>
      <c r="C119" s="35" t="s">
        <v>216</v>
      </c>
      <c r="D119" s="35" t="s">
        <v>263</v>
      </c>
      <c r="E119" s="35" t="s">
        <v>371</v>
      </c>
      <c r="F119" s="35" t="s">
        <v>1973</v>
      </c>
      <c r="G119" s="35" t="s">
        <v>1974</v>
      </c>
      <c r="H119" s="35" t="s">
        <v>1975</v>
      </c>
      <c r="I119" s="41">
        <v>40935</v>
      </c>
      <c r="J119" s="41">
        <v>43738</v>
      </c>
      <c r="K119" s="35" t="s">
        <v>80</v>
      </c>
      <c r="L119" s="42">
        <v>501325.67</v>
      </c>
      <c r="M119" s="43">
        <v>2049829.09</v>
      </c>
      <c r="N119" s="42">
        <v>3460500</v>
      </c>
      <c r="O119" s="42">
        <v>2936180.42</v>
      </c>
      <c r="P119" s="35">
        <v>0</v>
      </c>
      <c r="Q119" s="35">
        <v>0</v>
      </c>
      <c r="R119" s="42">
        <v>3085859.08</v>
      </c>
      <c r="S119" s="42">
        <v>948030</v>
      </c>
      <c r="T119" s="42">
        <v>99.64</v>
      </c>
      <c r="U119" s="42">
        <v>63.06</v>
      </c>
      <c r="V119" s="35" t="s">
        <v>105</v>
      </c>
      <c r="W119" s="35" t="s">
        <v>233</v>
      </c>
      <c r="X119" s="35" t="s">
        <v>244</v>
      </c>
      <c r="Y119" s="35" t="s">
        <v>235</v>
      </c>
      <c r="Z119" s="35" t="s">
        <v>373</v>
      </c>
    </row>
    <row r="120" spans="1:26" ht="15.75" customHeight="1">
      <c r="A120" s="35" t="s">
        <v>369</v>
      </c>
      <c r="B120" s="35" t="s">
        <v>370</v>
      </c>
      <c r="C120" s="35" t="s">
        <v>216</v>
      </c>
      <c r="D120" s="35" t="s">
        <v>263</v>
      </c>
      <c r="E120" s="35" t="s">
        <v>371</v>
      </c>
      <c r="F120" s="35" t="s">
        <v>1973</v>
      </c>
      <c r="G120" s="35" t="s">
        <v>1974</v>
      </c>
      <c r="H120" s="35" t="s">
        <v>1975</v>
      </c>
      <c r="I120" s="41">
        <v>40935</v>
      </c>
      <c r="J120" s="41">
        <v>43738</v>
      </c>
      <c r="K120" s="35" t="s">
        <v>80</v>
      </c>
      <c r="L120" s="42">
        <v>501325.67</v>
      </c>
      <c r="M120" s="43">
        <v>2049829.09</v>
      </c>
      <c r="N120" s="42">
        <v>3460500</v>
      </c>
      <c r="O120" s="42">
        <v>2936180.42</v>
      </c>
      <c r="P120" s="35">
        <v>0</v>
      </c>
      <c r="Q120" s="35">
        <v>0</v>
      </c>
      <c r="R120" s="42">
        <v>3085859.08</v>
      </c>
      <c r="S120" s="42">
        <v>948030</v>
      </c>
      <c r="T120" s="42">
        <v>99.64</v>
      </c>
      <c r="U120" s="42">
        <v>63.06</v>
      </c>
      <c r="V120" s="35" t="s">
        <v>105</v>
      </c>
      <c r="W120" s="35" t="s">
        <v>233</v>
      </c>
      <c r="X120" s="35" t="s">
        <v>244</v>
      </c>
      <c r="Y120" s="35" t="s">
        <v>364</v>
      </c>
      <c r="Z120" s="35" t="s">
        <v>1976</v>
      </c>
    </row>
    <row r="121" spans="1:26" ht="15.75" customHeight="1">
      <c r="A121" s="35" t="s">
        <v>369</v>
      </c>
      <c r="B121" s="35" t="s">
        <v>370</v>
      </c>
      <c r="C121" s="35" t="s">
        <v>216</v>
      </c>
      <c r="D121" s="35" t="s">
        <v>263</v>
      </c>
      <c r="E121" s="35" t="s">
        <v>371</v>
      </c>
      <c r="F121" s="35" t="s">
        <v>1973</v>
      </c>
      <c r="G121" s="35" t="s">
        <v>1974</v>
      </c>
      <c r="H121" s="35" t="s">
        <v>1975</v>
      </c>
      <c r="I121" s="41">
        <v>40935</v>
      </c>
      <c r="J121" s="41">
        <v>43738</v>
      </c>
      <c r="K121" s="35" t="s">
        <v>80</v>
      </c>
      <c r="L121" s="42">
        <v>501325.67</v>
      </c>
      <c r="M121" s="43">
        <v>2049829.09</v>
      </c>
      <c r="N121" s="42">
        <v>3460500</v>
      </c>
      <c r="O121" s="42">
        <v>2936180.42</v>
      </c>
      <c r="P121" s="35">
        <v>0</v>
      </c>
      <c r="Q121" s="35">
        <v>0</v>
      </c>
      <c r="R121" s="42">
        <v>3085859.08</v>
      </c>
      <c r="S121" s="42">
        <v>948030</v>
      </c>
      <c r="T121" s="42">
        <v>99.64</v>
      </c>
      <c r="U121" s="42">
        <v>63.06</v>
      </c>
      <c r="V121" s="35" t="s">
        <v>105</v>
      </c>
      <c r="W121" s="35" t="s">
        <v>233</v>
      </c>
      <c r="X121" s="35" t="s">
        <v>244</v>
      </c>
      <c r="Y121" s="35" t="s">
        <v>143</v>
      </c>
      <c r="Z121" s="35" t="s">
        <v>1977</v>
      </c>
    </row>
    <row r="122" spans="1:26" ht="15.75" customHeight="1">
      <c r="A122" s="35" t="s">
        <v>369</v>
      </c>
      <c r="B122" s="35" t="s">
        <v>370</v>
      </c>
      <c r="C122" s="35" t="s">
        <v>216</v>
      </c>
      <c r="D122" s="35" t="s">
        <v>263</v>
      </c>
      <c r="E122" s="35" t="s">
        <v>371</v>
      </c>
      <c r="F122" s="35" t="s">
        <v>1973</v>
      </c>
      <c r="G122" s="35" t="s">
        <v>1974</v>
      </c>
      <c r="H122" s="35" t="s">
        <v>1975</v>
      </c>
      <c r="I122" s="41">
        <v>40935</v>
      </c>
      <c r="J122" s="41">
        <v>43738</v>
      </c>
      <c r="K122" s="35" t="s">
        <v>80</v>
      </c>
      <c r="L122" s="42">
        <v>501325.67</v>
      </c>
      <c r="M122" s="43">
        <v>2049829.09</v>
      </c>
      <c r="N122" s="42">
        <v>3460500</v>
      </c>
      <c r="O122" s="42">
        <v>2936180.42</v>
      </c>
      <c r="P122" s="35">
        <v>0</v>
      </c>
      <c r="Q122" s="35">
        <v>0</v>
      </c>
      <c r="R122" s="42">
        <v>3085859.08</v>
      </c>
      <c r="S122" s="42">
        <v>948030</v>
      </c>
      <c r="T122" s="42">
        <v>99.64</v>
      </c>
      <c r="U122" s="42">
        <v>63.06</v>
      </c>
      <c r="V122" s="35" t="s">
        <v>105</v>
      </c>
      <c r="W122" s="35" t="s">
        <v>233</v>
      </c>
      <c r="X122" s="35" t="s">
        <v>244</v>
      </c>
      <c r="Y122" s="35" t="s">
        <v>143</v>
      </c>
      <c r="Z122" s="35" t="s">
        <v>1978</v>
      </c>
    </row>
    <row r="123" spans="1:26" ht="15.75" customHeight="1">
      <c r="A123" s="35" t="s">
        <v>369</v>
      </c>
      <c r="B123" s="35" t="s">
        <v>370</v>
      </c>
      <c r="C123" s="35" t="s">
        <v>216</v>
      </c>
      <c r="D123" s="35" t="s">
        <v>263</v>
      </c>
      <c r="E123" s="35" t="s">
        <v>371</v>
      </c>
      <c r="F123" s="35" t="s">
        <v>1973</v>
      </c>
      <c r="G123" s="35" t="s">
        <v>1974</v>
      </c>
      <c r="H123" s="35" t="s">
        <v>1975</v>
      </c>
      <c r="I123" s="41">
        <v>40935</v>
      </c>
      <c r="J123" s="41">
        <v>43738</v>
      </c>
      <c r="K123" s="35" t="s">
        <v>80</v>
      </c>
      <c r="L123" s="42">
        <v>501325.67</v>
      </c>
      <c r="M123" s="43">
        <v>2049829.09</v>
      </c>
      <c r="N123" s="42">
        <v>3460500</v>
      </c>
      <c r="O123" s="42">
        <v>2936180.42</v>
      </c>
      <c r="P123" s="35">
        <v>0</v>
      </c>
      <c r="Q123" s="35">
        <v>0</v>
      </c>
      <c r="R123" s="42">
        <v>3085859.08</v>
      </c>
      <c r="S123" s="42">
        <v>948030</v>
      </c>
      <c r="T123" s="42">
        <v>99.64</v>
      </c>
      <c r="U123" s="42">
        <v>63.06</v>
      </c>
      <c r="V123" s="35" t="s">
        <v>105</v>
      </c>
      <c r="W123" s="35" t="s">
        <v>233</v>
      </c>
      <c r="X123" s="35" t="s">
        <v>244</v>
      </c>
      <c r="Y123" s="35" t="s">
        <v>143</v>
      </c>
      <c r="Z123" s="35" t="s">
        <v>1979</v>
      </c>
    </row>
    <row r="124" spans="1:26" ht="15.75" customHeight="1">
      <c r="A124" s="35" t="s">
        <v>369</v>
      </c>
      <c r="B124" s="35" t="s">
        <v>370</v>
      </c>
      <c r="C124" s="35" t="s">
        <v>216</v>
      </c>
      <c r="D124" s="35" t="s">
        <v>263</v>
      </c>
      <c r="E124" s="35" t="s">
        <v>371</v>
      </c>
      <c r="F124" s="35" t="s">
        <v>1973</v>
      </c>
      <c r="G124" s="35" t="s">
        <v>1974</v>
      </c>
      <c r="H124" s="35" t="s">
        <v>1975</v>
      </c>
      <c r="I124" s="41">
        <v>40935</v>
      </c>
      <c r="J124" s="41">
        <v>43738</v>
      </c>
      <c r="K124" s="35" t="s">
        <v>80</v>
      </c>
      <c r="L124" s="42">
        <v>501325.67</v>
      </c>
      <c r="M124" s="43">
        <v>2049829.09</v>
      </c>
      <c r="N124" s="42">
        <v>3460500</v>
      </c>
      <c r="O124" s="42">
        <v>2936180.42</v>
      </c>
      <c r="P124" s="35">
        <v>0</v>
      </c>
      <c r="Q124" s="35">
        <v>0</v>
      </c>
      <c r="R124" s="42">
        <v>3085859.08</v>
      </c>
      <c r="S124" s="42">
        <v>948030</v>
      </c>
      <c r="T124" s="42">
        <v>99.64</v>
      </c>
      <c r="U124" s="42">
        <v>63.06</v>
      </c>
      <c r="V124" s="35" t="s">
        <v>105</v>
      </c>
      <c r="W124" s="35" t="s">
        <v>233</v>
      </c>
      <c r="X124" s="35" t="s">
        <v>244</v>
      </c>
      <c r="Y124" s="35" t="s">
        <v>364</v>
      </c>
      <c r="Z124" s="35" t="s">
        <v>1869</v>
      </c>
    </row>
    <row r="125" spans="1:26" ht="15.75" customHeight="1">
      <c r="A125" s="35" t="s">
        <v>369</v>
      </c>
      <c r="B125" s="35" t="s">
        <v>370</v>
      </c>
      <c r="C125" s="35" t="s">
        <v>216</v>
      </c>
      <c r="D125" s="35" t="s">
        <v>263</v>
      </c>
      <c r="E125" s="35" t="s">
        <v>371</v>
      </c>
      <c r="F125" s="35" t="s">
        <v>1973</v>
      </c>
      <c r="G125" s="35" t="s">
        <v>1974</v>
      </c>
      <c r="H125" s="35" t="s">
        <v>1975</v>
      </c>
      <c r="I125" s="41">
        <v>40935</v>
      </c>
      <c r="J125" s="41">
        <v>43738</v>
      </c>
      <c r="K125" s="35" t="s">
        <v>80</v>
      </c>
      <c r="L125" s="42">
        <v>501325.67</v>
      </c>
      <c r="M125" s="43">
        <v>2049829.09</v>
      </c>
      <c r="N125" s="42">
        <v>3460500</v>
      </c>
      <c r="O125" s="42">
        <v>2936180.42</v>
      </c>
      <c r="P125" s="35">
        <v>0</v>
      </c>
      <c r="Q125" s="35">
        <v>0</v>
      </c>
      <c r="R125" s="42">
        <v>3085859.08</v>
      </c>
      <c r="S125" s="42">
        <v>948030</v>
      </c>
      <c r="T125" s="42">
        <v>99.64</v>
      </c>
      <c r="U125" s="42">
        <v>63.06</v>
      </c>
      <c r="V125" s="35" t="s">
        <v>105</v>
      </c>
      <c r="W125" s="35" t="s">
        <v>233</v>
      </c>
      <c r="X125" s="35" t="s">
        <v>244</v>
      </c>
      <c r="Y125" s="35" t="s">
        <v>364</v>
      </c>
      <c r="Z125" s="35" t="s">
        <v>1980</v>
      </c>
    </row>
    <row r="126" spans="1:26" ht="15.75" customHeight="1">
      <c r="A126" s="35" t="s">
        <v>369</v>
      </c>
      <c r="B126" s="35" t="s">
        <v>370</v>
      </c>
      <c r="C126" s="35" t="s">
        <v>216</v>
      </c>
      <c r="D126" s="35" t="s">
        <v>263</v>
      </c>
      <c r="E126" s="35" t="s">
        <v>371</v>
      </c>
      <c r="F126" s="35" t="s">
        <v>1973</v>
      </c>
      <c r="G126" s="35" t="s">
        <v>1974</v>
      </c>
      <c r="H126" s="35" t="s">
        <v>1975</v>
      </c>
      <c r="I126" s="41">
        <v>40935</v>
      </c>
      <c r="J126" s="41">
        <v>43738</v>
      </c>
      <c r="K126" s="35" t="s">
        <v>80</v>
      </c>
      <c r="L126" s="42">
        <v>501325.67</v>
      </c>
      <c r="M126" s="43">
        <v>2049829.09</v>
      </c>
      <c r="N126" s="42">
        <v>3460500</v>
      </c>
      <c r="O126" s="42">
        <v>2936180.42</v>
      </c>
      <c r="P126" s="35">
        <v>0</v>
      </c>
      <c r="Q126" s="35">
        <v>0</v>
      </c>
      <c r="R126" s="42">
        <v>3085859.08</v>
      </c>
      <c r="S126" s="42">
        <v>948030</v>
      </c>
      <c r="T126" s="42">
        <v>99.64</v>
      </c>
      <c r="U126" s="42">
        <v>63.06</v>
      </c>
      <c r="V126" s="35" t="s">
        <v>105</v>
      </c>
      <c r="W126" s="35" t="s">
        <v>233</v>
      </c>
      <c r="X126" s="35" t="s">
        <v>244</v>
      </c>
      <c r="Y126" s="35" t="s">
        <v>364</v>
      </c>
      <c r="Z126" s="35" t="s">
        <v>1753</v>
      </c>
    </row>
    <row r="127" spans="1:26" ht="15.75" customHeight="1">
      <c r="A127" s="35" t="s">
        <v>369</v>
      </c>
      <c r="B127" s="35" t="s">
        <v>370</v>
      </c>
      <c r="C127" s="35" t="s">
        <v>216</v>
      </c>
      <c r="D127" s="35" t="s">
        <v>263</v>
      </c>
      <c r="E127" s="35" t="s">
        <v>371</v>
      </c>
      <c r="F127" s="35" t="s">
        <v>1973</v>
      </c>
      <c r="G127" s="35" t="s">
        <v>1974</v>
      </c>
      <c r="H127" s="35" t="s">
        <v>1975</v>
      </c>
      <c r="I127" s="41">
        <v>40935</v>
      </c>
      <c r="J127" s="41">
        <v>43738</v>
      </c>
      <c r="K127" s="35" t="s">
        <v>80</v>
      </c>
      <c r="L127" s="42">
        <v>501325.67</v>
      </c>
      <c r="M127" s="43">
        <v>2049829.09</v>
      </c>
      <c r="N127" s="42">
        <v>3460500</v>
      </c>
      <c r="O127" s="42">
        <v>2936180.42</v>
      </c>
      <c r="P127" s="35">
        <v>0</v>
      </c>
      <c r="Q127" s="35">
        <v>0</v>
      </c>
      <c r="R127" s="42">
        <v>3085859.08</v>
      </c>
      <c r="S127" s="42">
        <v>948030</v>
      </c>
      <c r="T127" s="42">
        <v>99.64</v>
      </c>
      <c r="U127" s="42">
        <v>63.06</v>
      </c>
      <c r="V127" s="35" t="s">
        <v>105</v>
      </c>
      <c r="W127" s="35" t="s">
        <v>233</v>
      </c>
      <c r="X127" s="35" t="s">
        <v>244</v>
      </c>
      <c r="Y127" s="35" t="s">
        <v>364</v>
      </c>
      <c r="Z127" s="35" t="s">
        <v>1458</v>
      </c>
    </row>
    <row r="128" spans="1:26" ht="15.75" customHeight="1">
      <c r="A128" s="35" t="s">
        <v>369</v>
      </c>
      <c r="B128" s="35" t="s">
        <v>370</v>
      </c>
      <c r="C128" s="35" t="s">
        <v>216</v>
      </c>
      <c r="D128" s="35" t="s">
        <v>263</v>
      </c>
      <c r="E128" s="35" t="s">
        <v>371</v>
      </c>
      <c r="F128" s="35" t="s">
        <v>1973</v>
      </c>
      <c r="G128" s="35" t="s">
        <v>1974</v>
      </c>
      <c r="H128" s="35" t="s">
        <v>1975</v>
      </c>
      <c r="I128" s="41">
        <v>40935</v>
      </c>
      <c r="J128" s="41">
        <v>43738</v>
      </c>
      <c r="K128" s="35" t="s">
        <v>80</v>
      </c>
      <c r="L128" s="42">
        <v>501325.67</v>
      </c>
      <c r="M128" s="43">
        <v>2049829.09</v>
      </c>
      <c r="N128" s="42">
        <v>3460500</v>
      </c>
      <c r="O128" s="42">
        <v>2936180.42</v>
      </c>
      <c r="P128" s="35">
        <v>0</v>
      </c>
      <c r="Q128" s="35">
        <v>0</v>
      </c>
      <c r="R128" s="42">
        <v>3085859.08</v>
      </c>
      <c r="S128" s="42">
        <v>948030</v>
      </c>
      <c r="T128" s="42">
        <v>99.64</v>
      </c>
      <c r="U128" s="42">
        <v>63.06</v>
      </c>
      <c r="V128" s="35" t="s">
        <v>105</v>
      </c>
      <c r="W128" s="35" t="s">
        <v>233</v>
      </c>
      <c r="X128" s="35" t="s">
        <v>244</v>
      </c>
      <c r="Y128" s="35" t="s">
        <v>364</v>
      </c>
      <c r="Z128" s="35" t="s">
        <v>1981</v>
      </c>
    </row>
    <row r="129" spans="1:26" ht="15.75" customHeight="1">
      <c r="A129" s="35" t="s">
        <v>369</v>
      </c>
      <c r="B129" s="35" t="s">
        <v>370</v>
      </c>
      <c r="C129" s="35" t="s">
        <v>216</v>
      </c>
      <c r="D129" s="35" t="s">
        <v>263</v>
      </c>
      <c r="E129" s="35" t="s">
        <v>371</v>
      </c>
      <c r="F129" s="35" t="s">
        <v>1973</v>
      </c>
      <c r="G129" s="35" t="s">
        <v>1974</v>
      </c>
      <c r="H129" s="35" t="s">
        <v>1975</v>
      </c>
      <c r="I129" s="41">
        <v>40935</v>
      </c>
      <c r="J129" s="41">
        <v>43738</v>
      </c>
      <c r="K129" s="35" t="s">
        <v>80</v>
      </c>
      <c r="L129" s="42">
        <v>501325.67</v>
      </c>
      <c r="M129" s="43">
        <v>2049829.09</v>
      </c>
      <c r="N129" s="42">
        <v>3460500</v>
      </c>
      <c r="O129" s="42">
        <v>2936180.42</v>
      </c>
      <c r="P129" s="35">
        <v>0</v>
      </c>
      <c r="Q129" s="35">
        <v>0</v>
      </c>
      <c r="R129" s="42">
        <v>3085859.08</v>
      </c>
      <c r="S129" s="42">
        <v>948030</v>
      </c>
      <c r="T129" s="42">
        <v>99.64</v>
      </c>
      <c r="U129" s="42">
        <v>63.06</v>
      </c>
      <c r="V129" s="35" t="s">
        <v>105</v>
      </c>
      <c r="W129" s="35" t="s">
        <v>233</v>
      </c>
      <c r="X129" s="35" t="s">
        <v>244</v>
      </c>
      <c r="Y129" s="35" t="s">
        <v>364</v>
      </c>
      <c r="Z129" s="35" t="s">
        <v>1982</v>
      </c>
    </row>
    <row r="130" spans="1:26" ht="15.75" customHeight="1">
      <c r="A130" s="35" t="s">
        <v>369</v>
      </c>
      <c r="B130" s="35" t="s">
        <v>370</v>
      </c>
      <c r="C130" s="35" t="s">
        <v>216</v>
      </c>
      <c r="D130" s="35" t="s">
        <v>263</v>
      </c>
      <c r="E130" s="35" t="s">
        <v>371</v>
      </c>
      <c r="F130" s="35" t="s">
        <v>1973</v>
      </c>
      <c r="G130" s="35" t="s">
        <v>1974</v>
      </c>
      <c r="H130" s="35" t="s">
        <v>1975</v>
      </c>
      <c r="I130" s="41">
        <v>40935</v>
      </c>
      <c r="J130" s="41">
        <v>43738</v>
      </c>
      <c r="K130" s="35" t="s">
        <v>80</v>
      </c>
      <c r="L130" s="42">
        <v>501325.67</v>
      </c>
      <c r="M130" s="43">
        <v>2049829.09</v>
      </c>
      <c r="N130" s="42">
        <v>3460500</v>
      </c>
      <c r="O130" s="42">
        <v>2936180.42</v>
      </c>
      <c r="P130" s="35">
        <v>0</v>
      </c>
      <c r="Q130" s="35">
        <v>0</v>
      </c>
      <c r="R130" s="42">
        <v>3085859.08</v>
      </c>
      <c r="S130" s="42">
        <v>948030</v>
      </c>
      <c r="T130" s="42">
        <v>99.64</v>
      </c>
      <c r="U130" s="42">
        <v>63.06</v>
      </c>
      <c r="V130" s="35" t="s">
        <v>105</v>
      </c>
      <c r="W130" s="35" t="s">
        <v>233</v>
      </c>
      <c r="X130" s="35" t="s">
        <v>244</v>
      </c>
      <c r="Y130" s="35" t="s">
        <v>364</v>
      </c>
      <c r="Z130" s="35" t="s">
        <v>1983</v>
      </c>
    </row>
    <row r="131" spans="1:26" ht="15.75" customHeight="1">
      <c r="A131" s="35" t="s">
        <v>369</v>
      </c>
      <c r="B131" s="35" t="s">
        <v>370</v>
      </c>
      <c r="C131" s="35" t="s">
        <v>216</v>
      </c>
      <c r="D131" s="35" t="s">
        <v>263</v>
      </c>
      <c r="E131" s="35" t="s">
        <v>371</v>
      </c>
      <c r="F131" s="35" t="s">
        <v>1973</v>
      </c>
      <c r="G131" s="35" t="s">
        <v>1974</v>
      </c>
      <c r="H131" s="35" t="s">
        <v>1975</v>
      </c>
      <c r="I131" s="41">
        <v>40935</v>
      </c>
      <c r="J131" s="41">
        <v>43738</v>
      </c>
      <c r="K131" s="35" t="s">
        <v>80</v>
      </c>
      <c r="L131" s="42">
        <v>501325.67</v>
      </c>
      <c r="M131" s="43">
        <v>2049829.09</v>
      </c>
      <c r="N131" s="42">
        <v>3460500</v>
      </c>
      <c r="O131" s="42">
        <v>2936180.42</v>
      </c>
      <c r="P131" s="35">
        <v>0</v>
      </c>
      <c r="Q131" s="35">
        <v>0</v>
      </c>
      <c r="R131" s="42">
        <v>3085859.08</v>
      </c>
      <c r="S131" s="42">
        <v>948030</v>
      </c>
      <c r="T131" s="42">
        <v>99.64</v>
      </c>
      <c r="U131" s="42">
        <v>63.06</v>
      </c>
      <c r="V131" s="35" t="s">
        <v>105</v>
      </c>
      <c r="W131" s="35" t="s">
        <v>233</v>
      </c>
      <c r="X131" s="35" t="s">
        <v>244</v>
      </c>
      <c r="Y131" s="35" t="s">
        <v>364</v>
      </c>
      <c r="Z131" s="35" t="s">
        <v>1984</v>
      </c>
    </row>
    <row r="132" spans="1:26" ht="15.75" customHeight="1">
      <c r="A132" s="35" t="s">
        <v>369</v>
      </c>
      <c r="B132" s="35" t="s">
        <v>370</v>
      </c>
      <c r="C132" s="35" t="s">
        <v>216</v>
      </c>
      <c r="D132" s="35" t="s">
        <v>263</v>
      </c>
      <c r="E132" s="35" t="s">
        <v>371</v>
      </c>
      <c r="F132" s="35" t="s">
        <v>1973</v>
      </c>
      <c r="G132" s="35" t="s">
        <v>1974</v>
      </c>
      <c r="H132" s="35" t="s">
        <v>1975</v>
      </c>
      <c r="I132" s="41">
        <v>40935</v>
      </c>
      <c r="J132" s="41">
        <v>43738</v>
      </c>
      <c r="K132" s="35" t="s">
        <v>80</v>
      </c>
      <c r="L132" s="42">
        <v>501325.67</v>
      </c>
      <c r="M132" s="43">
        <v>2049829.09</v>
      </c>
      <c r="N132" s="42">
        <v>3460500</v>
      </c>
      <c r="O132" s="42">
        <v>2936180.42</v>
      </c>
      <c r="P132" s="35">
        <v>0</v>
      </c>
      <c r="Q132" s="35">
        <v>0</v>
      </c>
      <c r="R132" s="42">
        <v>3085859.08</v>
      </c>
      <c r="S132" s="42">
        <v>948030</v>
      </c>
      <c r="T132" s="42">
        <v>99.64</v>
      </c>
      <c r="U132" s="42">
        <v>63.06</v>
      </c>
      <c r="V132" s="35" t="s">
        <v>105</v>
      </c>
      <c r="W132" s="35" t="s">
        <v>233</v>
      </c>
      <c r="X132" s="35" t="s">
        <v>244</v>
      </c>
      <c r="Y132" s="35" t="s">
        <v>364</v>
      </c>
      <c r="Z132" s="35" t="s">
        <v>1985</v>
      </c>
    </row>
    <row r="133" spans="1:26" ht="15.75" customHeight="1">
      <c r="A133" s="35" t="s">
        <v>369</v>
      </c>
      <c r="B133" s="35" t="s">
        <v>370</v>
      </c>
      <c r="C133" s="35" t="s">
        <v>216</v>
      </c>
      <c r="D133" s="35" t="s">
        <v>263</v>
      </c>
      <c r="E133" s="35" t="s">
        <v>371</v>
      </c>
      <c r="F133" s="35" t="s">
        <v>1973</v>
      </c>
      <c r="G133" s="35" t="s">
        <v>1974</v>
      </c>
      <c r="H133" s="35" t="s">
        <v>1975</v>
      </c>
      <c r="I133" s="41">
        <v>40935</v>
      </c>
      <c r="J133" s="41">
        <v>43738</v>
      </c>
      <c r="K133" s="35" t="s">
        <v>80</v>
      </c>
      <c r="L133" s="42">
        <v>501325.67</v>
      </c>
      <c r="M133" s="43">
        <v>2049829.09</v>
      </c>
      <c r="N133" s="42">
        <v>3460500</v>
      </c>
      <c r="O133" s="42">
        <v>2936180.42</v>
      </c>
      <c r="P133" s="35">
        <v>0</v>
      </c>
      <c r="Q133" s="35">
        <v>0</v>
      </c>
      <c r="R133" s="42">
        <v>3085859.08</v>
      </c>
      <c r="S133" s="42">
        <v>948030</v>
      </c>
      <c r="T133" s="42">
        <v>99.64</v>
      </c>
      <c r="U133" s="42">
        <v>63.06</v>
      </c>
      <c r="V133" s="35" t="s">
        <v>105</v>
      </c>
      <c r="W133" s="35" t="s">
        <v>233</v>
      </c>
      <c r="X133" s="35" t="s">
        <v>244</v>
      </c>
      <c r="Y133" s="35" t="s">
        <v>364</v>
      </c>
      <c r="Z133" s="35" t="s">
        <v>1986</v>
      </c>
    </row>
    <row r="134" spans="1:26" ht="15.75" customHeight="1">
      <c r="A134" s="35" t="s">
        <v>369</v>
      </c>
      <c r="B134" s="35" t="s">
        <v>370</v>
      </c>
      <c r="C134" s="35" t="s">
        <v>216</v>
      </c>
      <c r="D134" s="35" t="s">
        <v>263</v>
      </c>
      <c r="E134" s="35" t="s">
        <v>371</v>
      </c>
      <c r="F134" s="35" t="s">
        <v>1973</v>
      </c>
      <c r="G134" s="35" t="s">
        <v>1974</v>
      </c>
      <c r="H134" s="35" t="s">
        <v>1975</v>
      </c>
      <c r="I134" s="41">
        <v>40935</v>
      </c>
      <c r="J134" s="41">
        <v>43738</v>
      </c>
      <c r="K134" s="35" t="s">
        <v>80</v>
      </c>
      <c r="L134" s="42">
        <v>501325.67</v>
      </c>
      <c r="M134" s="43">
        <v>2049829.09</v>
      </c>
      <c r="N134" s="42">
        <v>3460500</v>
      </c>
      <c r="O134" s="42">
        <v>2936180.42</v>
      </c>
      <c r="P134" s="35">
        <v>0</v>
      </c>
      <c r="Q134" s="35">
        <v>0</v>
      </c>
      <c r="R134" s="42">
        <v>3085859.08</v>
      </c>
      <c r="S134" s="42">
        <v>948030</v>
      </c>
      <c r="T134" s="42">
        <v>99.64</v>
      </c>
      <c r="U134" s="42">
        <v>63.06</v>
      </c>
      <c r="V134" s="35" t="s">
        <v>105</v>
      </c>
      <c r="W134" s="35" t="s">
        <v>233</v>
      </c>
      <c r="X134" s="35" t="s">
        <v>244</v>
      </c>
      <c r="Y134" s="35" t="s">
        <v>364</v>
      </c>
      <c r="Z134" s="35" t="s">
        <v>424</v>
      </c>
    </row>
    <row r="135" spans="1:26" ht="15.75" customHeight="1">
      <c r="A135" s="35" t="s">
        <v>369</v>
      </c>
      <c r="B135" s="35" t="s">
        <v>370</v>
      </c>
      <c r="C135" s="35" t="s">
        <v>216</v>
      </c>
      <c r="D135" s="35" t="s">
        <v>263</v>
      </c>
      <c r="E135" s="35" t="s">
        <v>371</v>
      </c>
      <c r="F135" s="35" t="s">
        <v>1973</v>
      </c>
      <c r="G135" s="35" t="s">
        <v>1974</v>
      </c>
      <c r="H135" s="35" t="s">
        <v>1975</v>
      </c>
      <c r="I135" s="41">
        <v>40935</v>
      </c>
      <c r="J135" s="41">
        <v>43738</v>
      </c>
      <c r="K135" s="35" t="s">
        <v>80</v>
      </c>
      <c r="L135" s="42">
        <v>501325.67</v>
      </c>
      <c r="M135" s="43">
        <v>2049829.09</v>
      </c>
      <c r="N135" s="42">
        <v>3460500</v>
      </c>
      <c r="O135" s="42">
        <v>2936180.42</v>
      </c>
      <c r="P135" s="35">
        <v>0</v>
      </c>
      <c r="Q135" s="35">
        <v>0</v>
      </c>
      <c r="R135" s="42">
        <v>3085859.08</v>
      </c>
      <c r="S135" s="42">
        <v>948030</v>
      </c>
      <c r="T135" s="42">
        <v>99.64</v>
      </c>
      <c r="U135" s="42">
        <v>63.06</v>
      </c>
      <c r="V135" s="35" t="s">
        <v>105</v>
      </c>
      <c r="W135" s="35" t="s">
        <v>233</v>
      </c>
      <c r="X135" s="35" t="s">
        <v>244</v>
      </c>
      <c r="Y135" s="35" t="s">
        <v>364</v>
      </c>
      <c r="Z135" s="35" t="s">
        <v>1987</v>
      </c>
    </row>
    <row r="136" spans="1:26" ht="15.75" customHeight="1">
      <c r="A136" s="35" t="s">
        <v>369</v>
      </c>
      <c r="B136" s="35" t="s">
        <v>370</v>
      </c>
      <c r="C136" s="35" t="s">
        <v>216</v>
      </c>
      <c r="D136" s="35" t="s">
        <v>263</v>
      </c>
      <c r="E136" s="35" t="s">
        <v>371</v>
      </c>
      <c r="F136" s="35" t="s">
        <v>1973</v>
      </c>
      <c r="G136" s="35" t="s">
        <v>1974</v>
      </c>
      <c r="H136" s="35" t="s">
        <v>1975</v>
      </c>
      <c r="I136" s="41">
        <v>40935</v>
      </c>
      <c r="J136" s="41">
        <v>43738</v>
      </c>
      <c r="K136" s="35" t="s">
        <v>80</v>
      </c>
      <c r="L136" s="42">
        <v>501325.67</v>
      </c>
      <c r="M136" s="43">
        <v>2049829.09</v>
      </c>
      <c r="N136" s="42">
        <v>3460500</v>
      </c>
      <c r="O136" s="42">
        <v>2936180.42</v>
      </c>
      <c r="P136" s="35">
        <v>0</v>
      </c>
      <c r="Q136" s="35">
        <v>0</v>
      </c>
      <c r="R136" s="42">
        <v>3085859.08</v>
      </c>
      <c r="S136" s="42">
        <v>948030</v>
      </c>
      <c r="T136" s="42">
        <v>99.64</v>
      </c>
      <c r="U136" s="42">
        <v>63.06</v>
      </c>
      <c r="V136" s="35" t="s">
        <v>105</v>
      </c>
      <c r="W136" s="35" t="s">
        <v>233</v>
      </c>
      <c r="X136" s="35" t="s">
        <v>244</v>
      </c>
      <c r="Y136" s="35" t="s">
        <v>364</v>
      </c>
      <c r="Z136" s="35" t="s">
        <v>1988</v>
      </c>
    </row>
    <row r="137" spans="1:26" ht="15.75" customHeight="1">
      <c r="A137" s="35" t="s">
        <v>369</v>
      </c>
      <c r="B137" s="35" t="s">
        <v>370</v>
      </c>
      <c r="C137" s="35" t="s">
        <v>216</v>
      </c>
      <c r="D137" s="35" t="s">
        <v>263</v>
      </c>
      <c r="E137" s="35" t="s">
        <v>371</v>
      </c>
      <c r="F137" s="35" t="s">
        <v>1973</v>
      </c>
      <c r="G137" s="35" t="s">
        <v>1974</v>
      </c>
      <c r="H137" s="35" t="s">
        <v>1975</v>
      </c>
      <c r="I137" s="41">
        <v>40935</v>
      </c>
      <c r="J137" s="41">
        <v>43738</v>
      </c>
      <c r="K137" s="35" t="s">
        <v>80</v>
      </c>
      <c r="L137" s="42">
        <v>501325.67</v>
      </c>
      <c r="M137" s="43">
        <v>2049829.09</v>
      </c>
      <c r="N137" s="42">
        <v>3460500</v>
      </c>
      <c r="O137" s="42">
        <v>2936180.42</v>
      </c>
      <c r="P137" s="35">
        <v>0</v>
      </c>
      <c r="Q137" s="35">
        <v>0</v>
      </c>
      <c r="R137" s="42">
        <v>3085859.08</v>
      </c>
      <c r="S137" s="42">
        <v>948030</v>
      </c>
      <c r="T137" s="42">
        <v>99.64</v>
      </c>
      <c r="U137" s="42">
        <v>63.06</v>
      </c>
      <c r="V137" s="35" t="s">
        <v>105</v>
      </c>
      <c r="W137" s="35" t="s">
        <v>233</v>
      </c>
      <c r="X137" s="35" t="s">
        <v>244</v>
      </c>
      <c r="Y137" s="35" t="s">
        <v>143</v>
      </c>
      <c r="Z137" s="35" t="s">
        <v>1989</v>
      </c>
    </row>
    <row r="138" spans="1:26" ht="15.75" customHeight="1">
      <c r="A138" s="35" t="s">
        <v>378</v>
      </c>
      <c r="B138" s="35" t="s">
        <v>379</v>
      </c>
      <c r="C138" s="35" t="s">
        <v>138</v>
      </c>
      <c r="D138" s="35" t="s">
        <v>380</v>
      </c>
      <c r="E138" s="35" t="s">
        <v>78</v>
      </c>
      <c r="F138" s="35" t="s">
        <v>1990</v>
      </c>
      <c r="G138" s="35" t="s">
        <v>1991</v>
      </c>
      <c r="H138" s="35" t="s">
        <v>1992</v>
      </c>
      <c r="I138" s="41">
        <v>40490</v>
      </c>
      <c r="J138" s="41">
        <v>45230</v>
      </c>
      <c r="K138" s="35" t="s">
        <v>80</v>
      </c>
      <c r="L138" s="42">
        <v>42000000</v>
      </c>
      <c r="M138" s="43">
        <v>321683956.25</v>
      </c>
      <c r="N138" s="42">
        <v>416764000</v>
      </c>
      <c r="O138" s="42">
        <v>391197000</v>
      </c>
      <c r="P138" s="35">
        <v>0</v>
      </c>
      <c r="Q138" s="35">
        <v>0</v>
      </c>
      <c r="R138" s="42">
        <v>324590947.64999998</v>
      </c>
      <c r="S138" s="42">
        <v>364190891.77999997</v>
      </c>
      <c r="T138" s="42">
        <v>30.88</v>
      </c>
      <c r="U138" s="42">
        <v>85.24</v>
      </c>
      <c r="V138" s="35" t="s">
        <v>105</v>
      </c>
      <c r="W138" s="35" t="s">
        <v>133</v>
      </c>
      <c r="X138" s="35" t="s">
        <v>382</v>
      </c>
      <c r="Y138" s="35" t="s">
        <v>199</v>
      </c>
      <c r="Z138" s="35" t="s">
        <v>199</v>
      </c>
    </row>
    <row r="139" spans="1:26" ht="15.75" customHeight="1">
      <c r="A139" s="35" t="s">
        <v>378</v>
      </c>
      <c r="B139" s="35" t="s">
        <v>379</v>
      </c>
      <c r="C139" s="35" t="s">
        <v>138</v>
      </c>
      <c r="D139" s="35" t="s">
        <v>380</v>
      </c>
      <c r="E139" s="35" t="s">
        <v>78</v>
      </c>
      <c r="F139" s="35" t="s">
        <v>1990</v>
      </c>
      <c r="G139" s="35" t="s">
        <v>1991</v>
      </c>
      <c r="H139" s="35" t="s">
        <v>1992</v>
      </c>
      <c r="I139" s="41">
        <v>40490</v>
      </c>
      <c r="J139" s="41">
        <v>45230</v>
      </c>
      <c r="K139" s="35" t="s">
        <v>80</v>
      </c>
      <c r="L139" s="42">
        <v>42000000</v>
      </c>
      <c r="M139" s="43">
        <v>321683956.25</v>
      </c>
      <c r="N139" s="42">
        <v>416764000</v>
      </c>
      <c r="O139" s="42">
        <v>391197000</v>
      </c>
      <c r="P139" s="35">
        <v>0</v>
      </c>
      <c r="Q139" s="35">
        <v>0</v>
      </c>
      <c r="R139" s="42">
        <v>324590947.64999998</v>
      </c>
      <c r="S139" s="42">
        <v>364190891.77999997</v>
      </c>
      <c r="T139" s="42">
        <v>30.88</v>
      </c>
      <c r="U139" s="42">
        <v>85.24</v>
      </c>
      <c r="V139" s="35" t="s">
        <v>105</v>
      </c>
      <c r="W139" s="35" t="s">
        <v>133</v>
      </c>
      <c r="X139" s="35" t="s">
        <v>382</v>
      </c>
      <c r="Y139" s="35" t="s">
        <v>655</v>
      </c>
      <c r="Z139" s="35" t="s">
        <v>655</v>
      </c>
    </row>
    <row r="140" spans="1:26" ht="15.75" customHeight="1">
      <c r="A140" s="35" t="s">
        <v>378</v>
      </c>
      <c r="B140" s="35" t="s">
        <v>379</v>
      </c>
      <c r="C140" s="35" t="s">
        <v>138</v>
      </c>
      <c r="D140" s="35" t="s">
        <v>380</v>
      </c>
      <c r="E140" s="35" t="s">
        <v>78</v>
      </c>
      <c r="F140" s="35" t="s">
        <v>1990</v>
      </c>
      <c r="G140" s="35" t="s">
        <v>1991</v>
      </c>
      <c r="H140" s="35" t="s">
        <v>1992</v>
      </c>
      <c r="I140" s="41">
        <v>40490</v>
      </c>
      <c r="J140" s="41">
        <v>45230</v>
      </c>
      <c r="K140" s="35" t="s">
        <v>80</v>
      </c>
      <c r="L140" s="42">
        <v>42000000</v>
      </c>
      <c r="M140" s="43">
        <v>321683956.25</v>
      </c>
      <c r="N140" s="42">
        <v>416764000</v>
      </c>
      <c r="O140" s="42">
        <v>391197000</v>
      </c>
      <c r="P140" s="35">
        <v>0</v>
      </c>
      <c r="Q140" s="35">
        <v>0</v>
      </c>
      <c r="R140" s="42">
        <v>324590947.64999998</v>
      </c>
      <c r="S140" s="42">
        <v>364190891.77999997</v>
      </c>
      <c r="T140" s="42">
        <v>30.88</v>
      </c>
      <c r="U140" s="42">
        <v>85.24</v>
      </c>
      <c r="V140" s="35" t="s">
        <v>105</v>
      </c>
      <c r="W140" s="35" t="s">
        <v>133</v>
      </c>
      <c r="X140" s="35" t="s">
        <v>382</v>
      </c>
      <c r="Y140" s="35" t="s">
        <v>224</v>
      </c>
      <c r="Z140" s="35" t="s">
        <v>224</v>
      </c>
    </row>
    <row r="141" spans="1:26" ht="15.75" customHeight="1">
      <c r="A141" s="35" t="s">
        <v>378</v>
      </c>
      <c r="B141" s="35" t="s">
        <v>379</v>
      </c>
      <c r="C141" s="35" t="s">
        <v>138</v>
      </c>
      <c r="D141" s="35" t="s">
        <v>380</v>
      </c>
      <c r="E141" s="35" t="s">
        <v>78</v>
      </c>
      <c r="F141" s="35" t="s">
        <v>1990</v>
      </c>
      <c r="G141" s="35" t="s">
        <v>1991</v>
      </c>
      <c r="H141" s="35" t="s">
        <v>1992</v>
      </c>
      <c r="I141" s="41">
        <v>40490</v>
      </c>
      <c r="J141" s="41">
        <v>45230</v>
      </c>
      <c r="K141" s="35" t="s">
        <v>80</v>
      </c>
      <c r="L141" s="42">
        <v>42000000</v>
      </c>
      <c r="M141" s="43">
        <v>321683956.25</v>
      </c>
      <c r="N141" s="42">
        <v>416764000</v>
      </c>
      <c r="O141" s="42">
        <v>391197000</v>
      </c>
      <c r="P141" s="35">
        <v>0</v>
      </c>
      <c r="Q141" s="35">
        <v>0</v>
      </c>
      <c r="R141" s="42">
        <v>324590947.64999998</v>
      </c>
      <c r="S141" s="42">
        <v>364190891.77999997</v>
      </c>
      <c r="T141" s="42">
        <v>30.88</v>
      </c>
      <c r="U141" s="42">
        <v>85.24</v>
      </c>
      <c r="V141" s="35" t="s">
        <v>105</v>
      </c>
      <c r="W141" s="35" t="s">
        <v>133</v>
      </c>
      <c r="X141" s="35" t="s">
        <v>382</v>
      </c>
      <c r="Y141" s="35" t="s">
        <v>527</v>
      </c>
      <c r="Z141" s="35" t="s">
        <v>527</v>
      </c>
    </row>
    <row r="142" spans="1:26" ht="15.75" customHeight="1">
      <c r="A142" s="35" t="s">
        <v>378</v>
      </c>
      <c r="B142" s="35" t="s">
        <v>379</v>
      </c>
      <c r="C142" s="35" t="s">
        <v>138</v>
      </c>
      <c r="D142" s="35" t="s">
        <v>380</v>
      </c>
      <c r="E142" s="35" t="s">
        <v>78</v>
      </c>
      <c r="F142" s="35" t="s">
        <v>1990</v>
      </c>
      <c r="G142" s="35" t="s">
        <v>1991</v>
      </c>
      <c r="H142" s="35" t="s">
        <v>1992</v>
      </c>
      <c r="I142" s="41">
        <v>40490</v>
      </c>
      <c r="J142" s="41">
        <v>45230</v>
      </c>
      <c r="K142" s="35" t="s">
        <v>80</v>
      </c>
      <c r="L142" s="42">
        <v>42000000</v>
      </c>
      <c r="M142" s="43">
        <v>321683956.25</v>
      </c>
      <c r="N142" s="42">
        <v>416764000</v>
      </c>
      <c r="O142" s="42">
        <v>391197000</v>
      </c>
      <c r="P142" s="35">
        <v>0</v>
      </c>
      <c r="Q142" s="35">
        <v>0</v>
      </c>
      <c r="R142" s="42">
        <v>324590947.64999998</v>
      </c>
      <c r="S142" s="42">
        <v>364190891.77999997</v>
      </c>
      <c r="T142" s="42">
        <v>30.88</v>
      </c>
      <c r="U142" s="42">
        <v>85.24</v>
      </c>
      <c r="V142" s="35" t="s">
        <v>105</v>
      </c>
      <c r="W142" s="35" t="s">
        <v>133</v>
      </c>
      <c r="X142" s="35" t="s">
        <v>382</v>
      </c>
      <c r="Y142" s="35" t="s">
        <v>602</v>
      </c>
      <c r="Z142" s="35" t="s">
        <v>602</v>
      </c>
    </row>
    <row r="143" spans="1:26" ht="15.75" customHeight="1">
      <c r="A143" s="35" t="s">
        <v>378</v>
      </c>
      <c r="B143" s="35" t="s">
        <v>379</v>
      </c>
      <c r="C143" s="35" t="s">
        <v>138</v>
      </c>
      <c r="D143" s="35" t="s">
        <v>380</v>
      </c>
      <c r="E143" s="35" t="s">
        <v>78</v>
      </c>
      <c r="F143" s="35" t="s">
        <v>1990</v>
      </c>
      <c r="G143" s="35" t="s">
        <v>1991</v>
      </c>
      <c r="H143" s="35" t="s">
        <v>1992</v>
      </c>
      <c r="I143" s="41">
        <v>40490</v>
      </c>
      <c r="J143" s="41">
        <v>45230</v>
      </c>
      <c r="K143" s="35" t="s">
        <v>80</v>
      </c>
      <c r="L143" s="42">
        <v>42000000</v>
      </c>
      <c r="M143" s="43">
        <v>321683956.25</v>
      </c>
      <c r="N143" s="42">
        <v>416764000</v>
      </c>
      <c r="O143" s="42">
        <v>391197000</v>
      </c>
      <c r="P143" s="35">
        <v>0</v>
      </c>
      <c r="Q143" s="35">
        <v>0</v>
      </c>
      <c r="R143" s="42">
        <v>324590947.64999998</v>
      </c>
      <c r="S143" s="42">
        <v>364190891.77999997</v>
      </c>
      <c r="T143" s="42">
        <v>30.88</v>
      </c>
      <c r="U143" s="42">
        <v>85.24</v>
      </c>
      <c r="V143" s="35" t="s">
        <v>105</v>
      </c>
      <c r="W143" s="35" t="s">
        <v>133</v>
      </c>
      <c r="X143" s="35" t="s">
        <v>382</v>
      </c>
      <c r="Y143" s="35" t="s">
        <v>259</v>
      </c>
      <c r="Z143" s="35" t="s">
        <v>259</v>
      </c>
    </row>
    <row r="144" spans="1:26" ht="15.75" customHeight="1">
      <c r="A144" s="35" t="s">
        <v>378</v>
      </c>
      <c r="B144" s="35" t="s">
        <v>379</v>
      </c>
      <c r="C144" s="35" t="s">
        <v>138</v>
      </c>
      <c r="D144" s="35" t="s">
        <v>380</v>
      </c>
      <c r="E144" s="35" t="s">
        <v>78</v>
      </c>
      <c r="F144" s="35" t="s">
        <v>1990</v>
      </c>
      <c r="G144" s="35" t="s">
        <v>1991</v>
      </c>
      <c r="H144" s="35" t="s">
        <v>1992</v>
      </c>
      <c r="I144" s="41">
        <v>40490</v>
      </c>
      <c r="J144" s="41">
        <v>45230</v>
      </c>
      <c r="K144" s="35" t="s">
        <v>80</v>
      </c>
      <c r="L144" s="42">
        <v>42000000</v>
      </c>
      <c r="M144" s="43">
        <v>321683956.25</v>
      </c>
      <c r="N144" s="42">
        <v>416764000</v>
      </c>
      <c r="O144" s="42">
        <v>391197000</v>
      </c>
      <c r="P144" s="35">
        <v>0</v>
      </c>
      <c r="Q144" s="35">
        <v>0</v>
      </c>
      <c r="R144" s="42">
        <v>324590947.64999998</v>
      </c>
      <c r="S144" s="42">
        <v>364190891.77999997</v>
      </c>
      <c r="T144" s="42">
        <v>30.88</v>
      </c>
      <c r="U144" s="42">
        <v>85.24</v>
      </c>
      <c r="V144" s="35" t="s">
        <v>105</v>
      </c>
      <c r="W144" s="35" t="s">
        <v>133</v>
      </c>
      <c r="X144" s="35" t="s">
        <v>382</v>
      </c>
      <c r="Y144" s="35" t="s">
        <v>294</v>
      </c>
      <c r="Z144" s="35" t="s">
        <v>294</v>
      </c>
    </row>
    <row r="145" spans="1:26" ht="15.75" customHeight="1">
      <c r="A145" s="35" t="s">
        <v>378</v>
      </c>
      <c r="B145" s="35" t="s">
        <v>379</v>
      </c>
      <c r="C145" s="35" t="s">
        <v>138</v>
      </c>
      <c r="D145" s="35" t="s">
        <v>380</v>
      </c>
      <c r="E145" s="35" t="s">
        <v>78</v>
      </c>
      <c r="F145" s="35" t="s">
        <v>1990</v>
      </c>
      <c r="G145" s="35" t="s">
        <v>1991</v>
      </c>
      <c r="H145" s="35" t="s">
        <v>1992</v>
      </c>
      <c r="I145" s="41">
        <v>40490</v>
      </c>
      <c r="J145" s="41">
        <v>45230</v>
      </c>
      <c r="K145" s="35" t="s">
        <v>80</v>
      </c>
      <c r="L145" s="42">
        <v>42000000</v>
      </c>
      <c r="M145" s="43">
        <v>321683956.25</v>
      </c>
      <c r="N145" s="42">
        <v>416764000</v>
      </c>
      <c r="O145" s="42">
        <v>391197000</v>
      </c>
      <c r="P145" s="35">
        <v>0</v>
      </c>
      <c r="Q145" s="35">
        <v>0</v>
      </c>
      <c r="R145" s="42">
        <v>324590947.64999998</v>
      </c>
      <c r="S145" s="42">
        <v>364190891.77999997</v>
      </c>
      <c r="T145" s="42">
        <v>30.88</v>
      </c>
      <c r="U145" s="42">
        <v>85.24</v>
      </c>
      <c r="V145" s="35" t="s">
        <v>105</v>
      </c>
      <c r="W145" s="35" t="s">
        <v>133</v>
      </c>
      <c r="X145" s="35" t="s">
        <v>382</v>
      </c>
      <c r="Y145" s="35" t="s">
        <v>364</v>
      </c>
      <c r="Z145" s="35" t="s">
        <v>364</v>
      </c>
    </row>
    <row r="146" spans="1:26" ht="15.75" customHeight="1">
      <c r="A146" s="35" t="s">
        <v>378</v>
      </c>
      <c r="B146" s="35" t="s">
        <v>379</v>
      </c>
      <c r="C146" s="35" t="s">
        <v>138</v>
      </c>
      <c r="D146" s="35" t="s">
        <v>380</v>
      </c>
      <c r="E146" s="35" t="s">
        <v>78</v>
      </c>
      <c r="F146" s="35" t="s">
        <v>1990</v>
      </c>
      <c r="G146" s="35" t="s">
        <v>1991</v>
      </c>
      <c r="H146" s="35" t="s">
        <v>1992</v>
      </c>
      <c r="I146" s="41">
        <v>40490</v>
      </c>
      <c r="J146" s="41">
        <v>45230</v>
      </c>
      <c r="K146" s="35" t="s">
        <v>80</v>
      </c>
      <c r="L146" s="42">
        <v>42000000</v>
      </c>
      <c r="M146" s="43">
        <v>321683956.25</v>
      </c>
      <c r="N146" s="42">
        <v>416764000</v>
      </c>
      <c r="O146" s="42">
        <v>391197000</v>
      </c>
      <c r="P146" s="35">
        <v>0</v>
      </c>
      <c r="Q146" s="35">
        <v>0</v>
      </c>
      <c r="R146" s="42">
        <v>324590947.64999998</v>
      </c>
      <c r="S146" s="42">
        <v>364190891.77999997</v>
      </c>
      <c r="T146" s="42">
        <v>30.88</v>
      </c>
      <c r="U146" s="42">
        <v>85.24</v>
      </c>
      <c r="V146" s="35" t="s">
        <v>105</v>
      </c>
      <c r="W146" s="35" t="s">
        <v>133</v>
      </c>
      <c r="X146" s="35" t="s">
        <v>382</v>
      </c>
      <c r="Y146" s="35" t="s">
        <v>212</v>
      </c>
      <c r="Z146" s="35" t="s">
        <v>212</v>
      </c>
    </row>
    <row r="147" spans="1:26" ht="15.75" customHeight="1">
      <c r="A147" s="35" t="s">
        <v>378</v>
      </c>
      <c r="B147" s="35" t="s">
        <v>379</v>
      </c>
      <c r="C147" s="35" t="s">
        <v>138</v>
      </c>
      <c r="D147" s="35" t="s">
        <v>380</v>
      </c>
      <c r="E147" s="35" t="s">
        <v>78</v>
      </c>
      <c r="F147" s="35" t="s">
        <v>1990</v>
      </c>
      <c r="G147" s="35" t="s">
        <v>1991</v>
      </c>
      <c r="H147" s="35" t="s">
        <v>1992</v>
      </c>
      <c r="I147" s="41">
        <v>40490</v>
      </c>
      <c r="J147" s="41">
        <v>45230</v>
      </c>
      <c r="K147" s="35" t="s">
        <v>80</v>
      </c>
      <c r="L147" s="42">
        <v>42000000</v>
      </c>
      <c r="M147" s="43">
        <v>321683956.25</v>
      </c>
      <c r="N147" s="42">
        <v>416764000</v>
      </c>
      <c r="O147" s="42">
        <v>391197000</v>
      </c>
      <c r="P147" s="35">
        <v>0</v>
      </c>
      <c r="Q147" s="35">
        <v>0</v>
      </c>
      <c r="R147" s="42">
        <v>324590947.64999998</v>
      </c>
      <c r="S147" s="42">
        <v>364190891.77999997</v>
      </c>
      <c r="T147" s="42">
        <v>30.88</v>
      </c>
      <c r="U147" s="42">
        <v>85.24</v>
      </c>
      <c r="V147" s="35" t="s">
        <v>105</v>
      </c>
      <c r="W147" s="35" t="s">
        <v>133</v>
      </c>
      <c r="X147" s="35" t="s">
        <v>382</v>
      </c>
      <c r="Y147" s="35" t="s">
        <v>356</v>
      </c>
      <c r="Z147" s="35" t="s">
        <v>356</v>
      </c>
    </row>
    <row r="148" spans="1:26" ht="15.75" customHeight="1">
      <c r="A148" s="35" t="s">
        <v>378</v>
      </c>
      <c r="B148" s="35" t="s">
        <v>379</v>
      </c>
      <c r="C148" s="35" t="s">
        <v>138</v>
      </c>
      <c r="D148" s="35" t="s">
        <v>380</v>
      </c>
      <c r="E148" s="35" t="s">
        <v>78</v>
      </c>
      <c r="F148" s="35" t="s">
        <v>1990</v>
      </c>
      <c r="G148" s="35" t="s">
        <v>1991</v>
      </c>
      <c r="H148" s="35" t="s">
        <v>1992</v>
      </c>
      <c r="I148" s="41">
        <v>40490</v>
      </c>
      <c r="J148" s="41">
        <v>45230</v>
      </c>
      <c r="K148" s="35" t="s">
        <v>80</v>
      </c>
      <c r="L148" s="42">
        <v>42000000</v>
      </c>
      <c r="M148" s="43">
        <v>321683956.25</v>
      </c>
      <c r="N148" s="42">
        <v>416764000</v>
      </c>
      <c r="O148" s="42">
        <v>391197000</v>
      </c>
      <c r="P148" s="35">
        <v>0</v>
      </c>
      <c r="Q148" s="35">
        <v>0</v>
      </c>
      <c r="R148" s="42">
        <v>324590947.64999998</v>
      </c>
      <c r="S148" s="42">
        <v>364190891.77999997</v>
      </c>
      <c r="T148" s="42">
        <v>30.88</v>
      </c>
      <c r="U148" s="42">
        <v>85.24</v>
      </c>
      <c r="V148" s="35" t="s">
        <v>105</v>
      </c>
      <c r="W148" s="35" t="s">
        <v>133</v>
      </c>
      <c r="X148" s="35" t="s">
        <v>382</v>
      </c>
      <c r="Y148" s="35" t="s">
        <v>1883</v>
      </c>
      <c r="Z148" s="35" t="s">
        <v>1883</v>
      </c>
    </row>
    <row r="149" spans="1:26" ht="15.75" customHeight="1">
      <c r="A149" s="35" t="s">
        <v>378</v>
      </c>
      <c r="B149" s="35" t="s">
        <v>379</v>
      </c>
      <c r="C149" s="35" t="s">
        <v>138</v>
      </c>
      <c r="D149" s="35" t="s">
        <v>380</v>
      </c>
      <c r="E149" s="35" t="s">
        <v>78</v>
      </c>
      <c r="F149" s="35" t="s">
        <v>1990</v>
      </c>
      <c r="G149" s="35" t="s">
        <v>1991</v>
      </c>
      <c r="H149" s="35" t="s">
        <v>1992</v>
      </c>
      <c r="I149" s="41">
        <v>40490</v>
      </c>
      <c r="J149" s="41">
        <v>45230</v>
      </c>
      <c r="K149" s="35" t="s">
        <v>80</v>
      </c>
      <c r="L149" s="42">
        <v>42000000</v>
      </c>
      <c r="M149" s="43">
        <v>321683956.25</v>
      </c>
      <c r="N149" s="42">
        <v>416764000</v>
      </c>
      <c r="O149" s="42">
        <v>391197000</v>
      </c>
      <c r="P149" s="35">
        <v>0</v>
      </c>
      <c r="Q149" s="35">
        <v>0</v>
      </c>
      <c r="R149" s="42">
        <v>324590947.64999998</v>
      </c>
      <c r="S149" s="42">
        <v>364190891.77999997</v>
      </c>
      <c r="T149" s="42">
        <v>30.88</v>
      </c>
      <c r="U149" s="42">
        <v>85.24</v>
      </c>
      <c r="V149" s="35" t="s">
        <v>105</v>
      </c>
      <c r="W149" s="35" t="s">
        <v>133</v>
      </c>
      <c r="X149" s="35" t="s">
        <v>382</v>
      </c>
      <c r="Y149" s="35" t="s">
        <v>472</v>
      </c>
      <c r="Z149" s="35" t="s">
        <v>472</v>
      </c>
    </row>
    <row r="150" spans="1:26" ht="15.75" customHeight="1">
      <c r="A150" s="35" t="s">
        <v>378</v>
      </c>
      <c r="B150" s="35" t="s">
        <v>379</v>
      </c>
      <c r="C150" s="35" t="s">
        <v>138</v>
      </c>
      <c r="D150" s="35" t="s">
        <v>380</v>
      </c>
      <c r="E150" s="35" t="s">
        <v>78</v>
      </c>
      <c r="F150" s="35" t="s">
        <v>1990</v>
      </c>
      <c r="G150" s="35" t="s">
        <v>1991</v>
      </c>
      <c r="H150" s="35" t="s">
        <v>1992</v>
      </c>
      <c r="I150" s="41">
        <v>40490</v>
      </c>
      <c r="J150" s="41">
        <v>45230</v>
      </c>
      <c r="K150" s="35" t="s">
        <v>80</v>
      </c>
      <c r="L150" s="42">
        <v>42000000</v>
      </c>
      <c r="M150" s="43">
        <v>321683956.25</v>
      </c>
      <c r="N150" s="42">
        <v>416764000</v>
      </c>
      <c r="O150" s="42">
        <v>391197000</v>
      </c>
      <c r="P150" s="35">
        <v>0</v>
      </c>
      <c r="Q150" s="35">
        <v>0</v>
      </c>
      <c r="R150" s="42">
        <v>324590947.64999998</v>
      </c>
      <c r="S150" s="42">
        <v>364190891.77999997</v>
      </c>
      <c r="T150" s="42">
        <v>30.88</v>
      </c>
      <c r="U150" s="42">
        <v>85.24</v>
      </c>
      <c r="V150" s="35" t="s">
        <v>105</v>
      </c>
      <c r="W150" s="35" t="s">
        <v>133</v>
      </c>
      <c r="X150" s="35" t="s">
        <v>382</v>
      </c>
      <c r="Y150" s="35" t="s">
        <v>235</v>
      </c>
      <c r="Z150" s="35" t="s">
        <v>235</v>
      </c>
    </row>
    <row r="151" spans="1:26" ht="15.75" customHeight="1">
      <c r="A151" s="35" t="s">
        <v>387</v>
      </c>
      <c r="B151" s="35" t="s">
        <v>388</v>
      </c>
      <c r="C151" s="35" t="s">
        <v>138</v>
      </c>
      <c r="D151" s="35" t="s">
        <v>195</v>
      </c>
      <c r="E151" s="35" t="s">
        <v>102</v>
      </c>
      <c r="F151" s="35" t="s">
        <v>1993</v>
      </c>
      <c r="G151" s="35" t="s">
        <v>1903</v>
      </c>
      <c r="H151" s="35" t="s">
        <v>1994</v>
      </c>
      <c r="I151" s="41">
        <v>41122</v>
      </c>
      <c r="J151" s="41">
        <v>44075</v>
      </c>
      <c r="K151" s="35" t="s">
        <v>104</v>
      </c>
      <c r="L151" s="42">
        <v>17260051.609999999</v>
      </c>
      <c r="M151" s="43">
        <v>149964926.38999999</v>
      </c>
      <c r="N151" s="42">
        <v>198498600</v>
      </c>
      <c r="O151" s="42">
        <v>19849860</v>
      </c>
      <c r="P151" s="35">
        <v>0</v>
      </c>
      <c r="Q151" s="35">
        <v>3267450</v>
      </c>
      <c r="R151" s="42">
        <v>149962521.08000001</v>
      </c>
      <c r="S151" s="42">
        <v>22059848.460000001</v>
      </c>
      <c r="T151" s="42">
        <v>100</v>
      </c>
      <c r="U151" s="42">
        <v>77.62</v>
      </c>
      <c r="V151" s="35" t="s">
        <v>105</v>
      </c>
      <c r="W151" s="35" t="s">
        <v>106</v>
      </c>
      <c r="X151" s="35" t="s">
        <v>217</v>
      </c>
      <c r="Y151" s="35" t="s">
        <v>95</v>
      </c>
      <c r="Z151" s="35" t="s">
        <v>95</v>
      </c>
    </row>
    <row r="152" spans="1:26" ht="15.75" customHeight="1">
      <c r="A152" s="35" t="s">
        <v>391</v>
      </c>
      <c r="B152" s="35" t="s">
        <v>392</v>
      </c>
      <c r="C152" s="35" t="s">
        <v>76</v>
      </c>
      <c r="D152" s="35" t="s">
        <v>393</v>
      </c>
      <c r="E152" s="35" t="s">
        <v>78</v>
      </c>
      <c r="F152" s="35" t="s">
        <v>1995</v>
      </c>
      <c r="G152" s="35" t="s">
        <v>1996</v>
      </c>
      <c r="H152" s="35" t="s">
        <v>1997</v>
      </c>
      <c r="I152" s="41">
        <v>41100</v>
      </c>
      <c r="J152" s="41">
        <v>42379</v>
      </c>
      <c r="K152" s="35" t="s">
        <v>80</v>
      </c>
      <c r="L152" s="42">
        <v>115000</v>
      </c>
      <c r="M152" s="43">
        <v>900732.33</v>
      </c>
      <c r="N152" s="42">
        <v>938065.2</v>
      </c>
      <c r="O152" s="42">
        <v>325977.65999999997</v>
      </c>
      <c r="P152" s="35">
        <v>0</v>
      </c>
      <c r="Q152" s="35">
        <v>0</v>
      </c>
      <c r="R152" s="42">
        <v>891763.08</v>
      </c>
      <c r="S152" s="42">
        <v>517482.91</v>
      </c>
      <c r="T152" s="42">
        <v>75</v>
      </c>
      <c r="U152" s="42">
        <v>111.48</v>
      </c>
      <c r="V152" s="35" t="s">
        <v>175</v>
      </c>
      <c r="W152" s="35" t="s">
        <v>133</v>
      </c>
      <c r="X152" s="35" t="s">
        <v>176</v>
      </c>
      <c r="Y152" s="35" t="s">
        <v>95</v>
      </c>
      <c r="Z152" s="35" t="s">
        <v>95</v>
      </c>
    </row>
    <row r="153" spans="1:26" ht="15.75" customHeight="1">
      <c r="A153" s="35" t="s">
        <v>397</v>
      </c>
      <c r="B153" s="35" t="s">
        <v>398</v>
      </c>
      <c r="C153" s="35" t="s">
        <v>138</v>
      </c>
      <c r="D153" s="35" t="s">
        <v>399</v>
      </c>
      <c r="E153" s="35" t="s">
        <v>196</v>
      </c>
      <c r="F153" s="35" t="s">
        <v>1998</v>
      </c>
      <c r="G153" s="35" t="s">
        <v>1999</v>
      </c>
      <c r="H153" s="35" t="s">
        <v>2000</v>
      </c>
      <c r="I153" s="41">
        <v>39727</v>
      </c>
      <c r="J153" s="41">
        <v>42283</v>
      </c>
      <c r="K153" s="35" t="s">
        <v>104</v>
      </c>
      <c r="L153" s="42">
        <v>170000</v>
      </c>
      <c r="M153" s="43">
        <v>1767940</v>
      </c>
      <c r="N153" s="42">
        <v>4145120</v>
      </c>
      <c r="O153" s="42">
        <v>0</v>
      </c>
      <c r="P153" s="35">
        <v>0</v>
      </c>
      <c r="Q153" s="35">
        <v>0</v>
      </c>
      <c r="R153" s="42">
        <v>704867.51</v>
      </c>
      <c r="S153" s="42">
        <v>0</v>
      </c>
      <c r="T153" s="42">
        <v>0</v>
      </c>
      <c r="U153" s="42">
        <v>17</v>
      </c>
      <c r="V153" s="35" t="s">
        <v>105</v>
      </c>
      <c r="W153" s="35" t="s">
        <v>133</v>
      </c>
      <c r="X153" s="35" t="s">
        <v>401</v>
      </c>
      <c r="Y153" s="35" t="s">
        <v>95</v>
      </c>
      <c r="Z153" s="35" t="s">
        <v>95</v>
      </c>
    </row>
    <row r="154" spans="1:26" ht="15.75" customHeight="1">
      <c r="A154" s="35" t="s">
        <v>407</v>
      </c>
      <c r="B154" s="35" t="s">
        <v>408</v>
      </c>
      <c r="C154" s="35" t="s">
        <v>76</v>
      </c>
      <c r="D154" s="35" t="s">
        <v>399</v>
      </c>
      <c r="E154" s="35" t="s">
        <v>409</v>
      </c>
      <c r="F154" s="35" t="s">
        <v>2001</v>
      </c>
      <c r="G154" s="35" t="s">
        <v>2002</v>
      </c>
      <c r="H154" s="35" t="s">
        <v>2003</v>
      </c>
      <c r="I154" s="41">
        <v>40269</v>
      </c>
      <c r="J154" s="41">
        <v>42735</v>
      </c>
      <c r="K154" s="35" t="s">
        <v>80</v>
      </c>
      <c r="L154" s="42">
        <v>2558666.35</v>
      </c>
      <c r="M154" s="43">
        <v>19829664.210000001</v>
      </c>
      <c r="N154" s="42">
        <v>20290148.440000001</v>
      </c>
      <c r="O154" s="42">
        <v>0</v>
      </c>
      <c r="P154" s="35">
        <v>0</v>
      </c>
      <c r="Q154" s="35">
        <v>0</v>
      </c>
      <c r="R154" s="42">
        <v>19829664.18</v>
      </c>
      <c r="S154" s="42">
        <v>0</v>
      </c>
      <c r="T154" s="42">
        <v>100</v>
      </c>
      <c r="U154" s="42">
        <v>97.73</v>
      </c>
      <c r="V154" s="35" t="s">
        <v>105</v>
      </c>
      <c r="W154" s="35" t="s">
        <v>233</v>
      </c>
      <c r="X154" s="35" t="s">
        <v>401</v>
      </c>
      <c r="Y154" s="35" t="s">
        <v>95</v>
      </c>
      <c r="Z154" s="35" t="s">
        <v>95</v>
      </c>
    </row>
    <row r="155" spans="1:26" ht="15.75" customHeight="1">
      <c r="A155" s="35" t="s">
        <v>412</v>
      </c>
      <c r="B155" s="35" t="s">
        <v>413</v>
      </c>
      <c r="C155" s="35" t="s">
        <v>138</v>
      </c>
      <c r="D155" s="35" t="s">
        <v>399</v>
      </c>
      <c r="E155" s="35" t="s">
        <v>196</v>
      </c>
      <c r="F155" s="35" t="s">
        <v>2004</v>
      </c>
      <c r="G155" s="35" t="s">
        <v>2005</v>
      </c>
      <c r="H155" s="35" t="s">
        <v>2006</v>
      </c>
      <c r="I155" s="41">
        <v>41821</v>
      </c>
      <c r="J155" s="41">
        <v>42459</v>
      </c>
      <c r="K155" s="35" t="s">
        <v>104</v>
      </c>
      <c r="L155" s="42">
        <v>90640.44</v>
      </c>
      <c r="M155" s="43">
        <v>693122.91</v>
      </c>
      <c r="N155" s="42">
        <v>790335.2</v>
      </c>
      <c r="O155" s="42">
        <v>480000</v>
      </c>
      <c r="P155" s="35">
        <v>0</v>
      </c>
      <c r="Q155" s="35">
        <v>0</v>
      </c>
      <c r="R155" s="42">
        <v>693033.95</v>
      </c>
      <c r="S155" s="42">
        <v>80000</v>
      </c>
      <c r="T155" s="42">
        <v>80</v>
      </c>
      <c r="U155" s="42">
        <v>60.85</v>
      </c>
      <c r="V155" s="35" t="s">
        <v>105</v>
      </c>
      <c r="W155" s="35" t="s">
        <v>133</v>
      </c>
      <c r="X155" s="35" t="s">
        <v>142</v>
      </c>
      <c r="Y155" s="35" t="s">
        <v>95</v>
      </c>
      <c r="Z155" s="35" t="s">
        <v>95</v>
      </c>
    </row>
    <row r="156" spans="1:26" ht="15.75" customHeight="1">
      <c r="A156" s="35" t="s">
        <v>418</v>
      </c>
      <c r="B156" s="35" t="s">
        <v>419</v>
      </c>
      <c r="C156" s="35" t="s">
        <v>117</v>
      </c>
      <c r="D156" s="35" t="s">
        <v>420</v>
      </c>
      <c r="E156" s="35" t="s">
        <v>264</v>
      </c>
      <c r="F156" s="35" t="s">
        <v>2007</v>
      </c>
      <c r="G156" s="35" t="s">
        <v>2008</v>
      </c>
      <c r="H156" s="35" t="s">
        <v>2009</v>
      </c>
      <c r="I156" s="41">
        <v>40631</v>
      </c>
      <c r="J156" s="41">
        <v>42735</v>
      </c>
      <c r="K156" s="35" t="s">
        <v>421</v>
      </c>
      <c r="L156" s="42">
        <v>1003000000</v>
      </c>
      <c r="M156" s="43">
        <v>90814877.739999995</v>
      </c>
      <c r="N156" s="42">
        <v>90814877.739999995</v>
      </c>
      <c r="O156" s="42">
        <v>11356000</v>
      </c>
      <c r="P156" s="35">
        <v>0</v>
      </c>
      <c r="Q156" s="35">
        <v>0</v>
      </c>
      <c r="R156" s="42">
        <v>91725195.060000002</v>
      </c>
      <c r="S156" s="42">
        <v>11072100</v>
      </c>
      <c r="T156" s="42">
        <v>91.5</v>
      </c>
      <c r="U156" s="42">
        <v>100.61</v>
      </c>
      <c r="V156" s="35" t="s">
        <v>105</v>
      </c>
      <c r="W156" s="35" t="s">
        <v>422</v>
      </c>
      <c r="X156" s="35" t="s">
        <v>423</v>
      </c>
      <c r="Y156" s="35" t="s">
        <v>364</v>
      </c>
      <c r="Z156" s="35" t="s">
        <v>424</v>
      </c>
    </row>
    <row r="157" spans="1:26" ht="15.75" customHeight="1">
      <c r="A157" s="35" t="s">
        <v>418</v>
      </c>
      <c r="B157" s="35" t="s">
        <v>419</v>
      </c>
      <c r="C157" s="35" t="s">
        <v>117</v>
      </c>
      <c r="D157" s="35" t="s">
        <v>420</v>
      </c>
      <c r="E157" s="35" t="s">
        <v>264</v>
      </c>
      <c r="F157" s="35" t="s">
        <v>2007</v>
      </c>
      <c r="G157" s="35" t="s">
        <v>2008</v>
      </c>
      <c r="H157" s="35" t="s">
        <v>2009</v>
      </c>
      <c r="I157" s="41">
        <v>40631</v>
      </c>
      <c r="J157" s="41">
        <v>42735</v>
      </c>
      <c r="K157" s="35" t="s">
        <v>421</v>
      </c>
      <c r="L157" s="42">
        <v>1003000000</v>
      </c>
      <c r="M157" s="43">
        <v>90814877.739999995</v>
      </c>
      <c r="N157" s="42">
        <v>90814877.739999995</v>
      </c>
      <c r="O157" s="42">
        <v>11356000</v>
      </c>
      <c r="P157" s="35">
        <v>0</v>
      </c>
      <c r="Q157" s="35">
        <v>0</v>
      </c>
      <c r="R157" s="42">
        <v>91725195.060000002</v>
      </c>
      <c r="S157" s="42">
        <v>11072100</v>
      </c>
      <c r="T157" s="42">
        <v>91.5</v>
      </c>
      <c r="U157" s="42">
        <v>100.61</v>
      </c>
      <c r="V157" s="35" t="s">
        <v>105</v>
      </c>
      <c r="W157" s="35" t="s">
        <v>422</v>
      </c>
      <c r="X157" s="35" t="s">
        <v>423</v>
      </c>
      <c r="Y157" s="35" t="s">
        <v>364</v>
      </c>
      <c r="Z157" s="35" t="s">
        <v>1985</v>
      </c>
    </row>
    <row r="158" spans="1:26" ht="15.75" customHeight="1">
      <c r="A158" s="35" t="s">
        <v>418</v>
      </c>
      <c r="B158" s="35" t="s">
        <v>419</v>
      </c>
      <c r="C158" s="35" t="s">
        <v>117</v>
      </c>
      <c r="D158" s="35" t="s">
        <v>420</v>
      </c>
      <c r="E158" s="35" t="s">
        <v>264</v>
      </c>
      <c r="F158" s="35" t="s">
        <v>2007</v>
      </c>
      <c r="G158" s="35" t="s">
        <v>2008</v>
      </c>
      <c r="H158" s="35" t="s">
        <v>2009</v>
      </c>
      <c r="I158" s="41">
        <v>40631</v>
      </c>
      <c r="J158" s="41">
        <v>42735</v>
      </c>
      <c r="K158" s="35" t="s">
        <v>421</v>
      </c>
      <c r="L158" s="42">
        <v>1003000000</v>
      </c>
      <c r="M158" s="43">
        <v>90814877.739999995</v>
      </c>
      <c r="N158" s="42">
        <v>90814877.739999995</v>
      </c>
      <c r="O158" s="42">
        <v>11356000</v>
      </c>
      <c r="P158" s="35">
        <v>0</v>
      </c>
      <c r="Q158" s="35">
        <v>0</v>
      </c>
      <c r="R158" s="42">
        <v>91725195.060000002</v>
      </c>
      <c r="S158" s="42">
        <v>11072100</v>
      </c>
      <c r="T158" s="42">
        <v>91.5</v>
      </c>
      <c r="U158" s="42">
        <v>100.61</v>
      </c>
      <c r="V158" s="35" t="s">
        <v>105</v>
      </c>
      <c r="W158" s="35" t="s">
        <v>422</v>
      </c>
      <c r="X158" s="35" t="s">
        <v>423</v>
      </c>
      <c r="Y158" s="35" t="s">
        <v>364</v>
      </c>
      <c r="Z158" s="35" t="s">
        <v>1458</v>
      </c>
    </row>
    <row r="159" spans="1:26" ht="15.75" customHeight="1">
      <c r="A159" s="35" t="s">
        <v>428</v>
      </c>
      <c r="B159" s="35" t="s">
        <v>429</v>
      </c>
      <c r="C159" s="35" t="s">
        <v>76</v>
      </c>
      <c r="D159" s="35" t="s">
        <v>430</v>
      </c>
      <c r="E159" s="35" t="s">
        <v>431</v>
      </c>
      <c r="F159" s="35" t="s">
        <v>2010</v>
      </c>
      <c r="G159" s="35" t="s">
        <v>2011</v>
      </c>
      <c r="H159" s="35" t="s">
        <v>2012</v>
      </c>
      <c r="I159" s="41">
        <v>42090</v>
      </c>
      <c r="J159" s="41">
        <v>43830</v>
      </c>
      <c r="K159" s="35" t="s">
        <v>80</v>
      </c>
      <c r="L159" s="42">
        <v>241003.4</v>
      </c>
      <c r="M159" s="43">
        <v>1846685.69</v>
      </c>
      <c r="N159" s="42">
        <v>1693723.75</v>
      </c>
      <c r="O159" s="42">
        <v>0</v>
      </c>
      <c r="P159" s="35">
        <v>1100617.79</v>
      </c>
      <c r="Q159" s="35">
        <v>0</v>
      </c>
      <c r="R159" s="42">
        <v>1846685.7</v>
      </c>
      <c r="S159" s="42">
        <v>0</v>
      </c>
      <c r="T159" s="42">
        <v>88.35</v>
      </c>
      <c r="U159" s="42">
        <v>66.08</v>
      </c>
      <c r="V159" s="35" t="s">
        <v>175</v>
      </c>
      <c r="W159" s="35" t="s">
        <v>233</v>
      </c>
      <c r="X159" s="35" t="s">
        <v>157</v>
      </c>
      <c r="Y159" s="35" t="s">
        <v>364</v>
      </c>
      <c r="Z159" s="35" t="s">
        <v>364</v>
      </c>
    </row>
    <row r="160" spans="1:26" ht="15.75" customHeight="1">
      <c r="A160" s="35" t="s">
        <v>428</v>
      </c>
      <c r="B160" s="35" t="s">
        <v>429</v>
      </c>
      <c r="C160" s="35" t="s">
        <v>76</v>
      </c>
      <c r="D160" s="35" t="s">
        <v>430</v>
      </c>
      <c r="E160" s="35" t="s">
        <v>431</v>
      </c>
      <c r="F160" s="35" t="s">
        <v>2010</v>
      </c>
      <c r="G160" s="35" t="s">
        <v>2011</v>
      </c>
      <c r="H160" s="35" t="s">
        <v>2012</v>
      </c>
      <c r="I160" s="41">
        <v>42090</v>
      </c>
      <c r="J160" s="41">
        <v>43830</v>
      </c>
      <c r="K160" s="35" t="s">
        <v>80</v>
      </c>
      <c r="L160" s="42">
        <v>241003.4</v>
      </c>
      <c r="M160" s="43">
        <v>1846685.69</v>
      </c>
      <c r="N160" s="42">
        <v>1693723.75</v>
      </c>
      <c r="O160" s="42">
        <v>0</v>
      </c>
      <c r="P160" s="35">
        <v>1100617.79</v>
      </c>
      <c r="Q160" s="35">
        <v>0</v>
      </c>
      <c r="R160" s="42">
        <v>1846685.7</v>
      </c>
      <c r="S160" s="42">
        <v>0</v>
      </c>
      <c r="T160" s="42">
        <v>88.35</v>
      </c>
      <c r="U160" s="42">
        <v>66.08</v>
      </c>
      <c r="V160" s="35" t="s">
        <v>175</v>
      </c>
      <c r="W160" s="35" t="s">
        <v>233</v>
      </c>
      <c r="X160" s="35" t="s">
        <v>157</v>
      </c>
      <c r="Y160" s="35" t="s">
        <v>356</v>
      </c>
      <c r="Z160" s="35" t="s">
        <v>356</v>
      </c>
    </row>
    <row r="161" spans="1:26" ht="15.75" customHeight="1">
      <c r="A161" s="35" t="s">
        <v>428</v>
      </c>
      <c r="B161" s="35" t="s">
        <v>429</v>
      </c>
      <c r="C161" s="35" t="s">
        <v>76</v>
      </c>
      <c r="D161" s="35" t="s">
        <v>430</v>
      </c>
      <c r="E161" s="35" t="s">
        <v>431</v>
      </c>
      <c r="F161" s="35" t="s">
        <v>2010</v>
      </c>
      <c r="G161" s="35" t="s">
        <v>2011</v>
      </c>
      <c r="H161" s="35" t="s">
        <v>2012</v>
      </c>
      <c r="I161" s="41">
        <v>42090</v>
      </c>
      <c r="J161" s="41">
        <v>43830</v>
      </c>
      <c r="K161" s="35" t="s">
        <v>80</v>
      </c>
      <c r="L161" s="42">
        <v>241003.4</v>
      </c>
      <c r="M161" s="43">
        <v>1846685.69</v>
      </c>
      <c r="N161" s="42">
        <v>1693723.75</v>
      </c>
      <c r="O161" s="42">
        <v>0</v>
      </c>
      <c r="P161" s="35">
        <v>1100617.79</v>
      </c>
      <c r="Q161" s="35">
        <v>0</v>
      </c>
      <c r="R161" s="42">
        <v>1846685.7</v>
      </c>
      <c r="S161" s="42">
        <v>0</v>
      </c>
      <c r="T161" s="42">
        <v>88.35</v>
      </c>
      <c r="U161" s="42">
        <v>66.08</v>
      </c>
      <c r="V161" s="35" t="s">
        <v>175</v>
      </c>
      <c r="W161" s="35" t="s">
        <v>233</v>
      </c>
      <c r="X161" s="35" t="s">
        <v>157</v>
      </c>
      <c r="Y161" s="35" t="s">
        <v>472</v>
      </c>
      <c r="Z161" s="35" t="s">
        <v>472</v>
      </c>
    </row>
    <row r="162" spans="1:26" ht="15.75" customHeight="1">
      <c r="A162" s="35" t="s">
        <v>428</v>
      </c>
      <c r="B162" s="35" t="s">
        <v>429</v>
      </c>
      <c r="C162" s="35" t="s">
        <v>76</v>
      </c>
      <c r="D162" s="35" t="s">
        <v>430</v>
      </c>
      <c r="E162" s="35" t="s">
        <v>431</v>
      </c>
      <c r="F162" s="35" t="s">
        <v>2010</v>
      </c>
      <c r="G162" s="35" t="s">
        <v>2011</v>
      </c>
      <c r="H162" s="35" t="s">
        <v>2012</v>
      </c>
      <c r="I162" s="41">
        <v>42090</v>
      </c>
      <c r="J162" s="41">
        <v>43830</v>
      </c>
      <c r="K162" s="35" t="s">
        <v>80</v>
      </c>
      <c r="L162" s="42">
        <v>241003.4</v>
      </c>
      <c r="M162" s="43">
        <v>1846685.69</v>
      </c>
      <c r="N162" s="42">
        <v>1693723.75</v>
      </c>
      <c r="O162" s="42">
        <v>0</v>
      </c>
      <c r="P162" s="35">
        <v>1100617.79</v>
      </c>
      <c r="Q162" s="35">
        <v>0</v>
      </c>
      <c r="R162" s="42">
        <v>1846685.7</v>
      </c>
      <c r="S162" s="42">
        <v>0</v>
      </c>
      <c r="T162" s="42">
        <v>88.35</v>
      </c>
      <c r="U162" s="42">
        <v>66.08</v>
      </c>
      <c r="V162" s="35" t="s">
        <v>175</v>
      </c>
      <c r="W162" s="35" t="s">
        <v>233</v>
      </c>
      <c r="X162" s="35" t="s">
        <v>157</v>
      </c>
      <c r="Y162" s="35" t="s">
        <v>235</v>
      </c>
      <c r="Z162" s="35" t="s">
        <v>235</v>
      </c>
    </row>
    <row r="163" spans="1:26" ht="15.75" customHeight="1">
      <c r="A163" s="35" t="s">
        <v>428</v>
      </c>
      <c r="B163" s="35" t="s">
        <v>429</v>
      </c>
      <c r="C163" s="35" t="s">
        <v>76</v>
      </c>
      <c r="D163" s="35" t="s">
        <v>430</v>
      </c>
      <c r="E163" s="35" t="s">
        <v>431</v>
      </c>
      <c r="F163" s="35" t="s">
        <v>2010</v>
      </c>
      <c r="G163" s="35" t="s">
        <v>2011</v>
      </c>
      <c r="H163" s="35" t="s">
        <v>2012</v>
      </c>
      <c r="I163" s="41">
        <v>42090</v>
      </c>
      <c r="J163" s="41">
        <v>43830</v>
      </c>
      <c r="K163" s="35" t="s">
        <v>80</v>
      </c>
      <c r="L163" s="42">
        <v>241003.4</v>
      </c>
      <c r="M163" s="43">
        <v>1846685.69</v>
      </c>
      <c r="N163" s="42">
        <v>1693723.75</v>
      </c>
      <c r="O163" s="42">
        <v>0</v>
      </c>
      <c r="P163" s="35">
        <v>1100617.79</v>
      </c>
      <c r="Q163" s="35">
        <v>0</v>
      </c>
      <c r="R163" s="42">
        <v>1846685.7</v>
      </c>
      <c r="S163" s="42">
        <v>0</v>
      </c>
      <c r="T163" s="42">
        <v>88.35</v>
      </c>
      <c r="U163" s="42">
        <v>66.08</v>
      </c>
      <c r="V163" s="35" t="s">
        <v>175</v>
      </c>
      <c r="W163" s="35" t="s">
        <v>233</v>
      </c>
      <c r="X163" s="35" t="s">
        <v>157</v>
      </c>
      <c r="Y163" s="35" t="s">
        <v>199</v>
      </c>
      <c r="Z163" s="35" t="s">
        <v>199</v>
      </c>
    </row>
    <row r="164" spans="1:26" ht="15.75" customHeight="1">
      <c r="A164" s="35" t="s">
        <v>428</v>
      </c>
      <c r="B164" s="35" t="s">
        <v>429</v>
      </c>
      <c r="C164" s="35" t="s">
        <v>76</v>
      </c>
      <c r="D164" s="35" t="s">
        <v>430</v>
      </c>
      <c r="E164" s="35" t="s">
        <v>431</v>
      </c>
      <c r="F164" s="35" t="s">
        <v>2010</v>
      </c>
      <c r="G164" s="35" t="s">
        <v>2011</v>
      </c>
      <c r="H164" s="35" t="s">
        <v>2012</v>
      </c>
      <c r="I164" s="41">
        <v>42090</v>
      </c>
      <c r="J164" s="41">
        <v>43830</v>
      </c>
      <c r="K164" s="35" t="s">
        <v>80</v>
      </c>
      <c r="L164" s="42">
        <v>241003.4</v>
      </c>
      <c r="M164" s="43">
        <v>1846685.69</v>
      </c>
      <c r="N164" s="42">
        <v>1693723.75</v>
      </c>
      <c r="O164" s="42">
        <v>0</v>
      </c>
      <c r="P164" s="35">
        <v>1100617.79</v>
      </c>
      <c r="Q164" s="35">
        <v>0</v>
      </c>
      <c r="R164" s="42">
        <v>1846685.7</v>
      </c>
      <c r="S164" s="42">
        <v>0</v>
      </c>
      <c r="T164" s="42">
        <v>88.35</v>
      </c>
      <c r="U164" s="42">
        <v>66.08</v>
      </c>
      <c r="V164" s="35" t="s">
        <v>175</v>
      </c>
      <c r="W164" s="35" t="s">
        <v>233</v>
      </c>
      <c r="X164" s="35" t="s">
        <v>157</v>
      </c>
      <c r="Y164" s="35" t="s">
        <v>259</v>
      </c>
      <c r="Z164" s="35" t="s">
        <v>259</v>
      </c>
    </row>
    <row r="165" spans="1:26" ht="15.75" customHeight="1">
      <c r="A165" s="35" t="s">
        <v>428</v>
      </c>
      <c r="B165" s="35" t="s">
        <v>429</v>
      </c>
      <c r="C165" s="35" t="s">
        <v>76</v>
      </c>
      <c r="D165" s="35" t="s">
        <v>430</v>
      </c>
      <c r="E165" s="35" t="s">
        <v>431</v>
      </c>
      <c r="F165" s="35" t="s">
        <v>2010</v>
      </c>
      <c r="G165" s="35" t="s">
        <v>2011</v>
      </c>
      <c r="H165" s="35" t="s">
        <v>2012</v>
      </c>
      <c r="I165" s="41">
        <v>42090</v>
      </c>
      <c r="J165" s="41">
        <v>43830</v>
      </c>
      <c r="K165" s="35" t="s">
        <v>80</v>
      </c>
      <c r="L165" s="42">
        <v>241003.4</v>
      </c>
      <c r="M165" s="43">
        <v>1846685.69</v>
      </c>
      <c r="N165" s="42">
        <v>1693723.75</v>
      </c>
      <c r="O165" s="42">
        <v>0</v>
      </c>
      <c r="P165" s="35">
        <v>1100617.79</v>
      </c>
      <c r="Q165" s="35">
        <v>0</v>
      </c>
      <c r="R165" s="42">
        <v>1846685.7</v>
      </c>
      <c r="S165" s="42">
        <v>0</v>
      </c>
      <c r="T165" s="42">
        <v>88.35</v>
      </c>
      <c r="U165" s="42">
        <v>66.08</v>
      </c>
      <c r="V165" s="35" t="s">
        <v>175</v>
      </c>
      <c r="W165" s="35" t="s">
        <v>233</v>
      </c>
      <c r="X165" s="35" t="s">
        <v>157</v>
      </c>
      <c r="Y165" s="35" t="s">
        <v>158</v>
      </c>
      <c r="Z165" s="35" t="s">
        <v>158</v>
      </c>
    </row>
    <row r="166" spans="1:26" ht="15.75" customHeight="1">
      <c r="A166" s="35" t="s">
        <v>428</v>
      </c>
      <c r="B166" s="35" t="s">
        <v>429</v>
      </c>
      <c r="C166" s="35" t="s">
        <v>76</v>
      </c>
      <c r="D166" s="35" t="s">
        <v>430</v>
      </c>
      <c r="E166" s="35" t="s">
        <v>431</v>
      </c>
      <c r="F166" s="35" t="s">
        <v>2010</v>
      </c>
      <c r="G166" s="35" t="s">
        <v>2011</v>
      </c>
      <c r="H166" s="35" t="s">
        <v>2012</v>
      </c>
      <c r="I166" s="41">
        <v>42090</v>
      </c>
      <c r="J166" s="41">
        <v>43830</v>
      </c>
      <c r="K166" s="35" t="s">
        <v>80</v>
      </c>
      <c r="L166" s="42">
        <v>241003.4</v>
      </c>
      <c r="M166" s="43">
        <v>1846685.69</v>
      </c>
      <c r="N166" s="42">
        <v>1693723.75</v>
      </c>
      <c r="O166" s="42">
        <v>0</v>
      </c>
      <c r="P166" s="35">
        <v>1100617.79</v>
      </c>
      <c r="Q166" s="35">
        <v>0</v>
      </c>
      <c r="R166" s="42">
        <v>1846685.7</v>
      </c>
      <c r="S166" s="42">
        <v>0</v>
      </c>
      <c r="T166" s="42">
        <v>88.35</v>
      </c>
      <c r="U166" s="42">
        <v>66.08</v>
      </c>
      <c r="V166" s="35" t="s">
        <v>175</v>
      </c>
      <c r="W166" s="35" t="s">
        <v>233</v>
      </c>
      <c r="X166" s="35" t="s">
        <v>157</v>
      </c>
      <c r="Y166" s="35" t="s">
        <v>95</v>
      </c>
      <c r="Z166" s="35" t="s">
        <v>95</v>
      </c>
    </row>
    <row r="167" spans="1:26" ht="15.75" customHeight="1">
      <c r="A167" s="35" t="s">
        <v>437</v>
      </c>
      <c r="B167" s="35" t="s">
        <v>438</v>
      </c>
      <c r="C167" s="35" t="s">
        <v>76</v>
      </c>
      <c r="D167" s="35" t="s">
        <v>131</v>
      </c>
      <c r="E167" s="35" t="s">
        <v>431</v>
      </c>
      <c r="F167" s="35" t="s">
        <v>2013</v>
      </c>
      <c r="G167" s="35" t="s">
        <v>2014</v>
      </c>
      <c r="H167" s="35" t="s">
        <v>1879</v>
      </c>
      <c r="I167" s="41">
        <v>42130</v>
      </c>
      <c r="J167" s="41">
        <v>43830</v>
      </c>
      <c r="K167" s="35" t="s">
        <v>80</v>
      </c>
      <c r="L167" s="42">
        <v>95912.69</v>
      </c>
      <c r="M167" s="43">
        <v>727638.75</v>
      </c>
      <c r="N167" s="42">
        <v>2294250</v>
      </c>
      <c r="O167" s="42">
        <v>0</v>
      </c>
      <c r="P167" s="35">
        <v>0</v>
      </c>
      <c r="Q167" s="35">
        <v>0</v>
      </c>
      <c r="R167" s="42">
        <v>727638.69</v>
      </c>
      <c r="S167" s="42">
        <v>0</v>
      </c>
      <c r="T167" s="42">
        <v>78.33</v>
      </c>
      <c r="U167" s="42">
        <v>31.71</v>
      </c>
      <c r="V167" s="35" t="s">
        <v>105</v>
      </c>
      <c r="W167" s="35" t="s">
        <v>233</v>
      </c>
      <c r="X167" s="35" t="s">
        <v>157</v>
      </c>
      <c r="Y167" s="35" t="s">
        <v>68</v>
      </c>
      <c r="Z167" s="35" t="s">
        <v>68</v>
      </c>
    </row>
    <row r="168" spans="1:26" ht="15.75" customHeight="1">
      <c r="A168" s="35" t="s">
        <v>443</v>
      </c>
      <c r="B168" s="35" t="s">
        <v>444</v>
      </c>
      <c r="C168" s="35" t="s">
        <v>138</v>
      </c>
      <c r="D168" s="35" t="s">
        <v>131</v>
      </c>
      <c r="E168" s="35" t="s">
        <v>409</v>
      </c>
      <c r="F168" s="35" t="s">
        <v>2013</v>
      </c>
      <c r="G168" s="35" t="s">
        <v>2014</v>
      </c>
      <c r="H168" s="35" t="s">
        <v>2015</v>
      </c>
      <c r="I168" s="41">
        <v>41562</v>
      </c>
      <c r="J168" s="41">
        <v>43100</v>
      </c>
      <c r="K168" s="35" t="s">
        <v>80</v>
      </c>
      <c r="L168" s="42">
        <v>1771934.7</v>
      </c>
      <c r="M168" s="43">
        <v>13476691.390000001</v>
      </c>
      <c r="N168" s="42">
        <v>7543000</v>
      </c>
      <c r="O168" s="42">
        <v>7940000</v>
      </c>
      <c r="P168" s="35">
        <v>0</v>
      </c>
      <c r="Q168" s="35">
        <v>0</v>
      </c>
      <c r="R168" s="42">
        <v>5927520.1600000001</v>
      </c>
      <c r="S168" s="42">
        <v>7549171.2300000004</v>
      </c>
      <c r="T168" s="42">
        <v>100</v>
      </c>
      <c r="U168" s="42">
        <v>87.04</v>
      </c>
      <c r="V168" s="35" t="s">
        <v>81</v>
      </c>
      <c r="W168" s="35" t="s">
        <v>233</v>
      </c>
      <c r="X168" s="35" t="s">
        <v>134</v>
      </c>
      <c r="Y168" s="35" t="s">
        <v>95</v>
      </c>
      <c r="Z168" s="35" t="s">
        <v>95</v>
      </c>
    </row>
    <row r="169" spans="1:26" ht="15.75" customHeight="1">
      <c r="A169" s="35" t="s">
        <v>443</v>
      </c>
      <c r="B169" s="35" t="s">
        <v>444</v>
      </c>
      <c r="C169" s="35" t="s">
        <v>138</v>
      </c>
      <c r="D169" s="35" t="s">
        <v>131</v>
      </c>
      <c r="E169" s="35" t="s">
        <v>409</v>
      </c>
      <c r="F169" s="35" t="s">
        <v>2013</v>
      </c>
      <c r="G169" s="35" t="s">
        <v>2014</v>
      </c>
      <c r="H169" s="35" t="s">
        <v>2015</v>
      </c>
      <c r="I169" s="41">
        <v>41562</v>
      </c>
      <c r="J169" s="41">
        <v>43100</v>
      </c>
      <c r="K169" s="35" t="s">
        <v>80</v>
      </c>
      <c r="L169" s="42">
        <v>1771934.7</v>
      </c>
      <c r="M169" s="43">
        <v>13476691.390000001</v>
      </c>
      <c r="N169" s="42">
        <v>7543000</v>
      </c>
      <c r="O169" s="42">
        <v>7940000</v>
      </c>
      <c r="P169" s="35">
        <v>0</v>
      </c>
      <c r="Q169" s="35">
        <v>0</v>
      </c>
      <c r="R169" s="42">
        <v>5927520.1600000001</v>
      </c>
      <c r="S169" s="42">
        <v>7549171.2300000004</v>
      </c>
      <c r="T169" s="42">
        <v>100</v>
      </c>
      <c r="U169" s="42">
        <v>87.04</v>
      </c>
      <c r="V169" s="35" t="s">
        <v>81</v>
      </c>
      <c r="W169" s="35" t="s">
        <v>233</v>
      </c>
      <c r="X169" s="35" t="s">
        <v>134</v>
      </c>
      <c r="Y169" s="35" t="s">
        <v>472</v>
      </c>
      <c r="Z169" s="35" t="s">
        <v>472</v>
      </c>
    </row>
    <row r="170" spans="1:26" ht="15.75" customHeight="1">
      <c r="A170" s="35" t="s">
        <v>443</v>
      </c>
      <c r="B170" s="35" t="s">
        <v>444</v>
      </c>
      <c r="C170" s="35" t="s">
        <v>138</v>
      </c>
      <c r="D170" s="35" t="s">
        <v>131</v>
      </c>
      <c r="E170" s="35" t="s">
        <v>409</v>
      </c>
      <c r="F170" s="35" t="s">
        <v>2013</v>
      </c>
      <c r="G170" s="35" t="s">
        <v>2014</v>
      </c>
      <c r="H170" s="35" t="s">
        <v>2015</v>
      </c>
      <c r="I170" s="41">
        <v>41562</v>
      </c>
      <c r="J170" s="41">
        <v>43100</v>
      </c>
      <c r="K170" s="35" t="s">
        <v>80</v>
      </c>
      <c r="L170" s="42">
        <v>1771934.7</v>
      </c>
      <c r="M170" s="43">
        <v>13476691.390000001</v>
      </c>
      <c r="N170" s="42">
        <v>7543000</v>
      </c>
      <c r="O170" s="42">
        <v>7940000</v>
      </c>
      <c r="P170" s="35">
        <v>0</v>
      </c>
      <c r="Q170" s="35">
        <v>0</v>
      </c>
      <c r="R170" s="42">
        <v>5927520.1600000001</v>
      </c>
      <c r="S170" s="42">
        <v>7549171.2300000004</v>
      </c>
      <c r="T170" s="42">
        <v>100</v>
      </c>
      <c r="U170" s="42">
        <v>87.04</v>
      </c>
      <c r="V170" s="35" t="s">
        <v>81</v>
      </c>
      <c r="W170" s="35" t="s">
        <v>233</v>
      </c>
      <c r="X170" s="35" t="s">
        <v>134</v>
      </c>
      <c r="Y170" s="35" t="s">
        <v>294</v>
      </c>
      <c r="Z170" s="35" t="s">
        <v>294</v>
      </c>
    </row>
    <row r="171" spans="1:26" ht="15.75" customHeight="1">
      <c r="A171" s="35" t="s">
        <v>443</v>
      </c>
      <c r="B171" s="35" t="s">
        <v>444</v>
      </c>
      <c r="C171" s="35" t="s">
        <v>138</v>
      </c>
      <c r="D171" s="35" t="s">
        <v>131</v>
      </c>
      <c r="E171" s="35" t="s">
        <v>409</v>
      </c>
      <c r="F171" s="35" t="s">
        <v>2013</v>
      </c>
      <c r="G171" s="35" t="s">
        <v>2014</v>
      </c>
      <c r="H171" s="35" t="s">
        <v>2015</v>
      </c>
      <c r="I171" s="41">
        <v>41562</v>
      </c>
      <c r="J171" s="41">
        <v>43100</v>
      </c>
      <c r="K171" s="35" t="s">
        <v>80</v>
      </c>
      <c r="L171" s="42">
        <v>1771934.7</v>
      </c>
      <c r="M171" s="43">
        <v>13476691.390000001</v>
      </c>
      <c r="N171" s="42">
        <v>7543000</v>
      </c>
      <c r="O171" s="42">
        <v>7940000</v>
      </c>
      <c r="P171" s="35">
        <v>0</v>
      </c>
      <c r="Q171" s="35">
        <v>0</v>
      </c>
      <c r="R171" s="42">
        <v>5927520.1600000001</v>
      </c>
      <c r="S171" s="42">
        <v>7549171.2300000004</v>
      </c>
      <c r="T171" s="42">
        <v>100</v>
      </c>
      <c r="U171" s="42">
        <v>87.04</v>
      </c>
      <c r="V171" s="35" t="s">
        <v>81</v>
      </c>
      <c r="W171" s="35" t="s">
        <v>233</v>
      </c>
      <c r="X171" s="35" t="s">
        <v>134</v>
      </c>
      <c r="Y171" s="35" t="s">
        <v>665</v>
      </c>
      <c r="Z171" s="35" t="s">
        <v>665</v>
      </c>
    </row>
    <row r="172" spans="1:26" ht="15.75" customHeight="1">
      <c r="A172" s="35" t="s">
        <v>443</v>
      </c>
      <c r="B172" s="35" t="s">
        <v>444</v>
      </c>
      <c r="C172" s="35" t="s">
        <v>138</v>
      </c>
      <c r="D172" s="35" t="s">
        <v>131</v>
      </c>
      <c r="E172" s="35" t="s">
        <v>409</v>
      </c>
      <c r="F172" s="35" t="s">
        <v>2013</v>
      </c>
      <c r="G172" s="35" t="s">
        <v>2014</v>
      </c>
      <c r="H172" s="35" t="s">
        <v>2015</v>
      </c>
      <c r="I172" s="41">
        <v>41562</v>
      </c>
      <c r="J172" s="41">
        <v>43100</v>
      </c>
      <c r="K172" s="35" t="s">
        <v>80</v>
      </c>
      <c r="L172" s="42">
        <v>1771934.7</v>
      </c>
      <c r="M172" s="43">
        <v>13476691.390000001</v>
      </c>
      <c r="N172" s="42">
        <v>7543000</v>
      </c>
      <c r="O172" s="42">
        <v>7940000</v>
      </c>
      <c r="P172" s="35">
        <v>0</v>
      </c>
      <c r="Q172" s="35">
        <v>0</v>
      </c>
      <c r="R172" s="42">
        <v>5927520.1600000001</v>
      </c>
      <c r="S172" s="42">
        <v>7549171.2300000004</v>
      </c>
      <c r="T172" s="42">
        <v>100</v>
      </c>
      <c r="U172" s="42">
        <v>87.04</v>
      </c>
      <c r="V172" s="35" t="s">
        <v>81</v>
      </c>
      <c r="W172" s="35" t="s">
        <v>233</v>
      </c>
      <c r="X172" s="35" t="s">
        <v>134</v>
      </c>
      <c r="Y172" s="35" t="s">
        <v>578</v>
      </c>
      <c r="Z172" s="35" t="s">
        <v>578</v>
      </c>
    </row>
    <row r="173" spans="1:26" ht="15.75" customHeight="1">
      <c r="A173" s="35" t="s">
        <v>443</v>
      </c>
      <c r="B173" s="35" t="s">
        <v>444</v>
      </c>
      <c r="C173" s="35" t="s">
        <v>138</v>
      </c>
      <c r="D173" s="35" t="s">
        <v>131</v>
      </c>
      <c r="E173" s="35" t="s">
        <v>409</v>
      </c>
      <c r="F173" s="35" t="s">
        <v>2013</v>
      </c>
      <c r="G173" s="35" t="s">
        <v>2014</v>
      </c>
      <c r="H173" s="35" t="s">
        <v>2015</v>
      </c>
      <c r="I173" s="41">
        <v>41562</v>
      </c>
      <c r="J173" s="41">
        <v>43100</v>
      </c>
      <c r="K173" s="35" t="s">
        <v>80</v>
      </c>
      <c r="L173" s="42">
        <v>1771934.7</v>
      </c>
      <c r="M173" s="43">
        <v>13476691.390000001</v>
      </c>
      <c r="N173" s="42">
        <v>7543000</v>
      </c>
      <c r="O173" s="42">
        <v>7940000</v>
      </c>
      <c r="P173" s="35">
        <v>0</v>
      </c>
      <c r="Q173" s="35">
        <v>0</v>
      </c>
      <c r="R173" s="42">
        <v>5927520.1600000001</v>
      </c>
      <c r="S173" s="42">
        <v>7549171.2300000004</v>
      </c>
      <c r="T173" s="42">
        <v>100</v>
      </c>
      <c r="U173" s="42">
        <v>87.04</v>
      </c>
      <c r="V173" s="35" t="s">
        <v>81</v>
      </c>
      <c r="W173" s="35" t="s">
        <v>233</v>
      </c>
      <c r="X173" s="35" t="s">
        <v>134</v>
      </c>
      <c r="Y173" s="35" t="s">
        <v>655</v>
      </c>
      <c r="Z173" s="35" t="s">
        <v>655</v>
      </c>
    </row>
    <row r="174" spans="1:26" ht="15.75" customHeight="1">
      <c r="A174" s="35" t="s">
        <v>443</v>
      </c>
      <c r="B174" s="35" t="s">
        <v>444</v>
      </c>
      <c r="C174" s="35" t="s">
        <v>138</v>
      </c>
      <c r="D174" s="35" t="s">
        <v>131</v>
      </c>
      <c r="E174" s="35" t="s">
        <v>409</v>
      </c>
      <c r="F174" s="35" t="s">
        <v>2013</v>
      </c>
      <c r="G174" s="35" t="s">
        <v>2014</v>
      </c>
      <c r="H174" s="35" t="s">
        <v>2015</v>
      </c>
      <c r="I174" s="41">
        <v>41562</v>
      </c>
      <c r="J174" s="41">
        <v>43100</v>
      </c>
      <c r="K174" s="35" t="s">
        <v>80</v>
      </c>
      <c r="L174" s="42">
        <v>1771934.7</v>
      </c>
      <c r="M174" s="43">
        <v>13476691.390000001</v>
      </c>
      <c r="N174" s="42">
        <v>7543000</v>
      </c>
      <c r="O174" s="42">
        <v>7940000</v>
      </c>
      <c r="P174" s="35">
        <v>0</v>
      </c>
      <c r="Q174" s="35">
        <v>0</v>
      </c>
      <c r="R174" s="42">
        <v>5927520.1600000001</v>
      </c>
      <c r="S174" s="42">
        <v>7549171.2300000004</v>
      </c>
      <c r="T174" s="42">
        <v>100</v>
      </c>
      <c r="U174" s="42">
        <v>87.04</v>
      </c>
      <c r="V174" s="35" t="s">
        <v>81</v>
      </c>
      <c r="W174" s="35" t="s">
        <v>233</v>
      </c>
      <c r="X174" s="35" t="s">
        <v>134</v>
      </c>
      <c r="Y174" s="35" t="s">
        <v>224</v>
      </c>
      <c r="Z174" s="35" t="s">
        <v>224</v>
      </c>
    </row>
    <row r="175" spans="1:26" ht="15.75" customHeight="1">
      <c r="A175" s="35" t="s">
        <v>443</v>
      </c>
      <c r="B175" s="35" t="s">
        <v>444</v>
      </c>
      <c r="C175" s="35" t="s">
        <v>138</v>
      </c>
      <c r="D175" s="35" t="s">
        <v>131</v>
      </c>
      <c r="E175" s="35" t="s">
        <v>409</v>
      </c>
      <c r="F175" s="35" t="s">
        <v>2013</v>
      </c>
      <c r="G175" s="35" t="s">
        <v>2014</v>
      </c>
      <c r="H175" s="35" t="s">
        <v>2015</v>
      </c>
      <c r="I175" s="41">
        <v>41562</v>
      </c>
      <c r="J175" s="41">
        <v>43100</v>
      </c>
      <c r="K175" s="35" t="s">
        <v>80</v>
      </c>
      <c r="L175" s="42">
        <v>1771934.7</v>
      </c>
      <c r="M175" s="43">
        <v>13476691.390000001</v>
      </c>
      <c r="N175" s="42">
        <v>7543000</v>
      </c>
      <c r="O175" s="42">
        <v>7940000</v>
      </c>
      <c r="P175" s="35">
        <v>0</v>
      </c>
      <c r="Q175" s="35">
        <v>0</v>
      </c>
      <c r="R175" s="42">
        <v>5927520.1600000001</v>
      </c>
      <c r="S175" s="42">
        <v>7549171.2300000004</v>
      </c>
      <c r="T175" s="42">
        <v>100</v>
      </c>
      <c r="U175" s="42">
        <v>87.04</v>
      </c>
      <c r="V175" s="35" t="s">
        <v>81</v>
      </c>
      <c r="W175" s="35" t="s">
        <v>233</v>
      </c>
      <c r="X175" s="35" t="s">
        <v>134</v>
      </c>
      <c r="Y175" s="35" t="s">
        <v>158</v>
      </c>
      <c r="Z175" s="35" t="s">
        <v>158</v>
      </c>
    </row>
    <row r="176" spans="1:26" ht="15.75" customHeight="1">
      <c r="A176" s="35" t="s">
        <v>443</v>
      </c>
      <c r="B176" s="35" t="s">
        <v>444</v>
      </c>
      <c r="C176" s="35" t="s">
        <v>138</v>
      </c>
      <c r="D176" s="35" t="s">
        <v>131</v>
      </c>
      <c r="E176" s="35" t="s">
        <v>409</v>
      </c>
      <c r="F176" s="35" t="s">
        <v>2013</v>
      </c>
      <c r="G176" s="35" t="s">
        <v>2014</v>
      </c>
      <c r="H176" s="35" t="s">
        <v>2015</v>
      </c>
      <c r="I176" s="41">
        <v>41562</v>
      </c>
      <c r="J176" s="41">
        <v>43100</v>
      </c>
      <c r="K176" s="35" t="s">
        <v>80</v>
      </c>
      <c r="L176" s="42">
        <v>1771934.7</v>
      </c>
      <c r="M176" s="43">
        <v>13476691.390000001</v>
      </c>
      <c r="N176" s="42">
        <v>7543000</v>
      </c>
      <c r="O176" s="42">
        <v>7940000</v>
      </c>
      <c r="P176" s="35">
        <v>0</v>
      </c>
      <c r="Q176" s="35">
        <v>0</v>
      </c>
      <c r="R176" s="42">
        <v>5927520.1600000001</v>
      </c>
      <c r="S176" s="42">
        <v>7549171.2300000004</v>
      </c>
      <c r="T176" s="42">
        <v>100</v>
      </c>
      <c r="U176" s="42">
        <v>87.04</v>
      </c>
      <c r="V176" s="35" t="s">
        <v>81</v>
      </c>
      <c r="W176" s="35" t="s">
        <v>233</v>
      </c>
      <c r="X176" s="35" t="s">
        <v>134</v>
      </c>
      <c r="Y176" s="35" t="s">
        <v>235</v>
      </c>
      <c r="Z176" s="35" t="s">
        <v>235</v>
      </c>
    </row>
    <row r="177" spans="1:26" ht="15.75" customHeight="1">
      <c r="A177" s="35" t="s">
        <v>443</v>
      </c>
      <c r="B177" s="35" t="s">
        <v>444</v>
      </c>
      <c r="C177" s="35" t="s">
        <v>138</v>
      </c>
      <c r="D177" s="35" t="s">
        <v>131</v>
      </c>
      <c r="E177" s="35" t="s">
        <v>409</v>
      </c>
      <c r="F177" s="35" t="s">
        <v>2013</v>
      </c>
      <c r="G177" s="35" t="s">
        <v>2014</v>
      </c>
      <c r="H177" s="35" t="s">
        <v>2015</v>
      </c>
      <c r="I177" s="41">
        <v>41562</v>
      </c>
      <c r="J177" s="41">
        <v>43100</v>
      </c>
      <c r="K177" s="35" t="s">
        <v>80</v>
      </c>
      <c r="L177" s="42">
        <v>1771934.7</v>
      </c>
      <c r="M177" s="43">
        <v>13476691.390000001</v>
      </c>
      <c r="N177" s="42">
        <v>7543000</v>
      </c>
      <c r="O177" s="42">
        <v>7940000</v>
      </c>
      <c r="P177" s="35">
        <v>0</v>
      </c>
      <c r="Q177" s="35">
        <v>0</v>
      </c>
      <c r="R177" s="42">
        <v>5927520.1600000001</v>
      </c>
      <c r="S177" s="42">
        <v>7549171.2300000004</v>
      </c>
      <c r="T177" s="42">
        <v>100</v>
      </c>
      <c r="U177" s="42">
        <v>87.04</v>
      </c>
      <c r="V177" s="35" t="s">
        <v>81</v>
      </c>
      <c r="W177" s="35" t="s">
        <v>233</v>
      </c>
      <c r="X177" s="35" t="s">
        <v>134</v>
      </c>
      <c r="Y177" s="35" t="s">
        <v>143</v>
      </c>
      <c r="Z177" s="35" t="s">
        <v>143</v>
      </c>
    </row>
    <row r="178" spans="1:26" ht="15.75" customHeight="1">
      <c r="A178" s="35" t="s">
        <v>443</v>
      </c>
      <c r="B178" s="35" t="s">
        <v>444</v>
      </c>
      <c r="C178" s="35" t="s">
        <v>138</v>
      </c>
      <c r="D178" s="35" t="s">
        <v>131</v>
      </c>
      <c r="E178" s="35" t="s">
        <v>409</v>
      </c>
      <c r="F178" s="35" t="s">
        <v>2013</v>
      </c>
      <c r="G178" s="35" t="s">
        <v>2014</v>
      </c>
      <c r="H178" s="35" t="s">
        <v>2015</v>
      </c>
      <c r="I178" s="41">
        <v>41562</v>
      </c>
      <c r="J178" s="41">
        <v>43100</v>
      </c>
      <c r="K178" s="35" t="s">
        <v>80</v>
      </c>
      <c r="L178" s="42">
        <v>1771934.7</v>
      </c>
      <c r="M178" s="43">
        <v>13476691.390000001</v>
      </c>
      <c r="N178" s="42">
        <v>7543000</v>
      </c>
      <c r="O178" s="42">
        <v>7940000</v>
      </c>
      <c r="P178" s="35">
        <v>0</v>
      </c>
      <c r="Q178" s="35">
        <v>0</v>
      </c>
      <c r="R178" s="42">
        <v>5927520.1600000001</v>
      </c>
      <c r="S178" s="42">
        <v>7549171.2300000004</v>
      </c>
      <c r="T178" s="42">
        <v>100</v>
      </c>
      <c r="U178" s="42">
        <v>87.04</v>
      </c>
      <c r="V178" s="35" t="s">
        <v>81</v>
      </c>
      <c r="W178" s="35" t="s">
        <v>233</v>
      </c>
      <c r="X178" s="35" t="s">
        <v>134</v>
      </c>
      <c r="Y178" s="35" t="s">
        <v>364</v>
      </c>
      <c r="Z178" s="35" t="s">
        <v>364</v>
      </c>
    </row>
    <row r="179" spans="1:26" ht="15.75" customHeight="1">
      <c r="A179" s="35" t="s">
        <v>443</v>
      </c>
      <c r="B179" s="35" t="s">
        <v>444</v>
      </c>
      <c r="C179" s="35" t="s">
        <v>138</v>
      </c>
      <c r="D179" s="35" t="s">
        <v>131</v>
      </c>
      <c r="E179" s="35" t="s">
        <v>409</v>
      </c>
      <c r="F179" s="35" t="s">
        <v>2013</v>
      </c>
      <c r="G179" s="35" t="s">
        <v>2014</v>
      </c>
      <c r="H179" s="35" t="s">
        <v>2015</v>
      </c>
      <c r="I179" s="41">
        <v>41562</v>
      </c>
      <c r="J179" s="41">
        <v>43100</v>
      </c>
      <c r="K179" s="35" t="s">
        <v>80</v>
      </c>
      <c r="L179" s="42">
        <v>1771934.7</v>
      </c>
      <c r="M179" s="43">
        <v>13476691.390000001</v>
      </c>
      <c r="N179" s="42">
        <v>7543000</v>
      </c>
      <c r="O179" s="42">
        <v>7940000</v>
      </c>
      <c r="P179" s="35">
        <v>0</v>
      </c>
      <c r="Q179" s="35">
        <v>0</v>
      </c>
      <c r="R179" s="42">
        <v>5927520.1600000001</v>
      </c>
      <c r="S179" s="42">
        <v>7549171.2300000004</v>
      </c>
      <c r="T179" s="42">
        <v>100</v>
      </c>
      <c r="U179" s="42">
        <v>87.04</v>
      </c>
      <c r="V179" s="35" t="s">
        <v>81</v>
      </c>
      <c r="W179" s="35" t="s">
        <v>233</v>
      </c>
      <c r="X179" s="35" t="s">
        <v>134</v>
      </c>
      <c r="Y179" s="35" t="s">
        <v>1660</v>
      </c>
      <c r="Z179" s="35" t="s">
        <v>1660</v>
      </c>
    </row>
    <row r="180" spans="1:26" ht="15.75" customHeight="1">
      <c r="A180" s="35" t="s">
        <v>443</v>
      </c>
      <c r="B180" s="35" t="s">
        <v>444</v>
      </c>
      <c r="C180" s="35" t="s">
        <v>138</v>
      </c>
      <c r="D180" s="35" t="s">
        <v>131</v>
      </c>
      <c r="E180" s="35" t="s">
        <v>409</v>
      </c>
      <c r="F180" s="35" t="s">
        <v>2013</v>
      </c>
      <c r="G180" s="35" t="s">
        <v>2014</v>
      </c>
      <c r="H180" s="35" t="s">
        <v>2015</v>
      </c>
      <c r="I180" s="41">
        <v>41562</v>
      </c>
      <c r="J180" s="41">
        <v>43100</v>
      </c>
      <c r="K180" s="35" t="s">
        <v>80</v>
      </c>
      <c r="L180" s="42">
        <v>1771934.7</v>
      </c>
      <c r="M180" s="43">
        <v>13476691.390000001</v>
      </c>
      <c r="N180" s="42">
        <v>7543000</v>
      </c>
      <c r="O180" s="42">
        <v>7940000</v>
      </c>
      <c r="P180" s="35">
        <v>0</v>
      </c>
      <c r="Q180" s="35">
        <v>0</v>
      </c>
      <c r="R180" s="42">
        <v>5927520.1600000001</v>
      </c>
      <c r="S180" s="42">
        <v>7549171.2300000004</v>
      </c>
      <c r="T180" s="42">
        <v>100</v>
      </c>
      <c r="U180" s="42">
        <v>87.04</v>
      </c>
      <c r="V180" s="35" t="s">
        <v>81</v>
      </c>
      <c r="W180" s="35" t="s">
        <v>233</v>
      </c>
      <c r="X180" s="35" t="s">
        <v>134</v>
      </c>
      <c r="Y180" s="35" t="s">
        <v>356</v>
      </c>
      <c r="Z180" s="35" t="s">
        <v>356</v>
      </c>
    </row>
    <row r="181" spans="1:26" ht="15.75" customHeight="1">
      <c r="A181" s="35" t="s">
        <v>443</v>
      </c>
      <c r="B181" s="35" t="s">
        <v>444</v>
      </c>
      <c r="C181" s="35" t="s">
        <v>138</v>
      </c>
      <c r="D181" s="35" t="s">
        <v>131</v>
      </c>
      <c r="E181" s="35" t="s">
        <v>409</v>
      </c>
      <c r="F181" s="35" t="s">
        <v>2013</v>
      </c>
      <c r="G181" s="35" t="s">
        <v>2014</v>
      </c>
      <c r="H181" s="35" t="s">
        <v>2015</v>
      </c>
      <c r="I181" s="41">
        <v>41562</v>
      </c>
      <c r="J181" s="41">
        <v>43100</v>
      </c>
      <c r="K181" s="35" t="s">
        <v>80</v>
      </c>
      <c r="L181" s="42">
        <v>1771934.7</v>
      </c>
      <c r="M181" s="43">
        <v>13476691.390000001</v>
      </c>
      <c r="N181" s="42">
        <v>7543000</v>
      </c>
      <c r="O181" s="42">
        <v>7940000</v>
      </c>
      <c r="P181" s="35">
        <v>0</v>
      </c>
      <c r="Q181" s="35">
        <v>0</v>
      </c>
      <c r="R181" s="42">
        <v>5927520.1600000001</v>
      </c>
      <c r="S181" s="42">
        <v>7549171.2300000004</v>
      </c>
      <c r="T181" s="42">
        <v>100</v>
      </c>
      <c r="U181" s="42">
        <v>87.04</v>
      </c>
      <c r="V181" s="35" t="s">
        <v>81</v>
      </c>
      <c r="W181" s="35" t="s">
        <v>233</v>
      </c>
      <c r="X181" s="35" t="s">
        <v>134</v>
      </c>
      <c r="Y181" s="35" t="s">
        <v>1883</v>
      </c>
      <c r="Z181" s="35" t="s">
        <v>1883</v>
      </c>
    </row>
    <row r="182" spans="1:26" ht="15.75" customHeight="1">
      <c r="A182" s="35" t="s">
        <v>443</v>
      </c>
      <c r="B182" s="35" t="s">
        <v>444</v>
      </c>
      <c r="C182" s="35" t="s">
        <v>138</v>
      </c>
      <c r="D182" s="35" t="s">
        <v>131</v>
      </c>
      <c r="E182" s="35" t="s">
        <v>409</v>
      </c>
      <c r="F182" s="35" t="s">
        <v>2013</v>
      </c>
      <c r="G182" s="35" t="s">
        <v>2014</v>
      </c>
      <c r="H182" s="35" t="s">
        <v>2015</v>
      </c>
      <c r="I182" s="41">
        <v>41562</v>
      </c>
      <c r="J182" s="41">
        <v>43100</v>
      </c>
      <c r="K182" s="35" t="s">
        <v>80</v>
      </c>
      <c r="L182" s="42">
        <v>1771934.7</v>
      </c>
      <c r="M182" s="43">
        <v>13476691.390000001</v>
      </c>
      <c r="N182" s="42">
        <v>7543000</v>
      </c>
      <c r="O182" s="42">
        <v>7940000</v>
      </c>
      <c r="P182" s="35">
        <v>0</v>
      </c>
      <c r="Q182" s="35">
        <v>0</v>
      </c>
      <c r="R182" s="42">
        <v>5927520.1600000001</v>
      </c>
      <c r="S182" s="42">
        <v>7549171.2300000004</v>
      </c>
      <c r="T182" s="42">
        <v>100</v>
      </c>
      <c r="U182" s="42">
        <v>87.04</v>
      </c>
      <c r="V182" s="35" t="s">
        <v>81</v>
      </c>
      <c r="W182" s="35" t="s">
        <v>233</v>
      </c>
      <c r="X182" s="35" t="s">
        <v>134</v>
      </c>
      <c r="Y182" s="35" t="s">
        <v>283</v>
      </c>
      <c r="Z182" s="35" t="s">
        <v>283</v>
      </c>
    </row>
    <row r="183" spans="1:26" ht="15.75" customHeight="1">
      <c r="A183" s="35" t="s">
        <v>450</v>
      </c>
      <c r="B183" s="35" t="s">
        <v>451</v>
      </c>
      <c r="C183" s="35" t="s">
        <v>216</v>
      </c>
      <c r="D183" s="35" t="s">
        <v>131</v>
      </c>
      <c r="E183" s="35" t="s">
        <v>409</v>
      </c>
      <c r="F183" s="35" t="s">
        <v>2016</v>
      </c>
      <c r="G183" s="35" t="s">
        <v>2017</v>
      </c>
      <c r="H183" s="35" t="s">
        <v>2018</v>
      </c>
      <c r="I183" s="41">
        <v>39753</v>
      </c>
      <c r="J183" s="41">
        <v>42124</v>
      </c>
      <c r="K183" s="35" t="s">
        <v>80</v>
      </c>
      <c r="L183" s="42">
        <v>1317707.77</v>
      </c>
      <c r="M183" s="43">
        <v>10141903.550000001</v>
      </c>
      <c r="N183" s="42">
        <v>9974464.5</v>
      </c>
      <c r="O183" s="42">
        <v>169991.16</v>
      </c>
      <c r="P183" s="35">
        <v>174415.86</v>
      </c>
      <c r="Q183" s="35">
        <v>-169991.16</v>
      </c>
      <c r="R183" s="42">
        <v>10141903.550000001</v>
      </c>
      <c r="S183" s="42">
        <v>0</v>
      </c>
      <c r="T183" s="42">
        <v>100</v>
      </c>
      <c r="U183" s="42">
        <v>99.93</v>
      </c>
      <c r="V183" s="35" t="s">
        <v>105</v>
      </c>
      <c r="W183" s="35" t="s">
        <v>233</v>
      </c>
      <c r="X183" s="35" t="s">
        <v>176</v>
      </c>
      <c r="Y183" s="35" t="s">
        <v>95</v>
      </c>
      <c r="Z183" s="35" t="s">
        <v>95</v>
      </c>
    </row>
    <row r="184" spans="1:26" ht="15.75" customHeight="1">
      <c r="A184" s="35" t="s">
        <v>456</v>
      </c>
      <c r="B184" s="35" t="s">
        <v>457</v>
      </c>
      <c r="C184" s="35" t="s">
        <v>76</v>
      </c>
      <c r="D184" s="35" t="s">
        <v>77</v>
      </c>
      <c r="E184" s="35" t="s">
        <v>90</v>
      </c>
      <c r="F184" s="35" t="s">
        <v>2019</v>
      </c>
      <c r="G184" s="35" t="s">
        <v>2020</v>
      </c>
      <c r="H184" s="35" t="s">
        <v>1863</v>
      </c>
      <c r="I184" s="41">
        <v>42041</v>
      </c>
      <c r="J184" s="41">
        <v>42947</v>
      </c>
      <c r="K184" s="35" t="s">
        <v>92</v>
      </c>
      <c r="L184" s="42">
        <v>2501186.83</v>
      </c>
      <c r="M184" s="43">
        <v>2326527.0499999998</v>
      </c>
      <c r="N184" s="42">
        <v>4384262.3499999996</v>
      </c>
      <c r="O184" s="42">
        <v>0</v>
      </c>
      <c r="P184" s="35">
        <v>0</v>
      </c>
      <c r="Q184" s="35">
        <v>0</v>
      </c>
      <c r="R184" s="42">
        <v>2326527.0499999998</v>
      </c>
      <c r="S184" s="42">
        <v>0</v>
      </c>
      <c r="T184" s="42">
        <v>85</v>
      </c>
      <c r="U184" s="42">
        <v>53.06</v>
      </c>
      <c r="V184" s="35" t="s">
        <v>175</v>
      </c>
      <c r="W184" s="35" t="s">
        <v>106</v>
      </c>
      <c r="X184" s="35" t="s">
        <v>401</v>
      </c>
      <c r="Y184" s="35" t="s">
        <v>95</v>
      </c>
      <c r="Z184" s="35" t="s">
        <v>95</v>
      </c>
    </row>
    <row r="185" spans="1:26" ht="15.75" customHeight="1">
      <c r="A185" s="35" t="s">
        <v>459</v>
      </c>
      <c r="B185" s="35" t="s">
        <v>460</v>
      </c>
      <c r="C185" s="35" t="s">
        <v>76</v>
      </c>
      <c r="D185" s="35" t="s">
        <v>77</v>
      </c>
      <c r="E185" s="35" t="s">
        <v>431</v>
      </c>
      <c r="F185" s="35" t="s">
        <v>2021</v>
      </c>
      <c r="G185" s="35" t="s">
        <v>2022</v>
      </c>
      <c r="H185" s="35" t="s">
        <v>1863</v>
      </c>
      <c r="I185" s="41">
        <v>42102</v>
      </c>
      <c r="J185" s="41">
        <v>44561</v>
      </c>
      <c r="K185" s="35" t="s">
        <v>80</v>
      </c>
      <c r="L185" s="42">
        <v>322362.96999999997</v>
      </c>
      <c r="M185" s="43">
        <v>2485799.62</v>
      </c>
      <c r="N185" s="42">
        <v>4055221.57</v>
      </c>
      <c r="O185" s="42">
        <v>0</v>
      </c>
      <c r="P185" s="35">
        <v>0</v>
      </c>
      <c r="Q185" s="35">
        <v>0</v>
      </c>
      <c r="R185" s="42">
        <v>2485799.62</v>
      </c>
      <c r="S185" s="42">
        <v>0</v>
      </c>
      <c r="T185" s="42">
        <v>100</v>
      </c>
      <c r="U185" s="42">
        <v>61.29</v>
      </c>
      <c r="V185" s="35" t="s">
        <v>175</v>
      </c>
      <c r="W185" s="35" t="s">
        <v>233</v>
      </c>
      <c r="X185" s="35" t="s">
        <v>401</v>
      </c>
      <c r="Y185" s="35" t="s">
        <v>95</v>
      </c>
      <c r="Z185" s="35" t="s">
        <v>95</v>
      </c>
    </row>
    <row r="186" spans="1:26" ht="15.75" customHeight="1">
      <c r="A186" s="35" t="s">
        <v>465</v>
      </c>
      <c r="B186" s="35" t="s">
        <v>466</v>
      </c>
      <c r="C186" s="35" t="s">
        <v>76</v>
      </c>
      <c r="D186" s="35" t="s">
        <v>263</v>
      </c>
      <c r="E186" s="35" t="s">
        <v>371</v>
      </c>
      <c r="F186" s="35" t="s">
        <v>2023</v>
      </c>
      <c r="G186" s="35" t="s">
        <v>2024</v>
      </c>
      <c r="H186" s="35" t="s">
        <v>2025</v>
      </c>
      <c r="I186" s="41">
        <v>41960</v>
      </c>
      <c r="J186" s="41">
        <v>43281</v>
      </c>
      <c r="K186" s="35" t="s">
        <v>80</v>
      </c>
      <c r="L186" s="42">
        <v>450000</v>
      </c>
      <c r="M186" s="43">
        <v>3436015.5</v>
      </c>
      <c r="N186" s="42">
        <v>3906555</v>
      </c>
      <c r="O186" s="42">
        <v>513086.93</v>
      </c>
      <c r="P186" s="35">
        <v>0</v>
      </c>
      <c r="Q186" s="35">
        <v>0</v>
      </c>
      <c r="R186" s="42">
        <v>2408524.96</v>
      </c>
      <c r="S186" s="42">
        <v>244741.45</v>
      </c>
      <c r="T186" s="42">
        <v>59.95</v>
      </c>
      <c r="U186" s="42">
        <v>60.03</v>
      </c>
      <c r="V186" s="35" t="s">
        <v>105</v>
      </c>
      <c r="W186" s="35" t="s">
        <v>133</v>
      </c>
      <c r="X186" s="35" t="s">
        <v>267</v>
      </c>
      <c r="Y186" s="35" t="s">
        <v>95</v>
      </c>
      <c r="Z186" s="35" t="s">
        <v>95</v>
      </c>
    </row>
    <row r="187" spans="1:26" ht="15.75" customHeight="1">
      <c r="A187" s="35" t="s">
        <v>470</v>
      </c>
      <c r="B187" s="35" t="s">
        <v>471</v>
      </c>
      <c r="C187" s="35" t="s">
        <v>138</v>
      </c>
      <c r="D187" s="35" t="s">
        <v>263</v>
      </c>
      <c r="E187" s="35" t="s">
        <v>119</v>
      </c>
      <c r="F187" s="35" t="s">
        <v>2026</v>
      </c>
      <c r="G187" s="35" t="s">
        <v>2027</v>
      </c>
      <c r="H187" s="35" t="s">
        <v>2028</v>
      </c>
      <c r="I187" s="41">
        <v>42369</v>
      </c>
      <c r="J187" s="41">
        <v>42613</v>
      </c>
      <c r="K187" s="35" t="s">
        <v>80</v>
      </c>
      <c r="L187" s="42">
        <v>0</v>
      </c>
      <c r="M187" s="43">
        <v>0</v>
      </c>
      <c r="N187" s="42">
        <v>3812925</v>
      </c>
      <c r="O187" s="42">
        <v>0</v>
      </c>
      <c r="P187" s="35">
        <v>0</v>
      </c>
      <c r="Q187" s="35">
        <v>0</v>
      </c>
      <c r="R187" s="42">
        <v>3812925</v>
      </c>
      <c r="S187" s="42">
        <v>0</v>
      </c>
      <c r="T187" s="42">
        <v>100</v>
      </c>
      <c r="U187" s="42">
        <v>99.99</v>
      </c>
      <c r="V187" s="35" t="s">
        <v>105</v>
      </c>
      <c r="W187" s="35" t="s">
        <v>133</v>
      </c>
      <c r="X187" s="35" t="s">
        <v>157</v>
      </c>
      <c r="Y187" s="35" t="s">
        <v>472</v>
      </c>
      <c r="Z187" s="35" t="s">
        <v>473</v>
      </c>
    </row>
    <row r="188" spans="1:26" ht="15.75" customHeight="1">
      <c r="A188" s="35" t="s">
        <v>470</v>
      </c>
      <c r="B188" s="35" t="s">
        <v>471</v>
      </c>
      <c r="C188" s="35" t="s">
        <v>138</v>
      </c>
      <c r="D188" s="35" t="s">
        <v>263</v>
      </c>
      <c r="E188" s="35" t="s">
        <v>119</v>
      </c>
      <c r="F188" s="35" t="s">
        <v>2026</v>
      </c>
      <c r="G188" s="35" t="s">
        <v>2027</v>
      </c>
      <c r="H188" s="35" t="s">
        <v>2028</v>
      </c>
      <c r="I188" s="41">
        <v>42369</v>
      </c>
      <c r="J188" s="41">
        <v>42613</v>
      </c>
      <c r="K188" s="35" t="s">
        <v>80</v>
      </c>
      <c r="L188" s="42">
        <v>0</v>
      </c>
      <c r="M188" s="43">
        <v>0</v>
      </c>
      <c r="N188" s="42">
        <v>3812925</v>
      </c>
      <c r="O188" s="42">
        <v>0</v>
      </c>
      <c r="P188" s="35">
        <v>0</v>
      </c>
      <c r="Q188" s="35">
        <v>0</v>
      </c>
      <c r="R188" s="42">
        <v>3812925</v>
      </c>
      <c r="S188" s="42">
        <v>0</v>
      </c>
      <c r="T188" s="42">
        <v>100</v>
      </c>
      <c r="U188" s="42">
        <v>99.99</v>
      </c>
      <c r="V188" s="35" t="s">
        <v>105</v>
      </c>
      <c r="W188" s="35" t="s">
        <v>133</v>
      </c>
      <c r="X188" s="35" t="s">
        <v>157</v>
      </c>
      <c r="Y188" s="35" t="s">
        <v>472</v>
      </c>
      <c r="Z188" s="35" t="s">
        <v>2029</v>
      </c>
    </row>
    <row r="189" spans="1:26" ht="15.75" customHeight="1">
      <c r="A189" s="35" t="s">
        <v>470</v>
      </c>
      <c r="B189" s="35" t="s">
        <v>471</v>
      </c>
      <c r="C189" s="35" t="s">
        <v>138</v>
      </c>
      <c r="D189" s="35" t="s">
        <v>263</v>
      </c>
      <c r="E189" s="35" t="s">
        <v>119</v>
      </c>
      <c r="F189" s="35" t="s">
        <v>2026</v>
      </c>
      <c r="G189" s="35" t="s">
        <v>2027</v>
      </c>
      <c r="H189" s="35" t="s">
        <v>2028</v>
      </c>
      <c r="I189" s="41">
        <v>42369</v>
      </c>
      <c r="J189" s="41">
        <v>42613</v>
      </c>
      <c r="K189" s="35" t="s">
        <v>80</v>
      </c>
      <c r="L189" s="42">
        <v>0</v>
      </c>
      <c r="M189" s="43">
        <v>0</v>
      </c>
      <c r="N189" s="42">
        <v>3812925</v>
      </c>
      <c r="O189" s="42">
        <v>0</v>
      </c>
      <c r="P189" s="35">
        <v>0</v>
      </c>
      <c r="Q189" s="35">
        <v>0</v>
      </c>
      <c r="R189" s="42">
        <v>3812925</v>
      </c>
      <c r="S189" s="42">
        <v>0</v>
      </c>
      <c r="T189" s="42">
        <v>100</v>
      </c>
      <c r="U189" s="42">
        <v>99.99</v>
      </c>
      <c r="V189" s="35" t="s">
        <v>105</v>
      </c>
      <c r="W189" s="35" t="s">
        <v>133</v>
      </c>
      <c r="X189" s="35" t="s">
        <v>157</v>
      </c>
      <c r="Y189" s="35" t="s">
        <v>472</v>
      </c>
      <c r="Z189" s="35" t="s">
        <v>2030</v>
      </c>
    </row>
    <row r="190" spans="1:26" ht="15.75" customHeight="1">
      <c r="A190" s="35" t="s">
        <v>470</v>
      </c>
      <c r="B190" s="35" t="s">
        <v>471</v>
      </c>
      <c r="C190" s="35" t="s">
        <v>138</v>
      </c>
      <c r="D190" s="35" t="s">
        <v>263</v>
      </c>
      <c r="E190" s="35" t="s">
        <v>119</v>
      </c>
      <c r="F190" s="35" t="s">
        <v>2026</v>
      </c>
      <c r="G190" s="35" t="s">
        <v>2027</v>
      </c>
      <c r="H190" s="35" t="s">
        <v>2028</v>
      </c>
      <c r="I190" s="41">
        <v>42369</v>
      </c>
      <c r="J190" s="41">
        <v>42613</v>
      </c>
      <c r="K190" s="35" t="s">
        <v>80</v>
      </c>
      <c r="L190" s="42">
        <v>0</v>
      </c>
      <c r="M190" s="43">
        <v>0</v>
      </c>
      <c r="N190" s="42">
        <v>3812925</v>
      </c>
      <c r="O190" s="42">
        <v>0</v>
      </c>
      <c r="P190" s="35">
        <v>0</v>
      </c>
      <c r="Q190" s="35">
        <v>0</v>
      </c>
      <c r="R190" s="42">
        <v>3812925</v>
      </c>
      <c r="S190" s="42">
        <v>0</v>
      </c>
      <c r="T190" s="42">
        <v>100</v>
      </c>
      <c r="U190" s="42">
        <v>99.99</v>
      </c>
      <c r="V190" s="35" t="s">
        <v>105</v>
      </c>
      <c r="W190" s="35" t="s">
        <v>133</v>
      </c>
      <c r="X190" s="35" t="s">
        <v>157</v>
      </c>
      <c r="Y190" s="35" t="s">
        <v>472</v>
      </c>
      <c r="Z190" s="35" t="s">
        <v>1169</v>
      </c>
    </row>
    <row r="191" spans="1:26" ht="15.75" customHeight="1">
      <c r="A191" s="35" t="s">
        <v>476</v>
      </c>
      <c r="B191" s="35" t="s">
        <v>477</v>
      </c>
      <c r="C191" s="35" t="s">
        <v>138</v>
      </c>
      <c r="D191" s="35" t="s">
        <v>263</v>
      </c>
      <c r="E191" s="35" t="s">
        <v>337</v>
      </c>
      <c r="F191" s="35" t="s">
        <v>2026</v>
      </c>
      <c r="G191" s="35" t="s">
        <v>2027</v>
      </c>
      <c r="H191" s="35" t="s">
        <v>2028</v>
      </c>
      <c r="I191" s="41">
        <v>42433</v>
      </c>
      <c r="J191" s="41">
        <v>42735</v>
      </c>
      <c r="K191" s="35" t="s">
        <v>80</v>
      </c>
      <c r="L191" s="42">
        <v>250000</v>
      </c>
      <c r="M191" s="43">
        <v>1919172.5</v>
      </c>
      <c r="N191" s="42">
        <v>1919172.5</v>
      </c>
      <c r="O191" s="42">
        <v>0</v>
      </c>
      <c r="P191" s="35">
        <v>0</v>
      </c>
      <c r="Q191" s="35">
        <v>0</v>
      </c>
      <c r="R191" s="42">
        <v>1919172.5</v>
      </c>
      <c r="S191" s="42">
        <v>0</v>
      </c>
      <c r="T191" s="42">
        <v>100</v>
      </c>
      <c r="U191" s="42">
        <v>99.99</v>
      </c>
      <c r="V191" s="35" t="s">
        <v>105</v>
      </c>
      <c r="W191" s="35" t="s">
        <v>133</v>
      </c>
      <c r="X191" s="35" t="s">
        <v>157</v>
      </c>
      <c r="Y191" s="35" t="s">
        <v>472</v>
      </c>
      <c r="Z191" s="35" t="s">
        <v>478</v>
      </c>
    </row>
    <row r="192" spans="1:26" ht="15.75" customHeight="1">
      <c r="A192" s="35" t="s">
        <v>476</v>
      </c>
      <c r="B192" s="35" t="s">
        <v>477</v>
      </c>
      <c r="C192" s="35" t="s">
        <v>138</v>
      </c>
      <c r="D192" s="35" t="s">
        <v>263</v>
      </c>
      <c r="E192" s="35" t="s">
        <v>337</v>
      </c>
      <c r="F192" s="35" t="s">
        <v>2026</v>
      </c>
      <c r="G192" s="35" t="s">
        <v>2027</v>
      </c>
      <c r="H192" s="35" t="s">
        <v>2028</v>
      </c>
      <c r="I192" s="41">
        <v>42433</v>
      </c>
      <c r="J192" s="41">
        <v>42735</v>
      </c>
      <c r="K192" s="35" t="s">
        <v>80</v>
      </c>
      <c r="L192" s="42">
        <v>250000</v>
      </c>
      <c r="M192" s="43">
        <v>1919172.5</v>
      </c>
      <c r="N192" s="42">
        <v>1919172.5</v>
      </c>
      <c r="O192" s="42">
        <v>0</v>
      </c>
      <c r="P192" s="35">
        <v>0</v>
      </c>
      <c r="Q192" s="35">
        <v>0</v>
      </c>
      <c r="R192" s="42">
        <v>1919172.5</v>
      </c>
      <c r="S192" s="42">
        <v>0</v>
      </c>
      <c r="T192" s="42">
        <v>100</v>
      </c>
      <c r="U192" s="42">
        <v>99.99</v>
      </c>
      <c r="V192" s="35" t="s">
        <v>105</v>
      </c>
      <c r="W192" s="35" t="s">
        <v>133</v>
      </c>
      <c r="X192" s="35" t="s">
        <v>157</v>
      </c>
      <c r="Y192" s="35" t="s">
        <v>472</v>
      </c>
      <c r="Z192" s="35" t="s">
        <v>472</v>
      </c>
    </row>
    <row r="193" spans="1:26" ht="15.75" customHeight="1">
      <c r="A193" s="35" t="s">
        <v>476</v>
      </c>
      <c r="B193" s="35" t="s">
        <v>477</v>
      </c>
      <c r="C193" s="35" t="s">
        <v>138</v>
      </c>
      <c r="D193" s="35" t="s">
        <v>263</v>
      </c>
      <c r="E193" s="35" t="s">
        <v>337</v>
      </c>
      <c r="F193" s="35" t="s">
        <v>2026</v>
      </c>
      <c r="G193" s="35" t="s">
        <v>2027</v>
      </c>
      <c r="H193" s="35" t="s">
        <v>2028</v>
      </c>
      <c r="I193" s="41">
        <v>42433</v>
      </c>
      <c r="J193" s="41">
        <v>42735</v>
      </c>
      <c r="K193" s="35" t="s">
        <v>80</v>
      </c>
      <c r="L193" s="42">
        <v>250000</v>
      </c>
      <c r="M193" s="43">
        <v>1919172.5</v>
      </c>
      <c r="N193" s="42">
        <v>1919172.5</v>
      </c>
      <c r="O193" s="42">
        <v>0</v>
      </c>
      <c r="P193" s="35">
        <v>0</v>
      </c>
      <c r="Q193" s="35">
        <v>0</v>
      </c>
      <c r="R193" s="42">
        <v>1919172.5</v>
      </c>
      <c r="S193" s="42">
        <v>0</v>
      </c>
      <c r="T193" s="42">
        <v>100</v>
      </c>
      <c r="U193" s="42">
        <v>99.99</v>
      </c>
      <c r="V193" s="35" t="s">
        <v>105</v>
      </c>
      <c r="W193" s="35" t="s">
        <v>133</v>
      </c>
      <c r="X193" s="35" t="s">
        <v>157</v>
      </c>
      <c r="Y193" s="35" t="s">
        <v>472</v>
      </c>
      <c r="Z193" s="35" t="s">
        <v>2031</v>
      </c>
    </row>
    <row r="194" spans="1:26" ht="15.75" customHeight="1">
      <c r="A194" s="35" t="s">
        <v>476</v>
      </c>
      <c r="B194" s="35" t="s">
        <v>477</v>
      </c>
      <c r="C194" s="35" t="s">
        <v>138</v>
      </c>
      <c r="D194" s="35" t="s">
        <v>263</v>
      </c>
      <c r="E194" s="35" t="s">
        <v>337</v>
      </c>
      <c r="F194" s="35" t="s">
        <v>2026</v>
      </c>
      <c r="G194" s="35" t="s">
        <v>2027</v>
      </c>
      <c r="H194" s="35" t="s">
        <v>2028</v>
      </c>
      <c r="I194" s="41">
        <v>42433</v>
      </c>
      <c r="J194" s="41">
        <v>42735</v>
      </c>
      <c r="K194" s="35" t="s">
        <v>80</v>
      </c>
      <c r="L194" s="42">
        <v>250000</v>
      </c>
      <c r="M194" s="43">
        <v>1919172.5</v>
      </c>
      <c r="N194" s="42">
        <v>1919172.5</v>
      </c>
      <c r="O194" s="42">
        <v>0</v>
      </c>
      <c r="P194" s="35">
        <v>0</v>
      </c>
      <c r="Q194" s="35">
        <v>0</v>
      </c>
      <c r="R194" s="42">
        <v>1919172.5</v>
      </c>
      <c r="S194" s="42">
        <v>0</v>
      </c>
      <c r="T194" s="42">
        <v>100</v>
      </c>
      <c r="U194" s="42">
        <v>99.99</v>
      </c>
      <c r="V194" s="35" t="s">
        <v>105</v>
      </c>
      <c r="W194" s="35" t="s">
        <v>133</v>
      </c>
      <c r="X194" s="35" t="s">
        <v>157</v>
      </c>
      <c r="Y194" s="35" t="s">
        <v>472</v>
      </c>
      <c r="Z194" s="35" t="s">
        <v>2032</v>
      </c>
    </row>
    <row r="195" spans="1:26" ht="15.75" customHeight="1">
      <c r="A195" s="35" t="s">
        <v>476</v>
      </c>
      <c r="B195" s="35" t="s">
        <v>477</v>
      </c>
      <c r="C195" s="35" t="s">
        <v>138</v>
      </c>
      <c r="D195" s="35" t="s">
        <v>263</v>
      </c>
      <c r="E195" s="35" t="s">
        <v>337</v>
      </c>
      <c r="F195" s="35" t="s">
        <v>2026</v>
      </c>
      <c r="G195" s="35" t="s">
        <v>2027</v>
      </c>
      <c r="H195" s="35" t="s">
        <v>2028</v>
      </c>
      <c r="I195" s="41">
        <v>42433</v>
      </c>
      <c r="J195" s="41">
        <v>42735</v>
      </c>
      <c r="K195" s="35" t="s">
        <v>80</v>
      </c>
      <c r="L195" s="42">
        <v>250000</v>
      </c>
      <c r="M195" s="43">
        <v>1919172.5</v>
      </c>
      <c r="N195" s="42">
        <v>1919172.5</v>
      </c>
      <c r="O195" s="42">
        <v>0</v>
      </c>
      <c r="P195" s="35">
        <v>0</v>
      </c>
      <c r="Q195" s="35">
        <v>0</v>
      </c>
      <c r="R195" s="42">
        <v>1919172.5</v>
      </c>
      <c r="S195" s="42">
        <v>0</v>
      </c>
      <c r="T195" s="42">
        <v>100</v>
      </c>
      <c r="U195" s="42">
        <v>99.99</v>
      </c>
      <c r="V195" s="35" t="s">
        <v>105</v>
      </c>
      <c r="W195" s="35" t="s">
        <v>133</v>
      </c>
      <c r="X195" s="35" t="s">
        <v>157</v>
      </c>
      <c r="Y195" s="35" t="s">
        <v>472</v>
      </c>
      <c r="Z195" s="35" t="s">
        <v>2033</v>
      </c>
    </row>
    <row r="196" spans="1:26" ht="15.75" customHeight="1">
      <c r="A196" s="35" t="s">
        <v>476</v>
      </c>
      <c r="B196" s="35" t="s">
        <v>477</v>
      </c>
      <c r="C196" s="35" t="s">
        <v>138</v>
      </c>
      <c r="D196" s="35" t="s">
        <v>263</v>
      </c>
      <c r="E196" s="35" t="s">
        <v>337</v>
      </c>
      <c r="F196" s="35" t="s">
        <v>2026</v>
      </c>
      <c r="G196" s="35" t="s">
        <v>2027</v>
      </c>
      <c r="H196" s="35" t="s">
        <v>2028</v>
      </c>
      <c r="I196" s="41">
        <v>42433</v>
      </c>
      <c r="J196" s="41">
        <v>42735</v>
      </c>
      <c r="K196" s="35" t="s">
        <v>80</v>
      </c>
      <c r="L196" s="42">
        <v>250000</v>
      </c>
      <c r="M196" s="43">
        <v>1919172.5</v>
      </c>
      <c r="N196" s="42">
        <v>1919172.5</v>
      </c>
      <c r="O196" s="42">
        <v>0</v>
      </c>
      <c r="P196" s="35">
        <v>0</v>
      </c>
      <c r="Q196" s="35">
        <v>0</v>
      </c>
      <c r="R196" s="42">
        <v>1919172.5</v>
      </c>
      <c r="S196" s="42">
        <v>0</v>
      </c>
      <c r="T196" s="42">
        <v>100</v>
      </c>
      <c r="U196" s="42">
        <v>99.99</v>
      </c>
      <c r="V196" s="35" t="s">
        <v>105</v>
      </c>
      <c r="W196" s="35" t="s">
        <v>133</v>
      </c>
      <c r="X196" s="35" t="s">
        <v>157</v>
      </c>
      <c r="Y196" s="35" t="s">
        <v>472</v>
      </c>
      <c r="Z196" s="35" t="s">
        <v>2034</v>
      </c>
    </row>
    <row r="197" spans="1:26" ht="15.75" customHeight="1">
      <c r="A197" s="35" t="s">
        <v>481</v>
      </c>
      <c r="B197" s="35" t="s">
        <v>482</v>
      </c>
      <c r="C197" s="35" t="s">
        <v>76</v>
      </c>
      <c r="D197" s="35" t="s">
        <v>483</v>
      </c>
      <c r="E197" s="35" t="s">
        <v>78</v>
      </c>
      <c r="F197" s="35" t="s">
        <v>2035</v>
      </c>
      <c r="G197" s="35" t="s">
        <v>2036</v>
      </c>
      <c r="H197" s="35" t="s">
        <v>2037</v>
      </c>
      <c r="I197" s="41">
        <v>42139</v>
      </c>
      <c r="J197" s="41">
        <v>43240</v>
      </c>
      <c r="K197" s="35" t="s">
        <v>80</v>
      </c>
      <c r="L197" s="42">
        <v>146494.85</v>
      </c>
      <c r="M197" s="43">
        <v>1105478.51</v>
      </c>
      <c r="N197" s="42">
        <v>1255920.6499999999</v>
      </c>
      <c r="O197" s="42">
        <v>0</v>
      </c>
      <c r="P197" s="35">
        <v>0</v>
      </c>
      <c r="Q197" s="35">
        <v>0</v>
      </c>
      <c r="R197" s="42">
        <v>1105478.51</v>
      </c>
      <c r="S197" s="42">
        <v>0</v>
      </c>
      <c r="T197" s="42">
        <v>100</v>
      </c>
      <c r="U197" s="42">
        <v>88.02</v>
      </c>
      <c r="V197" s="35" t="s">
        <v>175</v>
      </c>
      <c r="W197" s="35" t="s">
        <v>133</v>
      </c>
      <c r="X197" s="35" t="s">
        <v>94</v>
      </c>
      <c r="Y197" s="35" t="s">
        <v>364</v>
      </c>
      <c r="Z197" s="35" t="s">
        <v>364</v>
      </c>
    </row>
    <row r="198" spans="1:26" ht="15.75" customHeight="1">
      <c r="A198" s="35" t="s">
        <v>481</v>
      </c>
      <c r="B198" s="35" t="s">
        <v>482</v>
      </c>
      <c r="C198" s="35" t="s">
        <v>76</v>
      </c>
      <c r="D198" s="35" t="s">
        <v>483</v>
      </c>
      <c r="E198" s="35" t="s">
        <v>78</v>
      </c>
      <c r="F198" s="35" t="s">
        <v>2035</v>
      </c>
      <c r="G198" s="35" t="s">
        <v>2036</v>
      </c>
      <c r="H198" s="35" t="s">
        <v>2037</v>
      </c>
      <c r="I198" s="41">
        <v>42139</v>
      </c>
      <c r="J198" s="41">
        <v>43240</v>
      </c>
      <c r="K198" s="35" t="s">
        <v>80</v>
      </c>
      <c r="L198" s="42">
        <v>146494.85</v>
      </c>
      <c r="M198" s="43">
        <v>1105478.51</v>
      </c>
      <c r="N198" s="42">
        <v>1255920.6499999999</v>
      </c>
      <c r="O198" s="42">
        <v>0</v>
      </c>
      <c r="P198" s="35">
        <v>0</v>
      </c>
      <c r="Q198" s="35">
        <v>0</v>
      </c>
      <c r="R198" s="42">
        <v>1105478.51</v>
      </c>
      <c r="S198" s="42">
        <v>0</v>
      </c>
      <c r="T198" s="42">
        <v>100</v>
      </c>
      <c r="U198" s="42">
        <v>88.02</v>
      </c>
      <c r="V198" s="35" t="s">
        <v>175</v>
      </c>
      <c r="W198" s="35" t="s">
        <v>133</v>
      </c>
      <c r="X198" s="35" t="s">
        <v>94</v>
      </c>
      <c r="Y198" s="35" t="s">
        <v>294</v>
      </c>
      <c r="Z198" s="35" t="s">
        <v>294</v>
      </c>
    </row>
    <row r="199" spans="1:26" ht="15.75" customHeight="1">
      <c r="A199" s="35" t="s">
        <v>486</v>
      </c>
      <c r="B199" s="35" t="s">
        <v>487</v>
      </c>
      <c r="C199" s="35" t="s">
        <v>76</v>
      </c>
      <c r="D199" s="35" t="s">
        <v>243</v>
      </c>
      <c r="E199" s="35" t="s">
        <v>488</v>
      </c>
      <c r="F199" s="35" t="s">
        <v>2038</v>
      </c>
      <c r="G199" s="35" t="s">
        <v>2039</v>
      </c>
      <c r="H199" s="35" t="s">
        <v>2040</v>
      </c>
      <c r="I199" s="41">
        <v>42516</v>
      </c>
      <c r="J199" s="41">
        <v>44561</v>
      </c>
      <c r="K199" s="35" t="s">
        <v>80</v>
      </c>
      <c r="L199" s="42">
        <v>27451153.859999999</v>
      </c>
      <c r="M199" s="43">
        <v>209882956.52000001</v>
      </c>
      <c r="N199" s="42">
        <v>213915520</v>
      </c>
      <c r="O199" s="42">
        <v>0</v>
      </c>
      <c r="P199" s="35">
        <v>0</v>
      </c>
      <c r="Q199" s="35">
        <v>0</v>
      </c>
      <c r="R199" s="42">
        <v>209882956.52000001</v>
      </c>
      <c r="S199" s="42">
        <v>0</v>
      </c>
      <c r="T199" s="42">
        <v>98.21</v>
      </c>
      <c r="U199" s="42">
        <v>98.11</v>
      </c>
      <c r="V199" s="35" t="s">
        <v>105</v>
      </c>
      <c r="W199" s="35" t="s">
        <v>233</v>
      </c>
      <c r="X199" s="35" t="s">
        <v>490</v>
      </c>
      <c r="Y199" s="35" t="s">
        <v>95</v>
      </c>
      <c r="Z199" s="35" t="s">
        <v>95</v>
      </c>
    </row>
    <row r="200" spans="1:26" ht="15.75" customHeight="1">
      <c r="A200" s="35" t="s">
        <v>486</v>
      </c>
      <c r="B200" s="35" t="s">
        <v>487</v>
      </c>
      <c r="C200" s="35" t="s">
        <v>76</v>
      </c>
      <c r="D200" s="35" t="s">
        <v>243</v>
      </c>
      <c r="E200" s="35" t="s">
        <v>488</v>
      </c>
      <c r="F200" s="35" t="s">
        <v>2038</v>
      </c>
      <c r="G200" s="35" t="s">
        <v>2039</v>
      </c>
      <c r="H200" s="35" t="s">
        <v>2040</v>
      </c>
      <c r="I200" s="41">
        <v>42516</v>
      </c>
      <c r="J200" s="41">
        <v>44561</v>
      </c>
      <c r="K200" s="35" t="s">
        <v>80</v>
      </c>
      <c r="L200" s="42">
        <v>27451153.859999999</v>
      </c>
      <c r="M200" s="43">
        <v>209882956.52000001</v>
      </c>
      <c r="N200" s="42">
        <v>213915520</v>
      </c>
      <c r="O200" s="42">
        <v>0</v>
      </c>
      <c r="P200" s="35">
        <v>0</v>
      </c>
      <c r="Q200" s="35">
        <v>0</v>
      </c>
      <c r="R200" s="42">
        <v>209882956.52000001</v>
      </c>
      <c r="S200" s="42">
        <v>0</v>
      </c>
      <c r="T200" s="42">
        <v>98.21</v>
      </c>
      <c r="U200" s="42">
        <v>98.11</v>
      </c>
      <c r="V200" s="35" t="s">
        <v>105</v>
      </c>
      <c r="W200" s="35" t="s">
        <v>233</v>
      </c>
      <c r="X200" s="35" t="s">
        <v>490</v>
      </c>
      <c r="Y200" s="35" t="s">
        <v>95</v>
      </c>
      <c r="Z200" s="35" t="s">
        <v>95</v>
      </c>
    </row>
    <row r="201" spans="1:26" ht="15.75" customHeight="1">
      <c r="A201" s="35" t="s">
        <v>496</v>
      </c>
      <c r="B201" s="35" t="s">
        <v>497</v>
      </c>
      <c r="C201" s="35" t="s">
        <v>100</v>
      </c>
      <c r="D201" s="35" t="s">
        <v>195</v>
      </c>
      <c r="E201" s="35" t="s">
        <v>196</v>
      </c>
      <c r="F201" s="35" t="s">
        <v>1902</v>
      </c>
      <c r="G201" s="35" t="s">
        <v>1903</v>
      </c>
      <c r="H201" s="35" t="s">
        <v>68</v>
      </c>
      <c r="I201" s="41">
        <v>42390</v>
      </c>
      <c r="J201" s="41">
        <v>43120</v>
      </c>
      <c r="K201" s="35" t="s">
        <v>104</v>
      </c>
      <c r="L201" s="42">
        <v>473000</v>
      </c>
      <c r="M201" s="43">
        <v>3930646.65</v>
      </c>
      <c r="N201" s="42">
        <v>3930646.65</v>
      </c>
      <c r="O201" s="42">
        <v>0</v>
      </c>
      <c r="P201" s="35">
        <v>0</v>
      </c>
      <c r="Q201" s="35">
        <v>0</v>
      </c>
      <c r="R201" s="42">
        <v>3930646.63</v>
      </c>
      <c r="S201" s="42">
        <v>0</v>
      </c>
      <c r="T201" s="42">
        <v>100</v>
      </c>
      <c r="U201" s="42">
        <v>99.99</v>
      </c>
      <c r="V201" s="35" t="s">
        <v>105</v>
      </c>
      <c r="W201" s="35" t="s">
        <v>133</v>
      </c>
      <c r="X201" s="35" t="s">
        <v>83</v>
      </c>
      <c r="Y201" s="35" t="s">
        <v>95</v>
      </c>
      <c r="Z201" s="35" t="s">
        <v>95</v>
      </c>
    </row>
    <row r="202" spans="1:26" ht="15.75" customHeight="1">
      <c r="A202" s="35" t="s">
        <v>500</v>
      </c>
      <c r="B202" s="35" t="s">
        <v>501</v>
      </c>
      <c r="C202" s="35" t="s">
        <v>100</v>
      </c>
      <c r="D202" s="35" t="s">
        <v>165</v>
      </c>
      <c r="E202" s="35" t="s">
        <v>409</v>
      </c>
      <c r="F202" s="35" t="s">
        <v>2041</v>
      </c>
      <c r="G202" s="35" t="s">
        <v>2042</v>
      </c>
      <c r="H202" s="35" t="s">
        <v>2043</v>
      </c>
      <c r="I202" s="41">
        <v>41152</v>
      </c>
      <c r="J202" s="41">
        <v>43039</v>
      </c>
      <c r="K202" s="35" t="s">
        <v>80</v>
      </c>
      <c r="L202" s="42">
        <v>1279818.68</v>
      </c>
      <c r="M202" s="43">
        <v>9768970.6400000006</v>
      </c>
      <c r="N202" s="42">
        <v>10104549</v>
      </c>
      <c r="O202" s="42">
        <v>0</v>
      </c>
      <c r="P202" s="35">
        <v>0</v>
      </c>
      <c r="Q202" s="35">
        <v>0</v>
      </c>
      <c r="R202" s="42">
        <v>9444967.9900000002</v>
      </c>
      <c r="S202" s="42">
        <v>0</v>
      </c>
      <c r="T202" s="42">
        <v>95</v>
      </c>
      <c r="U202" s="42">
        <v>93.47</v>
      </c>
      <c r="V202" s="35" t="s">
        <v>105</v>
      </c>
      <c r="W202" s="35" t="s">
        <v>233</v>
      </c>
      <c r="X202" s="35" t="s">
        <v>502</v>
      </c>
      <c r="Y202" s="35" t="s">
        <v>224</v>
      </c>
      <c r="Z202" s="35" t="s">
        <v>224</v>
      </c>
    </row>
    <row r="203" spans="1:26" ht="15.75" customHeight="1">
      <c r="A203" s="35" t="s">
        <v>500</v>
      </c>
      <c r="B203" s="35" t="s">
        <v>501</v>
      </c>
      <c r="C203" s="35" t="s">
        <v>100</v>
      </c>
      <c r="D203" s="35" t="s">
        <v>165</v>
      </c>
      <c r="E203" s="35" t="s">
        <v>409</v>
      </c>
      <c r="F203" s="35" t="s">
        <v>2041</v>
      </c>
      <c r="G203" s="35" t="s">
        <v>2042</v>
      </c>
      <c r="H203" s="35" t="s">
        <v>2043</v>
      </c>
      <c r="I203" s="41">
        <v>41152</v>
      </c>
      <c r="J203" s="41">
        <v>43039</v>
      </c>
      <c r="K203" s="35" t="s">
        <v>80</v>
      </c>
      <c r="L203" s="42">
        <v>1279818.68</v>
      </c>
      <c r="M203" s="43">
        <v>9768970.6400000006</v>
      </c>
      <c r="N203" s="42">
        <v>10104549</v>
      </c>
      <c r="O203" s="42">
        <v>0</v>
      </c>
      <c r="P203" s="35">
        <v>0</v>
      </c>
      <c r="Q203" s="35">
        <v>0</v>
      </c>
      <c r="R203" s="42">
        <v>9444967.9900000002</v>
      </c>
      <c r="S203" s="42">
        <v>0</v>
      </c>
      <c r="T203" s="42">
        <v>95</v>
      </c>
      <c r="U203" s="42">
        <v>93.47</v>
      </c>
      <c r="V203" s="35" t="s">
        <v>105</v>
      </c>
      <c r="W203" s="35" t="s">
        <v>233</v>
      </c>
      <c r="X203" s="35" t="s">
        <v>502</v>
      </c>
      <c r="Y203" s="35" t="s">
        <v>199</v>
      </c>
      <c r="Z203" s="35" t="s">
        <v>199</v>
      </c>
    </row>
    <row r="204" spans="1:26" ht="15.75" customHeight="1">
      <c r="A204" s="35" t="s">
        <v>500</v>
      </c>
      <c r="B204" s="35" t="s">
        <v>501</v>
      </c>
      <c r="C204" s="35" t="s">
        <v>100</v>
      </c>
      <c r="D204" s="35" t="s">
        <v>165</v>
      </c>
      <c r="E204" s="35" t="s">
        <v>409</v>
      </c>
      <c r="F204" s="35" t="s">
        <v>2041</v>
      </c>
      <c r="G204" s="35" t="s">
        <v>2042</v>
      </c>
      <c r="H204" s="35" t="s">
        <v>2043</v>
      </c>
      <c r="I204" s="41">
        <v>41152</v>
      </c>
      <c r="J204" s="41">
        <v>43039</v>
      </c>
      <c r="K204" s="35" t="s">
        <v>80</v>
      </c>
      <c r="L204" s="42">
        <v>1279818.68</v>
      </c>
      <c r="M204" s="43">
        <v>9768970.6400000006</v>
      </c>
      <c r="N204" s="42">
        <v>10104549</v>
      </c>
      <c r="O204" s="42">
        <v>0</v>
      </c>
      <c r="P204" s="35">
        <v>0</v>
      </c>
      <c r="Q204" s="35">
        <v>0</v>
      </c>
      <c r="R204" s="42">
        <v>9444967.9900000002</v>
      </c>
      <c r="S204" s="42">
        <v>0</v>
      </c>
      <c r="T204" s="42">
        <v>95</v>
      </c>
      <c r="U204" s="42">
        <v>93.47</v>
      </c>
      <c r="V204" s="35" t="s">
        <v>105</v>
      </c>
      <c r="W204" s="35" t="s">
        <v>233</v>
      </c>
      <c r="X204" s="35" t="s">
        <v>502</v>
      </c>
      <c r="Y204" s="35" t="s">
        <v>158</v>
      </c>
      <c r="Z204" s="35" t="s">
        <v>158</v>
      </c>
    </row>
    <row r="205" spans="1:26" ht="15.75" customHeight="1">
      <c r="A205" s="35" t="s">
        <v>500</v>
      </c>
      <c r="B205" s="35" t="s">
        <v>501</v>
      </c>
      <c r="C205" s="35" t="s">
        <v>100</v>
      </c>
      <c r="D205" s="35" t="s">
        <v>165</v>
      </c>
      <c r="E205" s="35" t="s">
        <v>409</v>
      </c>
      <c r="F205" s="35" t="s">
        <v>2041</v>
      </c>
      <c r="G205" s="35" t="s">
        <v>2042</v>
      </c>
      <c r="H205" s="35" t="s">
        <v>2043</v>
      </c>
      <c r="I205" s="41">
        <v>41152</v>
      </c>
      <c r="J205" s="41">
        <v>43039</v>
      </c>
      <c r="K205" s="35" t="s">
        <v>80</v>
      </c>
      <c r="L205" s="42">
        <v>1279818.68</v>
      </c>
      <c r="M205" s="43">
        <v>9768970.6400000006</v>
      </c>
      <c r="N205" s="42">
        <v>10104549</v>
      </c>
      <c r="O205" s="42">
        <v>0</v>
      </c>
      <c r="P205" s="35">
        <v>0</v>
      </c>
      <c r="Q205" s="35">
        <v>0</v>
      </c>
      <c r="R205" s="42">
        <v>9444967.9900000002</v>
      </c>
      <c r="S205" s="42">
        <v>0</v>
      </c>
      <c r="T205" s="42">
        <v>95</v>
      </c>
      <c r="U205" s="42">
        <v>93.47</v>
      </c>
      <c r="V205" s="35" t="s">
        <v>105</v>
      </c>
      <c r="W205" s="35" t="s">
        <v>233</v>
      </c>
      <c r="X205" s="35" t="s">
        <v>502</v>
      </c>
      <c r="Y205" s="35" t="s">
        <v>259</v>
      </c>
      <c r="Z205" s="35" t="s">
        <v>259</v>
      </c>
    </row>
    <row r="206" spans="1:26" ht="15.75" customHeight="1">
      <c r="A206" s="35" t="s">
        <v>506</v>
      </c>
      <c r="B206" s="35" t="s">
        <v>507</v>
      </c>
      <c r="C206" s="35" t="s">
        <v>76</v>
      </c>
      <c r="D206" s="35" t="s">
        <v>155</v>
      </c>
      <c r="E206" s="35" t="s">
        <v>78</v>
      </c>
      <c r="F206" s="35" t="s">
        <v>1887</v>
      </c>
      <c r="G206" s="35" t="s">
        <v>1888</v>
      </c>
      <c r="H206" s="35" t="s">
        <v>2044</v>
      </c>
      <c r="I206" s="41">
        <v>42444</v>
      </c>
      <c r="J206" s="41">
        <v>43357</v>
      </c>
      <c r="K206" s="35" t="s">
        <v>80</v>
      </c>
      <c r="L206" s="42">
        <v>3806866.42</v>
      </c>
      <c r="M206" s="43">
        <v>28978816.449999999</v>
      </c>
      <c r="N206" s="42">
        <v>40191424</v>
      </c>
      <c r="O206" s="42">
        <v>26794277.510000002</v>
      </c>
      <c r="P206" s="35">
        <v>0</v>
      </c>
      <c r="Q206" s="35">
        <v>0</v>
      </c>
      <c r="R206" s="42">
        <v>28978816.449999999</v>
      </c>
      <c r="S206" s="42">
        <v>26794277.489999998</v>
      </c>
      <c r="T206" s="42">
        <v>100</v>
      </c>
      <c r="U206" s="42">
        <v>83.26</v>
      </c>
      <c r="V206" s="35" t="s">
        <v>81</v>
      </c>
      <c r="W206" s="35" t="s">
        <v>133</v>
      </c>
      <c r="X206" s="35" t="s">
        <v>157</v>
      </c>
      <c r="Y206" s="35" t="s">
        <v>259</v>
      </c>
      <c r="Z206" s="35" t="s">
        <v>508</v>
      </c>
    </row>
    <row r="207" spans="1:26" ht="15.75" customHeight="1">
      <c r="A207" s="35" t="s">
        <v>506</v>
      </c>
      <c r="B207" s="35" t="s">
        <v>507</v>
      </c>
      <c r="C207" s="35" t="s">
        <v>76</v>
      </c>
      <c r="D207" s="35" t="s">
        <v>155</v>
      </c>
      <c r="E207" s="35" t="s">
        <v>78</v>
      </c>
      <c r="F207" s="35" t="s">
        <v>1887</v>
      </c>
      <c r="G207" s="35" t="s">
        <v>1888</v>
      </c>
      <c r="H207" s="35" t="s">
        <v>2044</v>
      </c>
      <c r="I207" s="41">
        <v>42444</v>
      </c>
      <c r="J207" s="41">
        <v>43357</v>
      </c>
      <c r="K207" s="35" t="s">
        <v>80</v>
      </c>
      <c r="L207" s="42">
        <v>3806866.42</v>
      </c>
      <c r="M207" s="43">
        <v>28978816.449999999</v>
      </c>
      <c r="N207" s="42">
        <v>40191424</v>
      </c>
      <c r="O207" s="42">
        <v>26794277.510000002</v>
      </c>
      <c r="P207" s="35">
        <v>0</v>
      </c>
      <c r="Q207" s="35">
        <v>0</v>
      </c>
      <c r="R207" s="42">
        <v>28978816.449999999</v>
      </c>
      <c r="S207" s="42">
        <v>26794277.489999998</v>
      </c>
      <c r="T207" s="42">
        <v>100</v>
      </c>
      <c r="U207" s="42">
        <v>83.26</v>
      </c>
      <c r="V207" s="35" t="s">
        <v>81</v>
      </c>
      <c r="W207" s="35" t="s">
        <v>133</v>
      </c>
      <c r="X207" s="35" t="s">
        <v>157</v>
      </c>
      <c r="Y207" s="35" t="s">
        <v>158</v>
      </c>
      <c r="Z207" s="35" t="s">
        <v>2045</v>
      </c>
    </row>
    <row r="208" spans="1:26" ht="15.75" customHeight="1">
      <c r="A208" s="35" t="s">
        <v>506</v>
      </c>
      <c r="B208" s="35" t="s">
        <v>507</v>
      </c>
      <c r="C208" s="35" t="s">
        <v>76</v>
      </c>
      <c r="D208" s="35" t="s">
        <v>155</v>
      </c>
      <c r="E208" s="35" t="s">
        <v>78</v>
      </c>
      <c r="F208" s="35" t="s">
        <v>1887</v>
      </c>
      <c r="G208" s="35" t="s">
        <v>1888</v>
      </c>
      <c r="H208" s="35" t="s">
        <v>2044</v>
      </c>
      <c r="I208" s="41">
        <v>42444</v>
      </c>
      <c r="J208" s="41">
        <v>43357</v>
      </c>
      <c r="K208" s="35" t="s">
        <v>80</v>
      </c>
      <c r="L208" s="42">
        <v>3806866.42</v>
      </c>
      <c r="M208" s="43">
        <v>28978816.449999999</v>
      </c>
      <c r="N208" s="42">
        <v>40191424</v>
      </c>
      <c r="O208" s="42">
        <v>26794277.510000002</v>
      </c>
      <c r="P208" s="35">
        <v>0</v>
      </c>
      <c r="Q208" s="35">
        <v>0</v>
      </c>
      <c r="R208" s="42">
        <v>28978816.449999999</v>
      </c>
      <c r="S208" s="42">
        <v>26794277.489999998</v>
      </c>
      <c r="T208" s="42">
        <v>100</v>
      </c>
      <c r="U208" s="42">
        <v>83.26</v>
      </c>
      <c r="V208" s="35" t="s">
        <v>81</v>
      </c>
      <c r="W208" s="35" t="s">
        <v>133</v>
      </c>
      <c r="X208" s="35" t="s">
        <v>157</v>
      </c>
      <c r="Y208" s="35" t="s">
        <v>259</v>
      </c>
      <c r="Z208" s="35" t="s">
        <v>624</v>
      </c>
    </row>
    <row r="209" spans="1:26" ht="15.75" customHeight="1">
      <c r="A209" s="35" t="s">
        <v>506</v>
      </c>
      <c r="B209" s="35" t="s">
        <v>507</v>
      </c>
      <c r="C209" s="35" t="s">
        <v>76</v>
      </c>
      <c r="D209" s="35" t="s">
        <v>155</v>
      </c>
      <c r="E209" s="35" t="s">
        <v>78</v>
      </c>
      <c r="F209" s="35" t="s">
        <v>1887</v>
      </c>
      <c r="G209" s="35" t="s">
        <v>1888</v>
      </c>
      <c r="H209" s="35" t="s">
        <v>2044</v>
      </c>
      <c r="I209" s="41">
        <v>42444</v>
      </c>
      <c r="J209" s="41">
        <v>43357</v>
      </c>
      <c r="K209" s="35" t="s">
        <v>80</v>
      </c>
      <c r="L209" s="42">
        <v>3806866.42</v>
      </c>
      <c r="M209" s="43">
        <v>28978816.449999999</v>
      </c>
      <c r="N209" s="42">
        <v>40191424</v>
      </c>
      <c r="O209" s="42">
        <v>26794277.510000002</v>
      </c>
      <c r="P209" s="35">
        <v>0</v>
      </c>
      <c r="Q209" s="35">
        <v>0</v>
      </c>
      <c r="R209" s="42">
        <v>28978816.449999999</v>
      </c>
      <c r="S209" s="42">
        <v>26794277.489999998</v>
      </c>
      <c r="T209" s="42">
        <v>100</v>
      </c>
      <c r="U209" s="42">
        <v>83.26</v>
      </c>
      <c r="V209" s="35" t="s">
        <v>81</v>
      </c>
      <c r="W209" s="35" t="s">
        <v>133</v>
      </c>
      <c r="X209" s="35" t="s">
        <v>157</v>
      </c>
      <c r="Y209" s="35" t="s">
        <v>259</v>
      </c>
      <c r="Z209" s="35" t="s">
        <v>2046</v>
      </c>
    </row>
    <row r="210" spans="1:26" ht="15.75" customHeight="1">
      <c r="A210" s="35" t="s">
        <v>506</v>
      </c>
      <c r="B210" s="35" t="s">
        <v>507</v>
      </c>
      <c r="C210" s="35" t="s">
        <v>76</v>
      </c>
      <c r="D210" s="35" t="s">
        <v>155</v>
      </c>
      <c r="E210" s="35" t="s">
        <v>78</v>
      </c>
      <c r="F210" s="35" t="s">
        <v>1887</v>
      </c>
      <c r="G210" s="35" t="s">
        <v>1888</v>
      </c>
      <c r="H210" s="35" t="s">
        <v>2044</v>
      </c>
      <c r="I210" s="41">
        <v>42444</v>
      </c>
      <c r="J210" s="41">
        <v>43357</v>
      </c>
      <c r="K210" s="35" t="s">
        <v>80</v>
      </c>
      <c r="L210" s="42">
        <v>3806866.42</v>
      </c>
      <c r="M210" s="43">
        <v>28978816.449999999</v>
      </c>
      <c r="N210" s="42">
        <v>40191424</v>
      </c>
      <c r="O210" s="42">
        <v>26794277.510000002</v>
      </c>
      <c r="P210" s="35">
        <v>0</v>
      </c>
      <c r="Q210" s="35">
        <v>0</v>
      </c>
      <c r="R210" s="42">
        <v>28978816.449999999</v>
      </c>
      <c r="S210" s="42">
        <v>26794277.489999998</v>
      </c>
      <c r="T210" s="42">
        <v>100</v>
      </c>
      <c r="U210" s="42">
        <v>83.26</v>
      </c>
      <c r="V210" s="35" t="s">
        <v>81</v>
      </c>
      <c r="W210" s="35" t="s">
        <v>133</v>
      </c>
      <c r="X210" s="35" t="s">
        <v>157</v>
      </c>
      <c r="Y210" s="35" t="s">
        <v>259</v>
      </c>
      <c r="Z210" s="35" t="s">
        <v>2047</v>
      </c>
    </row>
    <row r="211" spans="1:26" ht="15.75" customHeight="1">
      <c r="A211" s="35" t="s">
        <v>506</v>
      </c>
      <c r="B211" s="35" t="s">
        <v>507</v>
      </c>
      <c r="C211" s="35" t="s">
        <v>76</v>
      </c>
      <c r="D211" s="35" t="s">
        <v>155</v>
      </c>
      <c r="E211" s="35" t="s">
        <v>78</v>
      </c>
      <c r="F211" s="35" t="s">
        <v>1887</v>
      </c>
      <c r="G211" s="35" t="s">
        <v>1888</v>
      </c>
      <c r="H211" s="35" t="s">
        <v>2044</v>
      </c>
      <c r="I211" s="41">
        <v>42444</v>
      </c>
      <c r="J211" s="41">
        <v>43357</v>
      </c>
      <c r="K211" s="35" t="s">
        <v>80</v>
      </c>
      <c r="L211" s="42">
        <v>3806866.42</v>
      </c>
      <c r="M211" s="43">
        <v>28978816.449999999</v>
      </c>
      <c r="N211" s="42">
        <v>40191424</v>
      </c>
      <c r="O211" s="42">
        <v>26794277.510000002</v>
      </c>
      <c r="P211" s="35">
        <v>0</v>
      </c>
      <c r="Q211" s="35">
        <v>0</v>
      </c>
      <c r="R211" s="42">
        <v>28978816.449999999</v>
      </c>
      <c r="S211" s="42">
        <v>26794277.489999998</v>
      </c>
      <c r="T211" s="42">
        <v>100</v>
      </c>
      <c r="U211" s="42">
        <v>83.26</v>
      </c>
      <c r="V211" s="35" t="s">
        <v>81</v>
      </c>
      <c r="W211" s="35" t="s">
        <v>133</v>
      </c>
      <c r="X211" s="35" t="s">
        <v>157</v>
      </c>
      <c r="Y211" s="35" t="s">
        <v>259</v>
      </c>
      <c r="Z211" s="35" t="s">
        <v>2048</v>
      </c>
    </row>
    <row r="212" spans="1:26" ht="15.75" customHeight="1">
      <c r="A212" s="35" t="s">
        <v>506</v>
      </c>
      <c r="B212" s="35" t="s">
        <v>507</v>
      </c>
      <c r="C212" s="35" t="s">
        <v>76</v>
      </c>
      <c r="D212" s="35" t="s">
        <v>155</v>
      </c>
      <c r="E212" s="35" t="s">
        <v>78</v>
      </c>
      <c r="F212" s="35" t="s">
        <v>1887</v>
      </c>
      <c r="G212" s="35" t="s">
        <v>1888</v>
      </c>
      <c r="H212" s="35" t="s">
        <v>2044</v>
      </c>
      <c r="I212" s="41">
        <v>42444</v>
      </c>
      <c r="J212" s="41">
        <v>43357</v>
      </c>
      <c r="K212" s="35" t="s">
        <v>80</v>
      </c>
      <c r="L212" s="42">
        <v>3806866.42</v>
      </c>
      <c r="M212" s="43">
        <v>28978816.449999999</v>
      </c>
      <c r="N212" s="42">
        <v>40191424</v>
      </c>
      <c r="O212" s="42">
        <v>26794277.510000002</v>
      </c>
      <c r="P212" s="35">
        <v>0</v>
      </c>
      <c r="Q212" s="35">
        <v>0</v>
      </c>
      <c r="R212" s="42">
        <v>28978816.449999999</v>
      </c>
      <c r="S212" s="42">
        <v>26794277.489999998</v>
      </c>
      <c r="T212" s="42">
        <v>100</v>
      </c>
      <c r="U212" s="42">
        <v>83.26</v>
      </c>
      <c r="V212" s="35" t="s">
        <v>81</v>
      </c>
      <c r="W212" s="35" t="s">
        <v>133</v>
      </c>
      <c r="X212" s="35" t="s">
        <v>157</v>
      </c>
      <c r="Y212" s="35" t="s">
        <v>158</v>
      </c>
      <c r="Z212" s="35" t="s">
        <v>2049</v>
      </c>
    </row>
    <row r="213" spans="1:26" ht="15.75" customHeight="1">
      <c r="A213" s="35" t="s">
        <v>506</v>
      </c>
      <c r="B213" s="35" t="s">
        <v>507</v>
      </c>
      <c r="C213" s="35" t="s">
        <v>76</v>
      </c>
      <c r="D213" s="35" t="s">
        <v>155</v>
      </c>
      <c r="E213" s="35" t="s">
        <v>78</v>
      </c>
      <c r="F213" s="35" t="s">
        <v>1887</v>
      </c>
      <c r="G213" s="35" t="s">
        <v>1888</v>
      </c>
      <c r="H213" s="35" t="s">
        <v>2044</v>
      </c>
      <c r="I213" s="41">
        <v>42444</v>
      </c>
      <c r="J213" s="41">
        <v>43357</v>
      </c>
      <c r="K213" s="35" t="s">
        <v>80</v>
      </c>
      <c r="L213" s="42">
        <v>3806866.42</v>
      </c>
      <c r="M213" s="43">
        <v>28978816.449999999</v>
      </c>
      <c r="N213" s="42">
        <v>40191424</v>
      </c>
      <c r="O213" s="42">
        <v>26794277.510000002</v>
      </c>
      <c r="P213" s="35">
        <v>0</v>
      </c>
      <c r="Q213" s="35">
        <v>0</v>
      </c>
      <c r="R213" s="42">
        <v>28978816.449999999</v>
      </c>
      <c r="S213" s="42">
        <v>26794277.489999998</v>
      </c>
      <c r="T213" s="42">
        <v>100</v>
      </c>
      <c r="U213" s="42">
        <v>83.26</v>
      </c>
      <c r="V213" s="35" t="s">
        <v>81</v>
      </c>
      <c r="W213" s="35" t="s">
        <v>133</v>
      </c>
      <c r="X213" s="35" t="s">
        <v>157</v>
      </c>
      <c r="Y213" s="35" t="s">
        <v>158</v>
      </c>
      <c r="Z213" s="35" t="s">
        <v>2050</v>
      </c>
    </row>
    <row r="214" spans="1:26" ht="15.75" customHeight="1">
      <c r="A214" s="35" t="s">
        <v>506</v>
      </c>
      <c r="B214" s="35" t="s">
        <v>507</v>
      </c>
      <c r="C214" s="35" t="s">
        <v>76</v>
      </c>
      <c r="D214" s="35" t="s">
        <v>155</v>
      </c>
      <c r="E214" s="35" t="s">
        <v>78</v>
      </c>
      <c r="F214" s="35" t="s">
        <v>1887</v>
      </c>
      <c r="G214" s="35" t="s">
        <v>1888</v>
      </c>
      <c r="H214" s="35" t="s">
        <v>2044</v>
      </c>
      <c r="I214" s="41">
        <v>42444</v>
      </c>
      <c r="J214" s="41">
        <v>43357</v>
      </c>
      <c r="K214" s="35" t="s">
        <v>80</v>
      </c>
      <c r="L214" s="42">
        <v>3806866.42</v>
      </c>
      <c r="M214" s="43">
        <v>28978816.449999999</v>
      </c>
      <c r="N214" s="42">
        <v>40191424</v>
      </c>
      <c r="O214" s="42">
        <v>26794277.510000002</v>
      </c>
      <c r="P214" s="35">
        <v>0</v>
      </c>
      <c r="Q214" s="35">
        <v>0</v>
      </c>
      <c r="R214" s="42">
        <v>28978816.449999999</v>
      </c>
      <c r="S214" s="42">
        <v>26794277.489999998</v>
      </c>
      <c r="T214" s="42">
        <v>100</v>
      </c>
      <c r="U214" s="42">
        <v>83.26</v>
      </c>
      <c r="V214" s="35" t="s">
        <v>81</v>
      </c>
      <c r="W214" s="35" t="s">
        <v>133</v>
      </c>
      <c r="X214" s="35" t="s">
        <v>157</v>
      </c>
      <c r="Y214" s="35" t="s">
        <v>158</v>
      </c>
      <c r="Z214" s="35" t="s">
        <v>2051</v>
      </c>
    </row>
    <row r="215" spans="1:26" ht="15.75" customHeight="1">
      <c r="A215" s="35" t="s">
        <v>506</v>
      </c>
      <c r="B215" s="35" t="s">
        <v>507</v>
      </c>
      <c r="C215" s="35" t="s">
        <v>76</v>
      </c>
      <c r="D215" s="35" t="s">
        <v>155</v>
      </c>
      <c r="E215" s="35" t="s">
        <v>78</v>
      </c>
      <c r="F215" s="35" t="s">
        <v>1887</v>
      </c>
      <c r="G215" s="35" t="s">
        <v>1888</v>
      </c>
      <c r="H215" s="35" t="s">
        <v>2044</v>
      </c>
      <c r="I215" s="41">
        <v>42444</v>
      </c>
      <c r="J215" s="41">
        <v>43357</v>
      </c>
      <c r="K215" s="35" t="s">
        <v>80</v>
      </c>
      <c r="L215" s="42">
        <v>3806866.42</v>
      </c>
      <c r="M215" s="43">
        <v>28978816.449999999</v>
      </c>
      <c r="N215" s="42">
        <v>40191424</v>
      </c>
      <c r="O215" s="42">
        <v>26794277.510000002</v>
      </c>
      <c r="P215" s="35">
        <v>0</v>
      </c>
      <c r="Q215" s="35">
        <v>0</v>
      </c>
      <c r="R215" s="42">
        <v>28978816.449999999</v>
      </c>
      <c r="S215" s="42">
        <v>26794277.489999998</v>
      </c>
      <c r="T215" s="42">
        <v>100</v>
      </c>
      <c r="U215" s="42">
        <v>83.26</v>
      </c>
      <c r="V215" s="35" t="s">
        <v>81</v>
      </c>
      <c r="W215" s="35" t="s">
        <v>133</v>
      </c>
      <c r="X215" s="35" t="s">
        <v>157</v>
      </c>
      <c r="Y215" s="35" t="s">
        <v>158</v>
      </c>
      <c r="Z215" s="35" t="s">
        <v>2052</v>
      </c>
    </row>
    <row r="216" spans="1:26" ht="15.75" customHeight="1">
      <c r="A216" s="35" t="s">
        <v>506</v>
      </c>
      <c r="B216" s="35" t="s">
        <v>507</v>
      </c>
      <c r="C216" s="35" t="s">
        <v>76</v>
      </c>
      <c r="D216" s="35" t="s">
        <v>155</v>
      </c>
      <c r="E216" s="35" t="s">
        <v>78</v>
      </c>
      <c r="F216" s="35" t="s">
        <v>1887</v>
      </c>
      <c r="G216" s="35" t="s">
        <v>1888</v>
      </c>
      <c r="H216" s="35" t="s">
        <v>2044</v>
      </c>
      <c r="I216" s="41">
        <v>42444</v>
      </c>
      <c r="J216" s="41">
        <v>43357</v>
      </c>
      <c r="K216" s="35" t="s">
        <v>80</v>
      </c>
      <c r="L216" s="42">
        <v>3806866.42</v>
      </c>
      <c r="M216" s="43">
        <v>28978816.449999999</v>
      </c>
      <c r="N216" s="42">
        <v>40191424</v>
      </c>
      <c r="O216" s="42">
        <v>26794277.510000002</v>
      </c>
      <c r="P216" s="35">
        <v>0</v>
      </c>
      <c r="Q216" s="35">
        <v>0</v>
      </c>
      <c r="R216" s="42">
        <v>28978816.449999999</v>
      </c>
      <c r="S216" s="42">
        <v>26794277.489999998</v>
      </c>
      <c r="T216" s="42">
        <v>100</v>
      </c>
      <c r="U216" s="42">
        <v>83.26</v>
      </c>
      <c r="V216" s="35" t="s">
        <v>81</v>
      </c>
      <c r="W216" s="35" t="s">
        <v>133</v>
      </c>
      <c r="X216" s="35" t="s">
        <v>157</v>
      </c>
      <c r="Y216" s="35" t="s">
        <v>259</v>
      </c>
      <c r="Z216" s="35" t="s">
        <v>2053</v>
      </c>
    </row>
    <row r="217" spans="1:26" ht="15.75" customHeight="1">
      <c r="A217" s="35" t="s">
        <v>506</v>
      </c>
      <c r="B217" s="35" t="s">
        <v>507</v>
      </c>
      <c r="C217" s="35" t="s">
        <v>76</v>
      </c>
      <c r="D217" s="35" t="s">
        <v>155</v>
      </c>
      <c r="E217" s="35" t="s">
        <v>78</v>
      </c>
      <c r="F217" s="35" t="s">
        <v>1887</v>
      </c>
      <c r="G217" s="35" t="s">
        <v>1888</v>
      </c>
      <c r="H217" s="35" t="s">
        <v>2044</v>
      </c>
      <c r="I217" s="41">
        <v>42444</v>
      </c>
      <c r="J217" s="41">
        <v>43357</v>
      </c>
      <c r="K217" s="35" t="s">
        <v>80</v>
      </c>
      <c r="L217" s="42">
        <v>3806866.42</v>
      </c>
      <c r="M217" s="43">
        <v>28978816.449999999</v>
      </c>
      <c r="N217" s="42">
        <v>40191424</v>
      </c>
      <c r="O217" s="42">
        <v>26794277.510000002</v>
      </c>
      <c r="P217" s="35">
        <v>0</v>
      </c>
      <c r="Q217" s="35">
        <v>0</v>
      </c>
      <c r="R217" s="42">
        <v>28978816.449999999</v>
      </c>
      <c r="S217" s="42">
        <v>26794277.489999998</v>
      </c>
      <c r="T217" s="42">
        <v>100</v>
      </c>
      <c r="U217" s="42">
        <v>83.26</v>
      </c>
      <c r="V217" s="35" t="s">
        <v>81</v>
      </c>
      <c r="W217" s="35" t="s">
        <v>133</v>
      </c>
      <c r="X217" s="35" t="s">
        <v>157</v>
      </c>
      <c r="Y217" s="35" t="s">
        <v>158</v>
      </c>
      <c r="Z217" s="35" t="s">
        <v>2054</v>
      </c>
    </row>
    <row r="218" spans="1:26" ht="15.75" customHeight="1">
      <c r="A218" s="35" t="s">
        <v>506</v>
      </c>
      <c r="B218" s="35" t="s">
        <v>507</v>
      </c>
      <c r="C218" s="35" t="s">
        <v>76</v>
      </c>
      <c r="D218" s="35" t="s">
        <v>155</v>
      </c>
      <c r="E218" s="35" t="s">
        <v>78</v>
      </c>
      <c r="F218" s="35" t="s">
        <v>1887</v>
      </c>
      <c r="G218" s="35" t="s">
        <v>1888</v>
      </c>
      <c r="H218" s="35" t="s">
        <v>2044</v>
      </c>
      <c r="I218" s="41">
        <v>42444</v>
      </c>
      <c r="J218" s="41">
        <v>43357</v>
      </c>
      <c r="K218" s="35" t="s">
        <v>80</v>
      </c>
      <c r="L218" s="42">
        <v>3806866.42</v>
      </c>
      <c r="M218" s="43">
        <v>28978816.449999999</v>
      </c>
      <c r="N218" s="42">
        <v>40191424</v>
      </c>
      <c r="O218" s="42">
        <v>26794277.510000002</v>
      </c>
      <c r="P218" s="35">
        <v>0</v>
      </c>
      <c r="Q218" s="35">
        <v>0</v>
      </c>
      <c r="R218" s="42">
        <v>28978816.449999999</v>
      </c>
      <c r="S218" s="42">
        <v>26794277.489999998</v>
      </c>
      <c r="T218" s="42">
        <v>100</v>
      </c>
      <c r="U218" s="42">
        <v>83.26</v>
      </c>
      <c r="V218" s="35" t="s">
        <v>81</v>
      </c>
      <c r="W218" s="35" t="s">
        <v>133</v>
      </c>
      <c r="X218" s="35" t="s">
        <v>157</v>
      </c>
      <c r="Y218" s="35" t="s">
        <v>259</v>
      </c>
      <c r="Z218" s="35" t="s">
        <v>259</v>
      </c>
    </row>
    <row r="219" spans="1:26" ht="15.75" customHeight="1">
      <c r="A219" s="35" t="s">
        <v>506</v>
      </c>
      <c r="B219" s="35" t="s">
        <v>507</v>
      </c>
      <c r="C219" s="35" t="s">
        <v>76</v>
      </c>
      <c r="D219" s="35" t="s">
        <v>155</v>
      </c>
      <c r="E219" s="35" t="s">
        <v>78</v>
      </c>
      <c r="F219" s="35" t="s">
        <v>1887</v>
      </c>
      <c r="G219" s="35" t="s">
        <v>1888</v>
      </c>
      <c r="H219" s="35" t="s">
        <v>2044</v>
      </c>
      <c r="I219" s="41">
        <v>42444</v>
      </c>
      <c r="J219" s="41">
        <v>43357</v>
      </c>
      <c r="K219" s="35" t="s">
        <v>80</v>
      </c>
      <c r="L219" s="42">
        <v>3806866.42</v>
      </c>
      <c r="M219" s="43">
        <v>28978816.449999999</v>
      </c>
      <c r="N219" s="42">
        <v>40191424</v>
      </c>
      <c r="O219" s="42">
        <v>26794277.510000002</v>
      </c>
      <c r="P219" s="35">
        <v>0</v>
      </c>
      <c r="Q219" s="35">
        <v>0</v>
      </c>
      <c r="R219" s="42">
        <v>28978816.449999999</v>
      </c>
      <c r="S219" s="42">
        <v>26794277.489999998</v>
      </c>
      <c r="T219" s="42">
        <v>100</v>
      </c>
      <c r="U219" s="42">
        <v>83.26</v>
      </c>
      <c r="V219" s="35" t="s">
        <v>81</v>
      </c>
      <c r="W219" s="35" t="s">
        <v>133</v>
      </c>
      <c r="X219" s="35" t="s">
        <v>157</v>
      </c>
      <c r="Y219" s="35" t="s">
        <v>199</v>
      </c>
      <c r="Z219" s="35" t="s">
        <v>199</v>
      </c>
    </row>
    <row r="220" spans="1:26" ht="15.75" customHeight="1">
      <c r="A220" s="35" t="s">
        <v>506</v>
      </c>
      <c r="B220" s="35" t="s">
        <v>507</v>
      </c>
      <c r="C220" s="35" t="s">
        <v>76</v>
      </c>
      <c r="D220" s="35" t="s">
        <v>155</v>
      </c>
      <c r="E220" s="35" t="s">
        <v>78</v>
      </c>
      <c r="F220" s="35" t="s">
        <v>1887</v>
      </c>
      <c r="G220" s="35" t="s">
        <v>1888</v>
      </c>
      <c r="H220" s="35" t="s">
        <v>2044</v>
      </c>
      <c r="I220" s="41">
        <v>42444</v>
      </c>
      <c r="J220" s="41">
        <v>43357</v>
      </c>
      <c r="K220" s="35" t="s">
        <v>80</v>
      </c>
      <c r="L220" s="42">
        <v>3806866.42</v>
      </c>
      <c r="M220" s="43">
        <v>28978816.449999999</v>
      </c>
      <c r="N220" s="42">
        <v>40191424</v>
      </c>
      <c r="O220" s="42">
        <v>26794277.510000002</v>
      </c>
      <c r="P220" s="35">
        <v>0</v>
      </c>
      <c r="Q220" s="35">
        <v>0</v>
      </c>
      <c r="R220" s="42">
        <v>28978816.449999999</v>
      </c>
      <c r="S220" s="42">
        <v>26794277.489999998</v>
      </c>
      <c r="T220" s="42">
        <v>100</v>
      </c>
      <c r="U220" s="42">
        <v>83.26</v>
      </c>
      <c r="V220" s="35" t="s">
        <v>81</v>
      </c>
      <c r="W220" s="35" t="s">
        <v>133</v>
      </c>
      <c r="X220" s="35" t="s">
        <v>157</v>
      </c>
      <c r="Y220" s="35" t="s">
        <v>199</v>
      </c>
      <c r="Z220" s="35" t="s">
        <v>2055</v>
      </c>
    </row>
    <row r="221" spans="1:26" ht="15.75" customHeight="1">
      <c r="A221" s="35" t="s">
        <v>506</v>
      </c>
      <c r="B221" s="35" t="s">
        <v>507</v>
      </c>
      <c r="C221" s="35" t="s">
        <v>76</v>
      </c>
      <c r="D221" s="35" t="s">
        <v>155</v>
      </c>
      <c r="E221" s="35" t="s">
        <v>78</v>
      </c>
      <c r="F221" s="35" t="s">
        <v>1887</v>
      </c>
      <c r="G221" s="35" t="s">
        <v>1888</v>
      </c>
      <c r="H221" s="35" t="s">
        <v>2044</v>
      </c>
      <c r="I221" s="41">
        <v>42444</v>
      </c>
      <c r="J221" s="41">
        <v>43357</v>
      </c>
      <c r="K221" s="35" t="s">
        <v>80</v>
      </c>
      <c r="L221" s="42">
        <v>3806866.42</v>
      </c>
      <c r="M221" s="43">
        <v>28978816.449999999</v>
      </c>
      <c r="N221" s="42">
        <v>40191424</v>
      </c>
      <c r="O221" s="42">
        <v>26794277.510000002</v>
      </c>
      <c r="P221" s="35">
        <v>0</v>
      </c>
      <c r="Q221" s="35">
        <v>0</v>
      </c>
      <c r="R221" s="42">
        <v>28978816.449999999</v>
      </c>
      <c r="S221" s="42">
        <v>26794277.489999998</v>
      </c>
      <c r="T221" s="42">
        <v>100</v>
      </c>
      <c r="U221" s="42">
        <v>83.26</v>
      </c>
      <c r="V221" s="35" t="s">
        <v>81</v>
      </c>
      <c r="W221" s="35" t="s">
        <v>133</v>
      </c>
      <c r="X221" s="35" t="s">
        <v>157</v>
      </c>
      <c r="Y221" s="35" t="s">
        <v>199</v>
      </c>
      <c r="Z221" s="35" t="s">
        <v>2056</v>
      </c>
    </row>
    <row r="222" spans="1:26" ht="15.75" customHeight="1">
      <c r="A222" s="35" t="s">
        <v>506</v>
      </c>
      <c r="B222" s="35" t="s">
        <v>507</v>
      </c>
      <c r="C222" s="35" t="s">
        <v>76</v>
      </c>
      <c r="D222" s="35" t="s">
        <v>155</v>
      </c>
      <c r="E222" s="35" t="s">
        <v>78</v>
      </c>
      <c r="F222" s="35" t="s">
        <v>1887</v>
      </c>
      <c r="G222" s="35" t="s">
        <v>1888</v>
      </c>
      <c r="H222" s="35" t="s">
        <v>2044</v>
      </c>
      <c r="I222" s="41">
        <v>42444</v>
      </c>
      <c r="J222" s="41">
        <v>43357</v>
      </c>
      <c r="K222" s="35" t="s">
        <v>80</v>
      </c>
      <c r="L222" s="42">
        <v>3806866.42</v>
      </c>
      <c r="M222" s="43">
        <v>28978816.449999999</v>
      </c>
      <c r="N222" s="42">
        <v>40191424</v>
      </c>
      <c r="O222" s="42">
        <v>26794277.510000002</v>
      </c>
      <c r="P222" s="35">
        <v>0</v>
      </c>
      <c r="Q222" s="35">
        <v>0</v>
      </c>
      <c r="R222" s="42">
        <v>28978816.449999999</v>
      </c>
      <c r="S222" s="42">
        <v>26794277.489999998</v>
      </c>
      <c r="T222" s="42">
        <v>100</v>
      </c>
      <c r="U222" s="42">
        <v>83.26</v>
      </c>
      <c r="V222" s="35" t="s">
        <v>81</v>
      </c>
      <c r="W222" s="35" t="s">
        <v>133</v>
      </c>
      <c r="X222" s="35" t="s">
        <v>157</v>
      </c>
      <c r="Y222" s="35" t="s">
        <v>199</v>
      </c>
      <c r="Z222" s="35" t="s">
        <v>2057</v>
      </c>
    </row>
    <row r="223" spans="1:26" ht="15.75" customHeight="1">
      <c r="A223" s="35" t="s">
        <v>506</v>
      </c>
      <c r="B223" s="35" t="s">
        <v>507</v>
      </c>
      <c r="C223" s="35" t="s">
        <v>76</v>
      </c>
      <c r="D223" s="35" t="s">
        <v>155</v>
      </c>
      <c r="E223" s="35" t="s">
        <v>78</v>
      </c>
      <c r="F223" s="35" t="s">
        <v>1887</v>
      </c>
      <c r="G223" s="35" t="s">
        <v>1888</v>
      </c>
      <c r="H223" s="35" t="s">
        <v>2044</v>
      </c>
      <c r="I223" s="41">
        <v>42444</v>
      </c>
      <c r="J223" s="41">
        <v>43357</v>
      </c>
      <c r="K223" s="35" t="s">
        <v>80</v>
      </c>
      <c r="L223" s="42">
        <v>3806866.42</v>
      </c>
      <c r="M223" s="43">
        <v>28978816.449999999</v>
      </c>
      <c r="N223" s="42">
        <v>40191424</v>
      </c>
      <c r="O223" s="42">
        <v>26794277.510000002</v>
      </c>
      <c r="P223" s="35">
        <v>0</v>
      </c>
      <c r="Q223" s="35">
        <v>0</v>
      </c>
      <c r="R223" s="42">
        <v>28978816.449999999</v>
      </c>
      <c r="S223" s="42">
        <v>26794277.489999998</v>
      </c>
      <c r="T223" s="42">
        <v>100</v>
      </c>
      <c r="U223" s="42">
        <v>83.26</v>
      </c>
      <c r="V223" s="35" t="s">
        <v>81</v>
      </c>
      <c r="W223" s="35" t="s">
        <v>133</v>
      </c>
      <c r="X223" s="35" t="s">
        <v>157</v>
      </c>
      <c r="Y223" s="35" t="s">
        <v>235</v>
      </c>
      <c r="Z223" s="35" t="s">
        <v>1615</v>
      </c>
    </row>
    <row r="224" spans="1:26" ht="15.75" customHeight="1">
      <c r="A224" s="35" t="s">
        <v>506</v>
      </c>
      <c r="B224" s="35" t="s">
        <v>507</v>
      </c>
      <c r="C224" s="35" t="s">
        <v>76</v>
      </c>
      <c r="D224" s="35" t="s">
        <v>155</v>
      </c>
      <c r="E224" s="35" t="s">
        <v>78</v>
      </c>
      <c r="F224" s="35" t="s">
        <v>1887</v>
      </c>
      <c r="G224" s="35" t="s">
        <v>1888</v>
      </c>
      <c r="H224" s="35" t="s">
        <v>2044</v>
      </c>
      <c r="I224" s="41">
        <v>42444</v>
      </c>
      <c r="J224" s="41">
        <v>43357</v>
      </c>
      <c r="K224" s="35" t="s">
        <v>80</v>
      </c>
      <c r="L224" s="42">
        <v>3806866.42</v>
      </c>
      <c r="M224" s="43">
        <v>28978816.449999999</v>
      </c>
      <c r="N224" s="42">
        <v>40191424</v>
      </c>
      <c r="O224" s="42">
        <v>26794277.510000002</v>
      </c>
      <c r="P224" s="35">
        <v>0</v>
      </c>
      <c r="Q224" s="35">
        <v>0</v>
      </c>
      <c r="R224" s="42">
        <v>28978816.449999999</v>
      </c>
      <c r="S224" s="42">
        <v>26794277.489999998</v>
      </c>
      <c r="T224" s="42">
        <v>100</v>
      </c>
      <c r="U224" s="42">
        <v>83.26</v>
      </c>
      <c r="V224" s="35" t="s">
        <v>81</v>
      </c>
      <c r="W224" s="35" t="s">
        <v>133</v>
      </c>
      <c r="X224" s="35" t="s">
        <v>157</v>
      </c>
      <c r="Y224" s="35" t="s">
        <v>235</v>
      </c>
      <c r="Z224" s="35" t="s">
        <v>2058</v>
      </c>
    </row>
    <row r="225" spans="1:26" ht="15.75" customHeight="1">
      <c r="A225" s="35" t="s">
        <v>506</v>
      </c>
      <c r="B225" s="35" t="s">
        <v>507</v>
      </c>
      <c r="C225" s="35" t="s">
        <v>76</v>
      </c>
      <c r="D225" s="35" t="s">
        <v>155</v>
      </c>
      <c r="E225" s="35" t="s">
        <v>78</v>
      </c>
      <c r="F225" s="35" t="s">
        <v>1887</v>
      </c>
      <c r="G225" s="35" t="s">
        <v>1888</v>
      </c>
      <c r="H225" s="35" t="s">
        <v>2044</v>
      </c>
      <c r="I225" s="41">
        <v>42444</v>
      </c>
      <c r="J225" s="41">
        <v>43357</v>
      </c>
      <c r="K225" s="35" t="s">
        <v>80</v>
      </c>
      <c r="L225" s="42">
        <v>3806866.42</v>
      </c>
      <c r="M225" s="43">
        <v>28978816.449999999</v>
      </c>
      <c r="N225" s="42">
        <v>40191424</v>
      </c>
      <c r="O225" s="42">
        <v>26794277.510000002</v>
      </c>
      <c r="P225" s="35">
        <v>0</v>
      </c>
      <c r="Q225" s="35">
        <v>0</v>
      </c>
      <c r="R225" s="42">
        <v>28978816.449999999</v>
      </c>
      <c r="S225" s="42">
        <v>26794277.489999998</v>
      </c>
      <c r="T225" s="42">
        <v>100</v>
      </c>
      <c r="U225" s="42">
        <v>83.26</v>
      </c>
      <c r="V225" s="35" t="s">
        <v>81</v>
      </c>
      <c r="W225" s="35" t="s">
        <v>133</v>
      </c>
      <c r="X225" s="35" t="s">
        <v>157</v>
      </c>
      <c r="Y225" s="35" t="s">
        <v>235</v>
      </c>
      <c r="Z225" s="35" t="s">
        <v>2059</v>
      </c>
    </row>
    <row r="226" spans="1:26" ht="15.75" customHeight="1">
      <c r="A226" s="35" t="s">
        <v>506</v>
      </c>
      <c r="B226" s="35" t="s">
        <v>507</v>
      </c>
      <c r="C226" s="35" t="s">
        <v>76</v>
      </c>
      <c r="D226" s="35" t="s">
        <v>155</v>
      </c>
      <c r="E226" s="35" t="s">
        <v>78</v>
      </c>
      <c r="F226" s="35" t="s">
        <v>1887</v>
      </c>
      <c r="G226" s="35" t="s">
        <v>1888</v>
      </c>
      <c r="H226" s="35" t="s">
        <v>2044</v>
      </c>
      <c r="I226" s="41">
        <v>42444</v>
      </c>
      <c r="J226" s="41">
        <v>43357</v>
      </c>
      <c r="K226" s="35" t="s">
        <v>80</v>
      </c>
      <c r="L226" s="42">
        <v>3806866.42</v>
      </c>
      <c r="M226" s="43">
        <v>28978816.449999999</v>
      </c>
      <c r="N226" s="42">
        <v>40191424</v>
      </c>
      <c r="O226" s="42">
        <v>26794277.510000002</v>
      </c>
      <c r="P226" s="35">
        <v>0</v>
      </c>
      <c r="Q226" s="35">
        <v>0</v>
      </c>
      <c r="R226" s="42">
        <v>28978816.449999999</v>
      </c>
      <c r="S226" s="42">
        <v>26794277.489999998</v>
      </c>
      <c r="T226" s="42">
        <v>100</v>
      </c>
      <c r="U226" s="42">
        <v>83.26</v>
      </c>
      <c r="V226" s="35" t="s">
        <v>81</v>
      </c>
      <c r="W226" s="35" t="s">
        <v>133</v>
      </c>
      <c r="X226" s="35" t="s">
        <v>157</v>
      </c>
      <c r="Y226" s="35" t="s">
        <v>235</v>
      </c>
      <c r="Z226" s="35" t="s">
        <v>2060</v>
      </c>
    </row>
    <row r="227" spans="1:26" ht="15.75" customHeight="1">
      <c r="A227" s="35" t="s">
        <v>506</v>
      </c>
      <c r="B227" s="35" t="s">
        <v>507</v>
      </c>
      <c r="C227" s="35" t="s">
        <v>76</v>
      </c>
      <c r="D227" s="35" t="s">
        <v>155</v>
      </c>
      <c r="E227" s="35" t="s">
        <v>78</v>
      </c>
      <c r="F227" s="35" t="s">
        <v>1887</v>
      </c>
      <c r="G227" s="35" t="s">
        <v>1888</v>
      </c>
      <c r="H227" s="35" t="s">
        <v>2044</v>
      </c>
      <c r="I227" s="41">
        <v>42444</v>
      </c>
      <c r="J227" s="41">
        <v>43357</v>
      </c>
      <c r="K227" s="35" t="s">
        <v>80</v>
      </c>
      <c r="L227" s="42">
        <v>3806866.42</v>
      </c>
      <c r="M227" s="43">
        <v>28978816.449999999</v>
      </c>
      <c r="N227" s="42">
        <v>40191424</v>
      </c>
      <c r="O227" s="42">
        <v>26794277.510000002</v>
      </c>
      <c r="P227" s="35">
        <v>0</v>
      </c>
      <c r="Q227" s="35">
        <v>0</v>
      </c>
      <c r="R227" s="42">
        <v>28978816.449999999</v>
      </c>
      <c r="S227" s="42">
        <v>26794277.489999998</v>
      </c>
      <c r="T227" s="42">
        <v>100</v>
      </c>
      <c r="U227" s="42">
        <v>83.26</v>
      </c>
      <c r="V227" s="35" t="s">
        <v>81</v>
      </c>
      <c r="W227" s="35" t="s">
        <v>133</v>
      </c>
      <c r="X227" s="35" t="s">
        <v>157</v>
      </c>
      <c r="Y227" s="35" t="s">
        <v>235</v>
      </c>
      <c r="Z227" s="35" t="s">
        <v>2061</v>
      </c>
    </row>
    <row r="228" spans="1:26" ht="15.75" customHeight="1">
      <c r="A228" s="35" t="s">
        <v>506</v>
      </c>
      <c r="B228" s="35" t="s">
        <v>507</v>
      </c>
      <c r="C228" s="35" t="s">
        <v>76</v>
      </c>
      <c r="D228" s="35" t="s">
        <v>155</v>
      </c>
      <c r="E228" s="35" t="s">
        <v>78</v>
      </c>
      <c r="F228" s="35" t="s">
        <v>1887</v>
      </c>
      <c r="G228" s="35" t="s">
        <v>1888</v>
      </c>
      <c r="H228" s="35" t="s">
        <v>2044</v>
      </c>
      <c r="I228" s="41">
        <v>42444</v>
      </c>
      <c r="J228" s="41">
        <v>43357</v>
      </c>
      <c r="K228" s="35" t="s">
        <v>80</v>
      </c>
      <c r="L228" s="42">
        <v>3806866.42</v>
      </c>
      <c r="M228" s="43">
        <v>28978816.449999999</v>
      </c>
      <c r="N228" s="42">
        <v>40191424</v>
      </c>
      <c r="O228" s="42">
        <v>26794277.510000002</v>
      </c>
      <c r="P228" s="35">
        <v>0</v>
      </c>
      <c r="Q228" s="35">
        <v>0</v>
      </c>
      <c r="R228" s="42">
        <v>28978816.449999999</v>
      </c>
      <c r="S228" s="42">
        <v>26794277.489999998</v>
      </c>
      <c r="T228" s="42">
        <v>100</v>
      </c>
      <c r="U228" s="42">
        <v>83.26</v>
      </c>
      <c r="V228" s="35" t="s">
        <v>81</v>
      </c>
      <c r="W228" s="35" t="s">
        <v>133</v>
      </c>
      <c r="X228" s="35" t="s">
        <v>157</v>
      </c>
      <c r="Y228" s="35" t="s">
        <v>235</v>
      </c>
      <c r="Z228" s="35" t="s">
        <v>2062</v>
      </c>
    </row>
    <row r="229" spans="1:26" ht="15.75" customHeight="1">
      <c r="A229" s="35" t="s">
        <v>506</v>
      </c>
      <c r="B229" s="35" t="s">
        <v>507</v>
      </c>
      <c r="C229" s="35" t="s">
        <v>76</v>
      </c>
      <c r="D229" s="35" t="s">
        <v>155</v>
      </c>
      <c r="E229" s="35" t="s">
        <v>78</v>
      </c>
      <c r="F229" s="35" t="s">
        <v>1887</v>
      </c>
      <c r="G229" s="35" t="s">
        <v>1888</v>
      </c>
      <c r="H229" s="35" t="s">
        <v>2044</v>
      </c>
      <c r="I229" s="41">
        <v>42444</v>
      </c>
      <c r="J229" s="41">
        <v>43357</v>
      </c>
      <c r="K229" s="35" t="s">
        <v>80</v>
      </c>
      <c r="L229" s="42">
        <v>3806866.42</v>
      </c>
      <c r="M229" s="43">
        <v>28978816.449999999</v>
      </c>
      <c r="N229" s="42">
        <v>40191424</v>
      </c>
      <c r="O229" s="42">
        <v>26794277.510000002</v>
      </c>
      <c r="P229" s="35">
        <v>0</v>
      </c>
      <c r="Q229" s="35">
        <v>0</v>
      </c>
      <c r="R229" s="42">
        <v>28978816.449999999</v>
      </c>
      <c r="S229" s="42">
        <v>26794277.489999998</v>
      </c>
      <c r="T229" s="42">
        <v>100</v>
      </c>
      <c r="U229" s="42">
        <v>83.26</v>
      </c>
      <c r="V229" s="35" t="s">
        <v>81</v>
      </c>
      <c r="W229" s="35" t="s">
        <v>133</v>
      </c>
      <c r="X229" s="35" t="s">
        <v>157</v>
      </c>
      <c r="Y229" s="35" t="s">
        <v>235</v>
      </c>
      <c r="Z229" s="35" t="s">
        <v>725</v>
      </c>
    </row>
    <row r="230" spans="1:26" ht="15.75" customHeight="1">
      <c r="A230" s="35" t="s">
        <v>506</v>
      </c>
      <c r="B230" s="35" t="s">
        <v>507</v>
      </c>
      <c r="C230" s="35" t="s">
        <v>76</v>
      </c>
      <c r="D230" s="35" t="s">
        <v>155</v>
      </c>
      <c r="E230" s="35" t="s">
        <v>78</v>
      </c>
      <c r="F230" s="35" t="s">
        <v>1887</v>
      </c>
      <c r="G230" s="35" t="s">
        <v>1888</v>
      </c>
      <c r="H230" s="35" t="s">
        <v>2044</v>
      </c>
      <c r="I230" s="41">
        <v>42444</v>
      </c>
      <c r="J230" s="41">
        <v>43357</v>
      </c>
      <c r="K230" s="35" t="s">
        <v>80</v>
      </c>
      <c r="L230" s="42">
        <v>3806866.42</v>
      </c>
      <c r="M230" s="43">
        <v>28978816.449999999</v>
      </c>
      <c r="N230" s="42">
        <v>40191424</v>
      </c>
      <c r="O230" s="42">
        <v>26794277.510000002</v>
      </c>
      <c r="P230" s="35">
        <v>0</v>
      </c>
      <c r="Q230" s="35">
        <v>0</v>
      </c>
      <c r="R230" s="42">
        <v>28978816.449999999</v>
      </c>
      <c r="S230" s="42">
        <v>26794277.489999998</v>
      </c>
      <c r="T230" s="42">
        <v>100</v>
      </c>
      <c r="U230" s="42">
        <v>83.26</v>
      </c>
      <c r="V230" s="35" t="s">
        <v>81</v>
      </c>
      <c r="W230" s="35" t="s">
        <v>133</v>
      </c>
      <c r="X230" s="35" t="s">
        <v>157</v>
      </c>
      <c r="Y230" s="35" t="s">
        <v>235</v>
      </c>
      <c r="Z230" s="35" t="s">
        <v>2063</v>
      </c>
    </row>
    <row r="231" spans="1:26" ht="15.75" customHeight="1">
      <c r="A231" s="35" t="s">
        <v>506</v>
      </c>
      <c r="B231" s="35" t="s">
        <v>507</v>
      </c>
      <c r="C231" s="35" t="s">
        <v>76</v>
      </c>
      <c r="D231" s="35" t="s">
        <v>155</v>
      </c>
      <c r="E231" s="35" t="s">
        <v>78</v>
      </c>
      <c r="F231" s="35" t="s">
        <v>1887</v>
      </c>
      <c r="G231" s="35" t="s">
        <v>1888</v>
      </c>
      <c r="H231" s="35" t="s">
        <v>2044</v>
      </c>
      <c r="I231" s="41">
        <v>42444</v>
      </c>
      <c r="J231" s="41">
        <v>43357</v>
      </c>
      <c r="K231" s="35" t="s">
        <v>80</v>
      </c>
      <c r="L231" s="42">
        <v>3806866.42</v>
      </c>
      <c r="M231" s="43">
        <v>28978816.449999999</v>
      </c>
      <c r="N231" s="42">
        <v>40191424</v>
      </c>
      <c r="O231" s="42">
        <v>26794277.510000002</v>
      </c>
      <c r="P231" s="35">
        <v>0</v>
      </c>
      <c r="Q231" s="35">
        <v>0</v>
      </c>
      <c r="R231" s="42">
        <v>28978816.449999999</v>
      </c>
      <c r="S231" s="42">
        <v>26794277.489999998</v>
      </c>
      <c r="T231" s="42">
        <v>100</v>
      </c>
      <c r="U231" s="42">
        <v>83.26</v>
      </c>
      <c r="V231" s="35" t="s">
        <v>81</v>
      </c>
      <c r="W231" s="35" t="s">
        <v>133</v>
      </c>
      <c r="X231" s="35" t="s">
        <v>157</v>
      </c>
      <c r="Y231" s="35" t="s">
        <v>235</v>
      </c>
      <c r="Z231" s="35" t="s">
        <v>2064</v>
      </c>
    </row>
    <row r="232" spans="1:26" ht="15.75" customHeight="1">
      <c r="A232" s="35" t="s">
        <v>506</v>
      </c>
      <c r="B232" s="35" t="s">
        <v>507</v>
      </c>
      <c r="C232" s="35" t="s">
        <v>76</v>
      </c>
      <c r="D232" s="35" t="s">
        <v>155</v>
      </c>
      <c r="E232" s="35" t="s">
        <v>78</v>
      </c>
      <c r="F232" s="35" t="s">
        <v>1887</v>
      </c>
      <c r="G232" s="35" t="s">
        <v>1888</v>
      </c>
      <c r="H232" s="35" t="s">
        <v>2044</v>
      </c>
      <c r="I232" s="41">
        <v>42444</v>
      </c>
      <c r="J232" s="41">
        <v>43357</v>
      </c>
      <c r="K232" s="35" t="s">
        <v>80</v>
      </c>
      <c r="L232" s="42">
        <v>3806866.42</v>
      </c>
      <c r="M232" s="43">
        <v>28978816.449999999</v>
      </c>
      <c r="N232" s="42">
        <v>40191424</v>
      </c>
      <c r="O232" s="42">
        <v>26794277.510000002</v>
      </c>
      <c r="P232" s="35">
        <v>0</v>
      </c>
      <c r="Q232" s="35">
        <v>0</v>
      </c>
      <c r="R232" s="42">
        <v>28978816.449999999</v>
      </c>
      <c r="S232" s="42">
        <v>26794277.489999998</v>
      </c>
      <c r="T232" s="42">
        <v>100</v>
      </c>
      <c r="U232" s="42">
        <v>83.26</v>
      </c>
      <c r="V232" s="35" t="s">
        <v>81</v>
      </c>
      <c r="W232" s="35" t="s">
        <v>133</v>
      </c>
      <c r="X232" s="35" t="s">
        <v>157</v>
      </c>
      <c r="Y232" s="35" t="s">
        <v>235</v>
      </c>
      <c r="Z232" s="35" t="s">
        <v>1749</v>
      </c>
    </row>
    <row r="233" spans="1:26" ht="15.75" customHeight="1">
      <c r="A233" s="35" t="s">
        <v>506</v>
      </c>
      <c r="B233" s="35" t="s">
        <v>507</v>
      </c>
      <c r="C233" s="35" t="s">
        <v>76</v>
      </c>
      <c r="D233" s="35" t="s">
        <v>155</v>
      </c>
      <c r="E233" s="35" t="s">
        <v>78</v>
      </c>
      <c r="F233" s="35" t="s">
        <v>1887</v>
      </c>
      <c r="G233" s="35" t="s">
        <v>1888</v>
      </c>
      <c r="H233" s="35" t="s">
        <v>2044</v>
      </c>
      <c r="I233" s="41">
        <v>42444</v>
      </c>
      <c r="J233" s="41">
        <v>43357</v>
      </c>
      <c r="K233" s="35" t="s">
        <v>80</v>
      </c>
      <c r="L233" s="42">
        <v>3806866.42</v>
      </c>
      <c r="M233" s="43">
        <v>28978816.449999999</v>
      </c>
      <c r="N233" s="42">
        <v>40191424</v>
      </c>
      <c r="O233" s="42">
        <v>26794277.510000002</v>
      </c>
      <c r="P233" s="35">
        <v>0</v>
      </c>
      <c r="Q233" s="35">
        <v>0</v>
      </c>
      <c r="R233" s="42">
        <v>28978816.449999999</v>
      </c>
      <c r="S233" s="42">
        <v>26794277.489999998</v>
      </c>
      <c r="T233" s="42">
        <v>100</v>
      </c>
      <c r="U233" s="42">
        <v>83.26</v>
      </c>
      <c r="V233" s="35" t="s">
        <v>81</v>
      </c>
      <c r="W233" s="35" t="s">
        <v>133</v>
      </c>
      <c r="X233" s="35" t="s">
        <v>157</v>
      </c>
      <c r="Y233" s="35" t="s">
        <v>235</v>
      </c>
      <c r="Z233" s="35" t="s">
        <v>373</v>
      </c>
    </row>
    <row r="234" spans="1:26" ht="15.75" customHeight="1">
      <c r="A234" s="35" t="s">
        <v>506</v>
      </c>
      <c r="B234" s="35" t="s">
        <v>507</v>
      </c>
      <c r="C234" s="35" t="s">
        <v>76</v>
      </c>
      <c r="D234" s="35" t="s">
        <v>155</v>
      </c>
      <c r="E234" s="35" t="s">
        <v>78</v>
      </c>
      <c r="F234" s="35" t="s">
        <v>1887</v>
      </c>
      <c r="G234" s="35" t="s">
        <v>1888</v>
      </c>
      <c r="H234" s="35" t="s">
        <v>2044</v>
      </c>
      <c r="I234" s="41">
        <v>42444</v>
      </c>
      <c r="J234" s="41">
        <v>43357</v>
      </c>
      <c r="K234" s="35" t="s">
        <v>80</v>
      </c>
      <c r="L234" s="42">
        <v>3806866.42</v>
      </c>
      <c r="M234" s="43">
        <v>28978816.449999999</v>
      </c>
      <c r="N234" s="42">
        <v>40191424</v>
      </c>
      <c r="O234" s="42">
        <v>26794277.510000002</v>
      </c>
      <c r="P234" s="35">
        <v>0</v>
      </c>
      <c r="Q234" s="35">
        <v>0</v>
      </c>
      <c r="R234" s="42">
        <v>28978816.449999999</v>
      </c>
      <c r="S234" s="42">
        <v>26794277.489999998</v>
      </c>
      <c r="T234" s="42">
        <v>100</v>
      </c>
      <c r="U234" s="42">
        <v>83.26</v>
      </c>
      <c r="V234" s="35" t="s">
        <v>81</v>
      </c>
      <c r="W234" s="35" t="s">
        <v>133</v>
      </c>
      <c r="X234" s="35" t="s">
        <v>157</v>
      </c>
      <c r="Y234" s="35" t="s">
        <v>158</v>
      </c>
      <c r="Z234" s="35" t="s">
        <v>158</v>
      </c>
    </row>
    <row r="235" spans="1:26" ht="15.75" customHeight="1">
      <c r="A235" s="35" t="s">
        <v>506</v>
      </c>
      <c r="B235" s="35" t="s">
        <v>507</v>
      </c>
      <c r="C235" s="35" t="s">
        <v>76</v>
      </c>
      <c r="D235" s="35" t="s">
        <v>155</v>
      </c>
      <c r="E235" s="35" t="s">
        <v>78</v>
      </c>
      <c r="F235" s="35" t="s">
        <v>1887</v>
      </c>
      <c r="G235" s="35" t="s">
        <v>1888</v>
      </c>
      <c r="H235" s="35" t="s">
        <v>2044</v>
      </c>
      <c r="I235" s="41">
        <v>42444</v>
      </c>
      <c r="J235" s="41">
        <v>43357</v>
      </c>
      <c r="K235" s="35" t="s">
        <v>80</v>
      </c>
      <c r="L235" s="42">
        <v>3806866.42</v>
      </c>
      <c r="M235" s="43">
        <v>28978816.449999999</v>
      </c>
      <c r="N235" s="42">
        <v>40191424</v>
      </c>
      <c r="O235" s="42">
        <v>26794277.510000002</v>
      </c>
      <c r="P235" s="35">
        <v>0</v>
      </c>
      <c r="Q235" s="35">
        <v>0</v>
      </c>
      <c r="R235" s="42">
        <v>28978816.449999999</v>
      </c>
      <c r="S235" s="42">
        <v>26794277.489999998</v>
      </c>
      <c r="T235" s="42">
        <v>100</v>
      </c>
      <c r="U235" s="42">
        <v>83.26</v>
      </c>
      <c r="V235" s="35" t="s">
        <v>81</v>
      </c>
      <c r="W235" s="35" t="s">
        <v>133</v>
      </c>
      <c r="X235" s="35" t="s">
        <v>157</v>
      </c>
      <c r="Y235" s="35" t="s">
        <v>158</v>
      </c>
      <c r="Z235" s="35" t="s">
        <v>158</v>
      </c>
    </row>
    <row r="236" spans="1:26" ht="15.75" customHeight="1">
      <c r="A236" s="35" t="s">
        <v>506</v>
      </c>
      <c r="B236" s="35" t="s">
        <v>507</v>
      </c>
      <c r="C236" s="35" t="s">
        <v>76</v>
      </c>
      <c r="D236" s="35" t="s">
        <v>155</v>
      </c>
      <c r="E236" s="35" t="s">
        <v>78</v>
      </c>
      <c r="F236" s="35" t="s">
        <v>1887</v>
      </c>
      <c r="G236" s="35" t="s">
        <v>1888</v>
      </c>
      <c r="H236" s="35" t="s">
        <v>2044</v>
      </c>
      <c r="I236" s="41">
        <v>42444</v>
      </c>
      <c r="J236" s="41">
        <v>43357</v>
      </c>
      <c r="K236" s="35" t="s">
        <v>80</v>
      </c>
      <c r="L236" s="42">
        <v>3806866.42</v>
      </c>
      <c r="M236" s="43">
        <v>28978816.449999999</v>
      </c>
      <c r="N236" s="42">
        <v>40191424</v>
      </c>
      <c r="O236" s="42">
        <v>26794277.510000002</v>
      </c>
      <c r="P236" s="35">
        <v>0</v>
      </c>
      <c r="Q236" s="35">
        <v>0</v>
      </c>
      <c r="R236" s="42">
        <v>28978816.449999999</v>
      </c>
      <c r="S236" s="42">
        <v>26794277.489999998</v>
      </c>
      <c r="T236" s="42">
        <v>100</v>
      </c>
      <c r="U236" s="42">
        <v>83.26</v>
      </c>
      <c r="V236" s="35" t="s">
        <v>81</v>
      </c>
      <c r="W236" s="35" t="s">
        <v>133</v>
      </c>
      <c r="X236" s="35" t="s">
        <v>157</v>
      </c>
      <c r="Y236" s="35" t="s">
        <v>158</v>
      </c>
      <c r="Z236" s="35" t="s">
        <v>2065</v>
      </c>
    </row>
    <row r="237" spans="1:26" ht="15.75" customHeight="1">
      <c r="A237" s="35" t="s">
        <v>506</v>
      </c>
      <c r="B237" s="35" t="s">
        <v>507</v>
      </c>
      <c r="C237" s="35" t="s">
        <v>76</v>
      </c>
      <c r="D237" s="35" t="s">
        <v>155</v>
      </c>
      <c r="E237" s="35" t="s">
        <v>78</v>
      </c>
      <c r="F237" s="35" t="s">
        <v>1887</v>
      </c>
      <c r="G237" s="35" t="s">
        <v>1888</v>
      </c>
      <c r="H237" s="35" t="s">
        <v>2044</v>
      </c>
      <c r="I237" s="41">
        <v>42444</v>
      </c>
      <c r="J237" s="41">
        <v>43357</v>
      </c>
      <c r="K237" s="35" t="s">
        <v>80</v>
      </c>
      <c r="L237" s="42">
        <v>3806866.42</v>
      </c>
      <c r="M237" s="43">
        <v>28978816.449999999</v>
      </c>
      <c r="N237" s="42">
        <v>40191424</v>
      </c>
      <c r="O237" s="42">
        <v>26794277.510000002</v>
      </c>
      <c r="P237" s="35">
        <v>0</v>
      </c>
      <c r="Q237" s="35">
        <v>0</v>
      </c>
      <c r="R237" s="42">
        <v>28978816.449999999</v>
      </c>
      <c r="S237" s="42">
        <v>26794277.489999998</v>
      </c>
      <c r="T237" s="42">
        <v>100</v>
      </c>
      <c r="U237" s="42">
        <v>83.26</v>
      </c>
      <c r="V237" s="35" t="s">
        <v>81</v>
      </c>
      <c r="W237" s="35" t="s">
        <v>133</v>
      </c>
      <c r="X237" s="35" t="s">
        <v>157</v>
      </c>
      <c r="Y237" s="35" t="s">
        <v>158</v>
      </c>
      <c r="Z237" s="35" t="s">
        <v>2066</v>
      </c>
    </row>
    <row r="238" spans="1:26" ht="15.75" customHeight="1">
      <c r="A238" s="35" t="s">
        <v>506</v>
      </c>
      <c r="B238" s="35" t="s">
        <v>507</v>
      </c>
      <c r="C238" s="35" t="s">
        <v>76</v>
      </c>
      <c r="D238" s="35" t="s">
        <v>155</v>
      </c>
      <c r="E238" s="35" t="s">
        <v>78</v>
      </c>
      <c r="F238" s="35" t="s">
        <v>1887</v>
      </c>
      <c r="G238" s="35" t="s">
        <v>1888</v>
      </c>
      <c r="H238" s="35" t="s">
        <v>2044</v>
      </c>
      <c r="I238" s="41">
        <v>42444</v>
      </c>
      <c r="J238" s="41">
        <v>43357</v>
      </c>
      <c r="K238" s="35" t="s">
        <v>80</v>
      </c>
      <c r="L238" s="42">
        <v>3806866.42</v>
      </c>
      <c r="M238" s="43">
        <v>28978816.449999999</v>
      </c>
      <c r="N238" s="42">
        <v>40191424</v>
      </c>
      <c r="O238" s="42">
        <v>26794277.510000002</v>
      </c>
      <c r="P238" s="35">
        <v>0</v>
      </c>
      <c r="Q238" s="35">
        <v>0</v>
      </c>
      <c r="R238" s="42">
        <v>28978816.449999999</v>
      </c>
      <c r="S238" s="42">
        <v>26794277.489999998</v>
      </c>
      <c r="T238" s="42">
        <v>100</v>
      </c>
      <c r="U238" s="42">
        <v>83.26</v>
      </c>
      <c r="V238" s="35" t="s">
        <v>81</v>
      </c>
      <c r="W238" s="35" t="s">
        <v>133</v>
      </c>
      <c r="X238" s="35" t="s">
        <v>157</v>
      </c>
      <c r="Y238" s="35" t="s">
        <v>158</v>
      </c>
      <c r="Z238" s="35" t="s">
        <v>2067</v>
      </c>
    </row>
    <row r="239" spans="1:26" ht="15.75" customHeight="1">
      <c r="A239" s="35" t="s">
        <v>506</v>
      </c>
      <c r="B239" s="35" t="s">
        <v>507</v>
      </c>
      <c r="C239" s="35" t="s">
        <v>76</v>
      </c>
      <c r="D239" s="35" t="s">
        <v>155</v>
      </c>
      <c r="E239" s="35" t="s">
        <v>78</v>
      </c>
      <c r="F239" s="35" t="s">
        <v>1887</v>
      </c>
      <c r="G239" s="35" t="s">
        <v>1888</v>
      </c>
      <c r="H239" s="35" t="s">
        <v>2044</v>
      </c>
      <c r="I239" s="41">
        <v>42444</v>
      </c>
      <c r="J239" s="41">
        <v>43357</v>
      </c>
      <c r="K239" s="35" t="s">
        <v>80</v>
      </c>
      <c r="L239" s="42">
        <v>3806866.42</v>
      </c>
      <c r="M239" s="43">
        <v>28978816.449999999</v>
      </c>
      <c r="N239" s="42">
        <v>40191424</v>
      </c>
      <c r="O239" s="42">
        <v>26794277.510000002</v>
      </c>
      <c r="P239" s="35">
        <v>0</v>
      </c>
      <c r="Q239" s="35">
        <v>0</v>
      </c>
      <c r="R239" s="42">
        <v>28978816.449999999</v>
      </c>
      <c r="S239" s="42">
        <v>26794277.489999998</v>
      </c>
      <c r="T239" s="42">
        <v>100</v>
      </c>
      <c r="U239" s="42">
        <v>83.26</v>
      </c>
      <c r="V239" s="35" t="s">
        <v>81</v>
      </c>
      <c r="W239" s="35" t="s">
        <v>133</v>
      </c>
      <c r="X239" s="35" t="s">
        <v>157</v>
      </c>
      <c r="Y239" s="35" t="s">
        <v>158</v>
      </c>
      <c r="Z239" s="35" t="s">
        <v>2068</v>
      </c>
    </row>
    <row r="240" spans="1:26" ht="15.75" customHeight="1">
      <c r="A240" s="35" t="s">
        <v>506</v>
      </c>
      <c r="B240" s="35" t="s">
        <v>507</v>
      </c>
      <c r="C240" s="35" t="s">
        <v>76</v>
      </c>
      <c r="D240" s="35" t="s">
        <v>155</v>
      </c>
      <c r="E240" s="35" t="s">
        <v>78</v>
      </c>
      <c r="F240" s="35" t="s">
        <v>1887</v>
      </c>
      <c r="G240" s="35" t="s">
        <v>1888</v>
      </c>
      <c r="H240" s="35" t="s">
        <v>2044</v>
      </c>
      <c r="I240" s="41">
        <v>42444</v>
      </c>
      <c r="J240" s="41">
        <v>43357</v>
      </c>
      <c r="K240" s="35" t="s">
        <v>80</v>
      </c>
      <c r="L240" s="42">
        <v>3806866.42</v>
      </c>
      <c r="M240" s="43">
        <v>28978816.449999999</v>
      </c>
      <c r="N240" s="42">
        <v>40191424</v>
      </c>
      <c r="O240" s="42">
        <v>26794277.510000002</v>
      </c>
      <c r="P240" s="35">
        <v>0</v>
      </c>
      <c r="Q240" s="35">
        <v>0</v>
      </c>
      <c r="R240" s="42">
        <v>28978816.449999999</v>
      </c>
      <c r="S240" s="42">
        <v>26794277.489999998</v>
      </c>
      <c r="T240" s="42">
        <v>100</v>
      </c>
      <c r="U240" s="42">
        <v>83.26</v>
      </c>
      <c r="V240" s="35" t="s">
        <v>81</v>
      </c>
      <c r="W240" s="35" t="s">
        <v>133</v>
      </c>
      <c r="X240" s="35" t="s">
        <v>157</v>
      </c>
      <c r="Y240" s="35" t="s">
        <v>158</v>
      </c>
      <c r="Z240" s="35" t="s">
        <v>2069</v>
      </c>
    </row>
    <row r="241" spans="1:26" ht="15.75" customHeight="1">
      <c r="A241" s="35" t="s">
        <v>506</v>
      </c>
      <c r="B241" s="35" t="s">
        <v>507</v>
      </c>
      <c r="C241" s="35" t="s">
        <v>76</v>
      </c>
      <c r="D241" s="35" t="s">
        <v>155</v>
      </c>
      <c r="E241" s="35" t="s">
        <v>78</v>
      </c>
      <c r="F241" s="35" t="s">
        <v>1887</v>
      </c>
      <c r="G241" s="35" t="s">
        <v>1888</v>
      </c>
      <c r="H241" s="35" t="s">
        <v>2044</v>
      </c>
      <c r="I241" s="41">
        <v>42444</v>
      </c>
      <c r="J241" s="41">
        <v>43357</v>
      </c>
      <c r="K241" s="35" t="s">
        <v>80</v>
      </c>
      <c r="L241" s="42">
        <v>3806866.42</v>
      </c>
      <c r="M241" s="43">
        <v>28978816.449999999</v>
      </c>
      <c r="N241" s="42">
        <v>40191424</v>
      </c>
      <c r="O241" s="42">
        <v>26794277.510000002</v>
      </c>
      <c r="P241" s="35">
        <v>0</v>
      </c>
      <c r="Q241" s="35">
        <v>0</v>
      </c>
      <c r="R241" s="42">
        <v>28978816.449999999</v>
      </c>
      <c r="S241" s="42">
        <v>26794277.489999998</v>
      </c>
      <c r="T241" s="42">
        <v>100</v>
      </c>
      <c r="U241" s="42">
        <v>83.26</v>
      </c>
      <c r="V241" s="35" t="s">
        <v>81</v>
      </c>
      <c r="W241" s="35" t="s">
        <v>133</v>
      </c>
      <c r="X241" s="35" t="s">
        <v>157</v>
      </c>
      <c r="Y241" s="35" t="s">
        <v>259</v>
      </c>
      <c r="Z241" s="35" t="s">
        <v>982</v>
      </c>
    </row>
    <row r="242" spans="1:26" ht="15.75" customHeight="1">
      <c r="A242" s="35" t="s">
        <v>512</v>
      </c>
      <c r="B242" s="35" t="s">
        <v>513</v>
      </c>
      <c r="C242" s="35" t="s">
        <v>76</v>
      </c>
      <c r="D242" s="35" t="s">
        <v>514</v>
      </c>
      <c r="E242" s="35" t="s">
        <v>78</v>
      </c>
      <c r="F242" s="35" t="s">
        <v>2070</v>
      </c>
      <c r="G242" s="35" t="s">
        <v>2071</v>
      </c>
      <c r="H242" s="35" t="s">
        <v>2072</v>
      </c>
      <c r="I242" s="41">
        <v>42433</v>
      </c>
      <c r="J242" s="41">
        <v>43619</v>
      </c>
      <c r="K242" s="35" t="s">
        <v>80</v>
      </c>
      <c r="L242" s="42">
        <v>478015.86</v>
      </c>
      <c r="M242" s="43">
        <v>3598694.59</v>
      </c>
      <c r="N242" s="42">
        <v>3838345</v>
      </c>
      <c r="O242" s="42">
        <v>0</v>
      </c>
      <c r="P242" s="35">
        <v>0</v>
      </c>
      <c r="Q242" s="35">
        <v>0</v>
      </c>
      <c r="R242" s="42">
        <v>3598694.59</v>
      </c>
      <c r="S242" s="42">
        <v>0</v>
      </c>
      <c r="T242" s="42">
        <v>75</v>
      </c>
      <c r="U242" s="42">
        <v>93.75</v>
      </c>
      <c r="V242" s="35" t="s">
        <v>175</v>
      </c>
      <c r="W242" s="35" t="s">
        <v>133</v>
      </c>
      <c r="X242" s="35" t="s">
        <v>502</v>
      </c>
      <c r="Y242" s="35" t="s">
        <v>212</v>
      </c>
      <c r="Z242" s="35" t="s">
        <v>212</v>
      </c>
    </row>
    <row r="243" spans="1:26" ht="15.75" customHeight="1">
      <c r="A243" s="35" t="s">
        <v>512</v>
      </c>
      <c r="B243" s="35" t="s">
        <v>513</v>
      </c>
      <c r="C243" s="35" t="s">
        <v>76</v>
      </c>
      <c r="D243" s="35" t="s">
        <v>514</v>
      </c>
      <c r="E243" s="35" t="s">
        <v>78</v>
      </c>
      <c r="F243" s="35" t="s">
        <v>2070</v>
      </c>
      <c r="G243" s="35" t="s">
        <v>2071</v>
      </c>
      <c r="H243" s="35" t="s">
        <v>2072</v>
      </c>
      <c r="I243" s="41">
        <v>42433</v>
      </c>
      <c r="J243" s="41">
        <v>43619</v>
      </c>
      <c r="K243" s="35" t="s">
        <v>80</v>
      </c>
      <c r="L243" s="42">
        <v>478015.86</v>
      </c>
      <c r="M243" s="43">
        <v>3598694.59</v>
      </c>
      <c r="N243" s="42">
        <v>3838345</v>
      </c>
      <c r="O243" s="42">
        <v>0</v>
      </c>
      <c r="P243" s="35">
        <v>0</v>
      </c>
      <c r="Q243" s="35">
        <v>0</v>
      </c>
      <c r="R243" s="42">
        <v>3598694.59</v>
      </c>
      <c r="S243" s="42">
        <v>0</v>
      </c>
      <c r="T243" s="42">
        <v>75</v>
      </c>
      <c r="U243" s="42">
        <v>93.75</v>
      </c>
      <c r="V243" s="35" t="s">
        <v>175</v>
      </c>
      <c r="W243" s="35" t="s">
        <v>133</v>
      </c>
      <c r="X243" s="35" t="s">
        <v>502</v>
      </c>
      <c r="Y243" s="35" t="s">
        <v>199</v>
      </c>
      <c r="Z243" s="35" t="s">
        <v>199</v>
      </c>
    </row>
    <row r="244" spans="1:26" ht="15.75" customHeight="1">
      <c r="A244" s="35" t="s">
        <v>519</v>
      </c>
      <c r="B244" s="35" t="s">
        <v>520</v>
      </c>
      <c r="C244" s="35" t="s">
        <v>100</v>
      </c>
      <c r="D244" s="35" t="s">
        <v>174</v>
      </c>
      <c r="E244" s="35" t="s">
        <v>337</v>
      </c>
      <c r="F244" s="35" t="s">
        <v>2073</v>
      </c>
      <c r="G244" s="35" t="s">
        <v>2074</v>
      </c>
      <c r="H244" s="35" t="s">
        <v>2075</v>
      </c>
      <c r="I244" s="41">
        <v>42545</v>
      </c>
      <c r="J244" s="41">
        <v>43885</v>
      </c>
      <c r="K244" s="35" t="s">
        <v>80</v>
      </c>
      <c r="L244" s="42">
        <v>935000</v>
      </c>
      <c r="M244" s="43">
        <v>7071288.5999999996</v>
      </c>
      <c r="N244" s="42">
        <v>7643570</v>
      </c>
      <c r="O244" s="42">
        <v>0</v>
      </c>
      <c r="P244" s="35">
        <v>0</v>
      </c>
      <c r="Q244" s="35">
        <v>0</v>
      </c>
      <c r="R244" s="42">
        <v>6792766.1600000001</v>
      </c>
      <c r="S244" s="42">
        <v>0</v>
      </c>
      <c r="T244" s="42">
        <v>95.31</v>
      </c>
      <c r="U244" s="42">
        <v>88.86</v>
      </c>
      <c r="V244" s="35" t="s">
        <v>105</v>
      </c>
      <c r="W244" s="35" t="s">
        <v>133</v>
      </c>
      <c r="X244" s="35" t="s">
        <v>83</v>
      </c>
      <c r="Y244" s="35" t="s">
        <v>95</v>
      </c>
      <c r="Z244" s="35" t="s">
        <v>95</v>
      </c>
    </row>
    <row r="245" spans="1:26" ht="15.75" customHeight="1">
      <c r="A245" s="35" t="s">
        <v>525</v>
      </c>
      <c r="B245" s="35" t="s">
        <v>526</v>
      </c>
      <c r="C245" s="35" t="s">
        <v>138</v>
      </c>
      <c r="D245" s="35" t="s">
        <v>155</v>
      </c>
      <c r="E245" s="35" t="s">
        <v>180</v>
      </c>
      <c r="F245" s="35" t="s">
        <v>2076</v>
      </c>
      <c r="G245" s="35" t="s">
        <v>2077</v>
      </c>
      <c r="H245" s="35" t="s">
        <v>2078</v>
      </c>
      <c r="I245" s="41">
        <v>42552</v>
      </c>
      <c r="J245" s="41">
        <v>43828</v>
      </c>
      <c r="K245" s="35" t="s">
        <v>80</v>
      </c>
      <c r="L245" s="42">
        <v>4041441.49</v>
      </c>
      <c r="M245" s="43">
        <v>30622510.699999999</v>
      </c>
      <c r="N245" s="42">
        <v>50034189.5</v>
      </c>
      <c r="O245" s="42">
        <v>0</v>
      </c>
      <c r="P245" s="35">
        <v>0</v>
      </c>
      <c r="Q245" s="35">
        <v>0</v>
      </c>
      <c r="R245" s="42">
        <v>23283557.989999998</v>
      </c>
      <c r="S245" s="42">
        <v>0</v>
      </c>
      <c r="T245" s="42">
        <v>55.77</v>
      </c>
      <c r="U245" s="42">
        <v>46.53</v>
      </c>
      <c r="V245" s="35" t="s">
        <v>105</v>
      </c>
      <c r="W245" s="35" t="s">
        <v>133</v>
      </c>
      <c r="X245" s="35" t="s">
        <v>157</v>
      </c>
      <c r="Y245" s="35" t="s">
        <v>527</v>
      </c>
      <c r="Z245" s="35" t="s">
        <v>527</v>
      </c>
    </row>
    <row r="246" spans="1:26" ht="15.75" customHeight="1">
      <c r="A246" s="35" t="s">
        <v>525</v>
      </c>
      <c r="B246" s="35" t="s">
        <v>526</v>
      </c>
      <c r="C246" s="35" t="s">
        <v>138</v>
      </c>
      <c r="D246" s="35" t="s">
        <v>155</v>
      </c>
      <c r="E246" s="35" t="s">
        <v>180</v>
      </c>
      <c r="F246" s="35" t="s">
        <v>2076</v>
      </c>
      <c r="G246" s="35" t="s">
        <v>2077</v>
      </c>
      <c r="H246" s="35" t="s">
        <v>2078</v>
      </c>
      <c r="I246" s="41">
        <v>42552</v>
      </c>
      <c r="J246" s="41">
        <v>43828</v>
      </c>
      <c r="K246" s="35" t="s">
        <v>80</v>
      </c>
      <c r="L246" s="42">
        <v>4041441.49</v>
      </c>
      <c r="M246" s="43">
        <v>30622510.699999999</v>
      </c>
      <c r="N246" s="42">
        <v>50034189.5</v>
      </c>
      <c r="O246" s="42">
        <v>0</v>
      </c>
      <c r="P246" s="35">
        <v>0</v>
      </c>
      <c r="Q246" s="35">
        <v>0</v>
      </c>
      <c r="R246" s="42">
        <v>23283557.989999998</v>
      </c>
      <c r="S246" s="42">
        <v>0</v>
      </c>
      <c r="T246" s="42">
        <v>55.77</v>
      </c>
      <c r="U246" s="42">
        <v>46.53</v>
      </c>
      <c r="V246" s="35" t="s">
        <v>105</v>
      </c>
      <c r="W246" s="35" t="s">
        <v>133</v>
      </c>
      <c r="X246" s="35" t="s">
        <v>157</v>
      </c>
      <c r="Y246" s="35" t="s">
        <v>602</v>
      </c>
      <c r="Z246" s="35" t="s">
        <v>602</v>
      </c>
    </row>
    <row r="247" spans="1:26" ht="15.75" customHeight="1">
      <c r="A247" s="35" t="s">
        <v>525</v>
      </c>
      <c r="B247" s="35" t="s">
        <v>526</v>
      </c>
      <c r="C247" s="35" t="s">
        <v>138</v>
      </c>
      <c r="D247" s="35" t="s">
        <v>155</v>
      </c>
      <c r="E247" s="35" t="s">
        <v>180</v>
      </c>
      <c r="F247" s="35" t="s">
        <v>2076</v>
      </c>
      <c r="G247" s="35" t="s">
        <v>2077</v>
      </c>
      <c r="H247" s="35" t="s">
        <v>2078</v>
      </c>
      <c r="I247" s="41">
        <v>42552</v>
      </c>
      <c r="J247" s="41">
        <v>43828</v>
      </c>
      <c r="K247" s="35" t="s">
        <v>80</v>
      </c>
      <c r="L247" s="42">
        <v>4041441.49</v>
      </c>
      <c r="M247" s="43">
        <v>30622510.699999999</v>
      </c>
      <c r="N247" s="42">
        <v>50034189.5</v>
      </c>
      <c r="O247" s="42">
        <v>0</v>
      </c>
      <c r="P247" s="35">
        <v>0</v>
      </c>
      <c r="Q247" s="35">
        <v>0</v>
      </c>
      <c r="R247" s="42">
        <v>23283557.989999998</v>
      </c>
      <c r="S247" s="42">
        <v>0</v>
      </c>
      <c r="T247" s="42">
        <v>55.77</v>
      </c>
      <c r="U247" s="42">
        <v>46.53</v>
      </c>
      <c r="V247" s="35" t="s">
        <v>105</v>
      </c>
      <c r="W247" s="35" t="s">
        <v>133</v>
      </c>
      <c r="X247" s="35" t="s">
        <v>157</v>
      </c>
      <c r="Y247" s="35" t="s">
        <v>259</v>
      </c>
      <c r="Z247" s="35" t="s">
        <v>259</v>
      </c>
    </row>
    <row r="248" spans="1:26" ht="15.75" customHeight="1">
      <c r="A248" s="35" t="s">
        <v>525</v>
      </c>
      <c r="B248" s="35" t="s">
        <v>526</v>
      </c>
      <c r="C248" s="35" t="s">
        <v>138</v>
      </c>
      <c r="D248" s="35" t="s">
        <v>155</v>
      </c>
      <c r="E248" s="35" t="s">
        <v>180</v>
      </c>
      <c r="F248" s="35" t="s">
        <v>2076</v>
      </c>
      <c r="G248" s="35" t="s">
        <v>2077</v>
      </c>
      <c r="H248" s="35" t="s">
        <v>2078</v>
      </c>
      <c r="I248" s="41">
        <v>42552</v>
      </c>
      <c r="J248" s="41">
        <v>43828</v>
      </c>
      <c r="K248" s="35" t="s">
        <v>80</v>
      </c>
      <c r="L248" s="42">
        <v>4041441.49</v>
      </c>
      <c r="M248" s="43">
        <v>30622510.699999999</v>
      </c>
      <c r="N248" s="42">
        <v>50034189.5</v>
      </c>
      <c r="O248" s="42">
        <v>0</v>
      </c>
      <c r="P248" s="35">
        <v>0</v>
      </c>
      <c r="Q248" s="35">
        <v>0</v>
      </c>
      <c r="R248" s="42">
        <v>23283557.989999998</v>
      </c>
      <c r="S248" s="42">
        <v>0</v>
      </c>
      <c r="T248" s="42">
        <v>55.77</v>
      </c>
      <c r="U248" s="42">
        <v>46.53</v>
      </c>
      <c r="V248" s="35" t="s">
        <v>105</v>
      </c>
      <c r="W248" s="35" t="s">
        <v>133</v>
      </c>
      <c r="X248" s="35" t="s">
        <v>157</v>
      </c>
      <c r="Y248" s="35" t="s">
        <v>224</v>
      </c>
      <c r="Z248" s="35" t="s">
        <v>224</v>
      </c>
    </row>
    <row r="249" spans="1:26" ht="15.75" customHeight="1">
      <c r="A249" s="35" t="s">
        <v>525</v>
      </c>
      <c r="B249" s="35" t="s">
        <v>526</v>
      </c>
      <c r="C249" s="35" t="s">
        <v>138</v>
      </c>
      <c r="D249" s="35" t="s">
        <v>155</v>
      </c>
      <c r="E249" s="35" t="s">
        <v>180</v>
      </c>
      <c r="F249" s="35" t="s">
        <v>2076</v>
      </c>
      <c r="G249" s="35" t="s">
        <v>2077</v>
      </c>
      <c r="H249" s="35" t="s">
        <v>2078</v>
      </c>
      <c r="I249" s="41">
        <v>42552</v>
      </c>
      <c r="J249" s="41">
        <v>43828</v>
      </c>
      <c r="K249" s="35" t="s">
        <v>80</v>
      </c>
      <c r="L249" s="42">
        <v>4041441.49</v>
      </c>
      <c r="M249" s="43">
        <v>30622510.699999999</v>
      </c>
      <c r="N249" s="42">
        <v>50034189.5</v>
      </c>
      <c r="O249" s="42">
        <v>0</v>
      </c>
      <c r="P249" s="35">
        <v>0</v>
      </c>
      <c r="Q249" s="35">
        <v>0</v>
      </c>
      <c r="R249" s="42">
        <v>23283557.989999998</v>
      </c>
      <c r="S249" s="42">
        <v>0</v>
      </c>
      <c r="T249" s="42">
        <v>55.77</v>
      </c>
      <c r="U249" s="42">
        <v>46.53</v>
      </c>
      <c r="V249" s="35" t="s">
        <v>105</v>
      </c>
      <c r="W249" s="35" t="s">
        <v>133</v>
      </c>
      <c r="X249" s="35" t="s">
        <v>157</v>
      </c>
      <c r="Y249" s="35" t="s">
        <v>1660</v>
      </c>
      <c r="Z249" s="35" t="s">
        <v>1660</v>
      </c>
    </row>
    <row r="250" spans="1:26" ht="15.75" customHeight="1">
      <c r="A250" s="35" t="s">
        <v>525</v>
      </c>
      <c r="B250" s="35" t="s">
        <v>526</v>
      </c>
      <c r="C250" s="35" t="s">
        <v>138</v>
      </c>
      <c r="D250" s="35" t="s">
        <v>155</v>
      </c>
      <c r="E250" s="35" t="s">
        <v>180</v>
      </c>
      <c r="F250" s="35" t="s">
        <v>2076</v>
      </c>
      <c r="G250" s="35" t="s">
        <v>2077</v>
      </c>
      <c r="H250" s="35" t="s">
        <v>2078</v>
      </c>
      <c r="I250" s="41">
        <v>42552</v>
      </c>
      <c r="J250" s="41">
        <v>43828</v>
      </c>
      <c r="K250" s="35" t="s">
        <v>80</v>
      </c>
      <c r="L250" s="42">
        <v>4041441.49</v>
      </c>
      <c r="M250" s="43">
        <v>30622510.699999999</v>
      </c>
      <c r="N250" s="42">
        <v>50034189.5</v>
      </c>
      <c r="O250" s="42">
        <v>0</v>
      </c>
      <c r="P250" s="35">
        <v>0</v>
      </c>
      <c r="Q250" s="35">
        <v>0</v>
      </c>
      <c r="R250" s="42">
        <v>23283557.989999998</v>
      </c>
      <c r="S250" s="42">
        <v>0</v>
      </c>
      <c r="T250" s="42">
        <v>55.77</v>
      </c>
      <c r="U250" s="42">
        <v>46.53</v>
      </c>
      <c r="V250" s="35" t="s">
        <v>105</v>
      </c>
      <c r="W250" s="35" t="s">
        <v>133</v>
      </c>
      <c r="X250" s="35" t="s">
        <v>157</v>
      </c>
      <c r="Y250" s="35" t="s">
        <v>665</v>
      </c>
      <c r="Z250" s="35" t="s">
        <v>665</v>
      </c>
    </row>
    <row r="251" spans="1:26" ht="15.75" customHeight="1">
      <c r="A251" s="35" t="s">
        <v>525</v>
      </c>
      <c r="B251" s="35" t="s">
        <v>526</v>
      </c>
      <c r="C251" s="35" t="s">
        <v>138</v>
      </c>
      <c r="D251" s="35" t="s">
        <v>155</v>
      </c>
      <c r="E251" s="35" t="s">
        <v>180</v>
      </c>
      <c r="F251" s="35" t="s">
        <v>2076</v>
      </c>
      <c r="G251" s="35" t="s">
        <v>2077</v>
      </c>
      <c r="H251" s="35" t="s">
        <v>2078</v>
      </c>
      <c r="I251" s="41">
        <v>42552</v>
      </c>
      <c r="J251" s="41">
        <v>43828</v>
      </c>
      <c r="K251" s="35" t="s">
        <v>80</v>
      </c>
      <c r="L251" s="42">
        <v>4041441.49</v>
      </c>
      <c r="M251" s="43">
        <v>30622510.699999999</v>
      </c>
      <c r="N251" s="42">
        <v>50034189.5</v>
      </c>
      <c r="O251" s="42">
        <v>0</v>
      </c>
      <c r="P251" s="35">
        <v>0</v>
      </c>
      <c r="Q251" s="35">
        <v>0</v>
      </c>
      <c r="R251" s="42">
        <v>23283557.989999998</v>
      </c>
      <c r="S251" s="42">
        <v>0</v>
      </c>
      <c r="T251" s="42">
        <v>55.77</v>
      </c>
      <c r="U251" s="42">
        <v>46.53</v>
      </c>
      <c r="V251" s="35" t="s">
        <v>105</v>
      </c>
      <c r="W251" s="35" t="s">
        <v>133</v>
      </c>
      <c r="X251" s="35" t="s">
        <v>157</v>
      </c>
      <c r="Y251" s="35" t="s">
        <v>1223</v>
      </c>
      <c r="Z251" s="35" t="s">
        <v>1223</v>
      </c>
    </row>
    <row r="252" spans="1:26" ht="15.75" customHeight="1">
      <c r="A252" s="35" t="s">
        <v>532</v>
      </c>
      <c r="B252" s="35" t="s">
        <v>533</v>
      </c>
      <c r="C252" s="35" t="s">
        <v>138</v>
      </c>
      <c r="D252" s="35" t="s">
        <v>399</v>
      </c>
      <c r="E252" s="35" t="s">
        <v>140</v>
      </c>
      <c r="F252" s="35" t="s">
        <v>2079</v>
      </c>
      <c r="G252" s="35" t="s">
        <v>2080</v>
      </c>
      <c r="H252" s="35" t="s">
        <v>2081</v>
      </c>
      <c r="I252" s="41">
        <v>42380</v>
      </c>
      <c r="J252" s="41">
        <v>44926</v>
      </c>
      <c r="K252" s="35" t="s">
        <v>104</v>
      </c>
      <c r="L252" s="42">
        <v>5837144.9500000002</v>
      </c>
      <c r="M252" s="43">
        <v>51163900.479999997</v>
      </c>
      <c r="N252" s="42">
        <v>87390000</v>
      </c>
      <c r="O252" s="42">
        <v>58260000</v>
      </c>
      <c r="P252" s="35">
        <v>0</v>
      </c>
      <c r="Q252" s="35">
        <v>0</v>
      </c>
      <c r="R252" s="42">
        <v>62088395.090000004</v>
      </c>
      <c r="S252" s="42">
        <v>40667524.520000003</v>
      </c>
      <c r="T252" s="42">
        <v>96.09</v>
      </c>
      <c r="U252" s="42">
        <v>70.540000000000006</v>
      </c>
      <c r="V252" s="35" t="s">
        <v>105</v>
      </c>
      <c r="W252" s="35" t="s">
        <v>106</v>
      </c>
      <c r="X252" s="35" t="s">
        <v>534</v>
      </c>
      <c r="Y252" s="35" t="s">
        <v>95</v>
      </c>
      <c r="Z252" s="35" t="s">
        <v>95</v>
      </c>
    </row>
    <row r="253" spans="1:26" ht="15.75" customHeight="1">
      <c r="A253" s="35" t="s">
        <v>539</v>
      </c>
      <c r="B253" s="35" t="s">
        <v>540</v>
      </c>
      <c r="C253" s="35" t="s">
        <v>76</v>
      </c>
      <c r="D253" s="35" t="s">
        <v>541</v>
      </c>
      <c r="E253" s="35" t="s">
        <v>431</v>
      </c>
      <c r="F253" s="35" t="s">
        <v>2082</v>
      </c>
      <c r="G253" s="35" t="s">
        <v>2083</v>
      </c>
      <c r="H253" s="35" t="s">
        <v>2084</v>
      </c>
      <c r="I253" s="41">
        <v>42226</v>
      </c>
      <c r="J253" s="41">
        <v>43100</v>
      </c>
      <c r="K253" s="35" t="s">
        <v>80</v>
      </c>
      <c r="L253" s="42">
        <v>55112</v>
      </c>
      <c r="M253" s="43">
        <v>416407.39</v>
      </c>
      <c r="N253" s="42">
        <v>478770.88</v>
      </c>
      <c r="O253" s="42">
        <v>0</v>
      </c>
      <c r="P253" s="35">
        <v>-40288.21</v>
      </c>
      <c r="Q253" s="35">
        <v>0</v>
      </c>
      <c r="R253" s="42">
        <v>416407.39</v>
      </c>
      <c r="S253" s="42">
        <v>0</v>
      </c>
      <c r="T253" s="42">
        <v>94.58</v>
      </c>
      <c r="U253" s="42">
        <v>94.96</v>
      </c>
      <c r="V253" s="35" t="s">
        <v>175</v>
      </c>
      <c r="W253" s="35" t="s">
        <v>233</v>
      </c>
      <c r="X253" s="35" t="s">
        <v>83</v>
      </c>
      <c r="Y253" s="35" t="s">
        <v>472</v>
      </c>
      <c r="Z253" s="35" t="s">
        <v>472</v>
      </c>
    </row>
    <row r="254" spans="1:26" ht="15.75" customHeight="1">
      <c r="A254" s="35" t="s">
        <v>539</v>
      </c>
      <c r="B254" s="35" t="s">
        <v>540</v>
      </c>
      <c r="C254" s="35" t="s">
        <v>76</v>
      </c>
      <c r="D254" s="35" t="s">
        <v>541</v>
      </c>
      <c r="E254" s="35" t="s">
        <v>431</v>
      </c>
      <c r="F254" s="35" t="s">
        <v>2082</v>
      </c>
      <c r="G254" s="35" t="s">
        <v>2083</v>
      </c>
      <c r="H254" s="35" t="s">
        <v>2084</v>
      </c>
      <c r="I254" s="41">
        <v>42226</v>
      </c>
      <c r="J254" s="41">
        <v>43100</v>
      </c>
      <c r="K254" s="35" t="s">
        <v>80</v>
      </c>
      <c r="L254" s="42">
        <v>55112</v>
      </c>
      <c r="M254" s="43">
        <v>416407.39</v>
      </c>
      <c r="N254" s="42">
        <v>478770.88</v>
      </c>
      <c r="O254" s="42">
        <v>0</v>
      </c>
      <c r="P254" s="35">
        <v>-40288.21</v>
      </c>
      <c r="Q254" s="35">
        <v>0</v>
      </c>
      <c r="R254" s="42">
        <v>416407.39</v>
      </c>
      <c r="S254" s="42">
        <v>0</v>
      </c>
      <c r="T254" s="42">
        <v>94.58</v>
      </c>
      <c r="U254" s="42">
        <v>94.96</v>
      </c>
      <c r="V254" s="35" t="s">
        <v>175</v>
      </c>
      <c r="W254" s="35" t="s">
        <v>233</v>
      </c>
      <c r="X254" s="35" t="s">
        <v>83</v>
      </c>
      <c r="Y254" s="35" t="s">
        <v>95</v>
      </c>
      <c r="Z254" s="35" t="s">
        <v>95</v>
      </c>
    </row>
    <row r="255" spans="1:26" ht="15.75" customHeight="1">
      <c r="A255" s="35" t="s">
        <v>545</v>
      </c>
      <c r="B255" s="35" t="s">
        <v>546</v>
      </c>
      <c r="C255" s="35" t="s">
        <v>216</v>
      </c>
      <c r="D255" s="35" t="s">
        <v>131</v>
      </c>
      <c r="E255" s="35" t="s">
        <v>409</v>
      </c>
      <c r="F255" s="35" t="s">
        <v>2016</v>
      </c>
      <c r="G255" s="35" t="s">
        <v>2017</v>
      </c>
      <c r="H255" s="35" t="s">
        <v>2085</v>
      </c>
      <c r="I255" s="41">
        <v>39753</v>
      </c>
      <c r="J255" s="41">
        <v>42124</v>
      </c>
      <c r="K255" s="35" t="s">
        <v>80</v>
      </c>
      <c r="L255" s="42">
        <v>495659.85</v>
      </c>
      <c r="M255" s="43">
        <v>3822092.42</v>
      </c>
      <c r="N255" s="42">
        <v>3816580.85</v>
      </c>
      <c r="O255" s="42">
        <v>0</v>
      </c>
      <c r="P255" s="35">
        <v>0</v>
      </c>
      <c r="Q255" s="35">
        <v>0</v>
      </c>
      <c r="R255" s="42">
        <v>3816580.84</v>
      </c>
      <c r="S255" s="42">
        <v>0</v>
      </c>
      <c r="T255" s="42">
        <v>100</v>
      </c>
      <c r="U255" s="42">
        <v>99.99</v>
      </c>
      <c r="V255" s="35" t="s">
        <v>175</v>
      </c>
      <c r="W255" s="35" t="s">
        <v>233</v>
      </c>
      <c r="X255" s="35" t="s">
        <v>355</v>
      </c>
      <c r="Y255" s="35" t="s">
        <v>235</v>
      </c>
      <c r="Z255" s="35" t="s">
        <v>235</v>
      </c>
    </row>
    <row r="256" spans="1:26" ht="15.75" customHeight="1">
      <c r="A256" s="35" t="s">
        <v>545</v>
      </c>
      <c r="B256" s="35" t="s">
        <v>546</v>
      </c>
      <c r="C256" s="35" t="s">
        <v>216</v>
      </c>
      <c r="D256" s="35" t="s">
        <v>131</v>
      </c>
      <c r="E256" s="35" t="s">
        <v>409</v>
      </c>
      <c r="F256" s="35" t="s">
        <v>2016</v>
      </c>
      <c r="G256" s="35" t="s">
        <v>2017</v>
      </c>
      <c r="H256" s="35" t="s">
        <v>2085</v>
      </c>
      <c r="I256" s="41">
        <v>39753</v>
      </c>
      <c r="J256" s="41">
        <v>42124</v>
      </c>
      <c r="K256" s="35" t="s">
        <v>80</v>
      </c>
      <c r="L256" s="42">
        <v>495659.85</v>
      </c>
      <c r="M256" s="43">
        <v>3822092.42</v>
      </c>
      <c r="N256" s="42">
        <v>3816580.85</v>
      </c>
      <c r="O256" s="42">
        <v>0</v>
      </c>
      <c r="P256" s="35">
        <v>0</v>
      </c>
      <c r="Q256" s="35">
        <v>0</v>
      </c>
      <c r="R256" s="42">
        <v>3816580.84</v>
      </c>
      <c r="S256" s="42">
        <v>0</v>
      </c>
      <c r="T256" s="42">
        <v>100</v>
      </c>
      <c r="U256" s="42">
        <v>99.99</v>
      </c>
      <c r="V256" s="35" t="s">
        <v>175</v>
      </c>
      <c r="W256" s="35" t="s">
        <v>233</v>
      </c>
      <c r="X256" s="35" t="s">
        <v>355</v>
      </c>
      <c r="Y256" s="35" t="s">
        <v>364</v>
      </c>
      <c r="Z256" s="35" t="s">
        <v>364</v>
      </c>
    </row>
    <row r="257" spans="1:26" ht="15.75" customHeight="1">
      <c r="A257" s="35" t="s">
        <v>545</v>
      </c>
      <c r="B257" s="35" t="s">
        <v>546</v>
      </c>
      <c r="C257" s="35" t="s">
        <v>216</v>
      </c>
      <c r="D257" s="35" t="s">
        <v>131</v>
      </c>
      <c r="E257" s="35" t="s">
        <v>409</v>
      </c>
      <c r="F257" s="35" t="s">
        <v>2016</v>
      </c>
      <c r="G257" s="35" t="s">
        <v>2017</v>
      </c>
      <c r="H257" s="35" t="s">
        <v>2085</v>
      </c>
      <c r="I257" s="41">
        <v>39753</v>
      </c>
      <c r="J257" s="41">
        <v>42124</v>
      </c>
      <c r="K257" s="35" t="s">
        <v>80</v>
      </c>
      <c r="L257" s="42">
        <v>495659.85</v>
      </c>
      <c r="M257" s="43">
        <v>3822092.42</v>
      </c>
      <c r="N257" s="42">
        <v>3816580.85</v>
      </c>
      <c r="O257" s="42">
        <v>0</v>
      </c>
      <c r="P257" s="35">
        <v>0</v>
      </c>
      <c r="Q257" s="35">
        <v>0</v>
      </c>
      <c r="R257" s="42">
        <v>3816580.84</v>
      </c>
      <c r="S257" s="42">
        <v>0</v>
      </c>
      <c r="T257" s="42">
        <v>100</v>
      </c>
      <c r="U257" s="42">
        <v>99.99</v>
      </c>
      <c r="V257" s="35" t="s">
        <v>175</v>
      </c>
      <c r="W257" s="35" t="s">
        <v>233</v>
      </c>
      <c r="X257" s="35" t="s">
        <v>355</v>
      </c>
      <c r="Y257" s="35" t="s">
        <v>1223</v>
      </c>
      <c r="Z257" s="35" t="s">
        <v>1223</v>
      </c>
    </row>
    <row r="258" spans="1:26" ht="15.75" customHeight="1">
      <c r="A258" s="35" t="s">
        <v>545</v>
      </c>
      <c r="B258" s="35" t="s">
        <v>546</v>
      </c>
      <c r="C258" s="35" t="s">
        <v>216</v>
      </c>
      <c r="D258" s="35" t="s">
        <v>131</v>
      </c>
      <c r="E258" s="35" t="s">
        <v>409</v>
      </c>
      <c r="F258" s="35" t="s">
        <v>2016</v>
      </c>
      <c r="G258" s="35" t="s">
        <v>2017</v>
      </c>
      <c r="H258" s="35" t="s">
        <v>2085</v>
      </c>
      <c r="I258" s="41">
        <v>39753</v>
      </c>
      <c r="J258" s="41">
        <v>42124</v>
      </c>
      <c r="K258" s="35" t="s">
        <v>80</v>
      </c>
      <c r="L258" s="42">
        <v>495659.85</v>
      </c>
      <c r="M258" s="43">
        <v>3822092.42</v>
      </c>
      <c r="N258" s="42">
        <v>3816580.85</v>
      </c>
      <c r="O258" s="42">
        <v>0</v>
      </c>
      <c r="P258" s="35">
        <v>0</v>
      </c>
      <c r="Q258" s="35">
        <v>0</v>
      </c>
      <c r="R258" s="42">
        <v>3816580.84</v>
      </c>
      <c r="S258" s="42">
        <v>0</v>
      </c>
      <c r="T258" s="42">
        <v>100</v>
      </c>
      <c r="U258" s="42">
        <v>99.99</v>
      </c>
      <c r="V258" s="35" t="s">
        <v>175</v>
      </c>
      <c r="W258" s="35" t="s">
        <v>233</v>
      </c>
      <c r="X258" s="35" t="s">
        <v>355</v>
      </c>
      <c r="Y258" s="35" t="s">
        <v>158</v>
      </c>
      <c r="Z258" s="35" t="s">
        <v>158</v>
      </c>
    </row>
    <row r="259" spans="1:26" ht="15.75" customHeight="1">
      <c r="A259" s="35" t="s">
        <v>550</v>
      </c>
      <c r="B259" s="35" t="s">
        <v>551</v>
      </c>
      <c r="C259" s="35" t="s">
        <v>138</v>
      </c>
      <c r="D259" s="35" t="s">
        <v>263</v>
      </c>
      <c r="E259" s="35" t="s">
        <v>552</v>
      </c>
      <c r="F259" s="35" t="s">
        <v>2086</v>
      </c>
      <c r="G259" s="35" t="s">
        <v>2087</v>
      </c>
      <c r="H259" s="35" t="s">
        <v>2088</v>
      </c>
      <c r="I259" s="41">
        <v>38134</v>
      </c>
      <c r="J259" s="41">
        <v>44196</v>
      </c>
      <c r="K259" s="35" t="s">
        <v>266</v>
      </c>
      <c r="L259" s="42">
        <v>991888</v>
      </c>
      <c r="M259" s="43">
        <v>991888</v>
      </c>
      <c r="N259" s="42">
        <v>991888</v>
      </c>
      <c r="O259" s="42">
        <v>0</v>
      </c>
      <c r="P259" s="35">
        <v>0</v>
      </c>
      <c r="Q259" s="35">
        <v>0</v>
      </c>
      <c r="R259" s="42">
        <v>446629</v>
      </c>
      <c r="S259" s="42">
        <v>0</v>
      </c>
      <c r="T259" s="42">
        <v>33.33</v>
      </c>
      <c r="U259" s="42">
        <v>45.02</v>
      </c>
      <c r="V259" s="35" t="s">
        <v>105</v>
      </c>
      <c r="W259" s="35" t="s">
        <v>82</v>
      </c>
      <c r="X259" s="35" t="s">
        <v>134</v>
      </c>
      <c r="Y259" s="35" t="s">
        <v>259</v>
      </c>
      <c r="Z259" s="35" t="s">
        <v>259</v>
      </c>
    </row>
    <row r="260" spans="1:26" ht="15.75" customHeight="1">
      <c r="A260" s="35" t="s">
        <v>550</v>
      </c>
      <c r="B260" s="35" t="s">
        <v>551</v>
      </c>
      <c r="C260" s="35" t="s">
        <v>138</v>
      </c>
      <c r="D260" s="35" t="s">
        <v>263</v>
      </c>
      <c r="E260" s="35" t="s">
        <v>552</v>
      </c>
      <c r="F260" s="35" t="s">
        <v>2086</v>
      </c>
      <c r="G260" s="35" t="s">
        <v>2087</v>
      </c>
      <c r="H260" s="35" t="s">
        <v>2088</v>
      </c>
      <c r="I260" s="41">
        <v>38134</v>
      </c>
      <c r="J260" s="41">
        <v>44196</v>
      </c>
      <c r="K260" s="35" t="s">
        <v>266</v>
      </c>
      <c r="L260" s="42">
        <v>991888</v>
      </c>
      <c r="M260" s="43">
        <v>991888</v>
      </c>
      <c r="N260" s="42">
        <v>991888</v>
      </c>
      <c r="O260" s="42">
        <v>0</v>
      </c>
      <c r="P260" s="35">
        <v>0</v>
      </c>
      <c r="Q260" s="35">
        <v>0</v>
      </c>
      <c r="R260" s="42">
        <v>446629</v>
      </c>
      <c r="S260" s="42">
        <v>0</v>
      </c>
      <c r="T260" s="42">
        <v>33.33</v>
      </c>
      <c r="U260" s="42">
        <v>45.02</v>
      </c>
      <c r="V260" s="35" t="s">
        <v>105</v>
      </c>
      <c r="W260" s="35" t="s">
        <v>82</v>
      </c>
      <c r="X260" s="35" t="s">
        <v>134</v>
      </c>
      <c r="Y260" s="35" t="s">
        <v>527</v>
      </c>
      <c r="Z260" s="35" t="s">
        <v>527</v>
      </c>
    </row>
    <row r="261" spans="1:26" ht="15.75" customHeight="1">
      <c r="A261" s="35" t="s">
        <v>550</v>
      </c>
      <c r="B261" s="35" t="s">
        <v>551</v>
      </c>
      <c r="C261" s="35" t="s">
        <v>138</v>
      </c>
      <c r="D261" s="35" t="s">
        <v>263</v>
      </c>
      <c r="E261" s="35" t="s">
        <v>552</v>
      </c>
      <c r="F261" s="35" t="s">
        <v>2086</v>
      </c>
      <c r="G261" s="35" t="s">
        <v>2087</v>
      </c>
      <c r="H261" s="35" t="s">
        <v>2088</v>
      </c>
      <c r="I261" s="41">
        <v>38134</v>
      </c>
      <c r="J261" s="41">
        <v>44196</v>
      </c>
      <c r="K261" s="35" t="s">
        <v>266</v>
      </c>
      <c r="L261" s="42">
        <v>991888</v>
      </c>
      <c r="M261" s="43">
        <v>991888</v>
      </c>
      <c r="N261" s="42">
        <v>991888</v>
      </c>
      <c r="O261" s="42">
        <v>0</v>
      </c>
      <c r="P261" s="35">
        <v>0</v>
      </c>
      <c r="Q261" s="35">
        <v>0</v>
      </c>
      <c r="R261" s="42">
        <v>446629</v>
      </c>
      <c r="S261" s="42">
        <v>0</v>
      </c>
      <c r="T261" s="42">
        <v>33.33</v>
      </c>
      <c r="U261" s="42">
        <v>45.02</v>
      </c>
      <c r="V261" s="35" t="s">
        <v>105</v>
      </c>
      <c r="W261" s="35" t="s">
        <v>82</v>
      </c>
      <c r="X261" s="35" t="s">
        <v>134</v>
      </c>
      <c r="Y261" s="35" t="s">
        <v>665</v>
      </c>
      <c r="Z261" s="35" t="s">
        <v>665</v>
      </c>
    </row>
    <row r="262" spans="1:26" ht="15.75" customHeight="1">
      <c r="A262" s="35" t="s">
        <v>550</v>
      </c>
      <c r="B262" s="35" t="s">
        <v>551</v>
      </c>
      <c r="C262" s="35" t="s">
        <v>138</v>
      </c>
      <c r="D262" s="35" t="s">
        <v>263</v>
      </c>
      <c r="E262" s="35" t="s">
        <v>552</v>
      </c>
      <c r="F262" s="35" t="s">
        <v>2086</v>
      </c>
      <c r="G262" s="35" t="s">
        <v>2087</v>
      </c>
      <c r="H262" s="35" t="s">
        <v>2088</v>
      </c>
      <c r="I262" s="41">
        <v>38134</v>
      </c>
      <c r="J262" s="41">
        <v>44196</v>
      </c>
      <c r="K262" s="35" t="s">
        <v>266</v>
      </c>
      <c r="L262" s="42">
        <v>991888</v>
      </c>
      <c r="M262" s="43">
        <v>991888</v>
      </c>
      <c r="N262" s="42">
        <v>991888</v>
      </c>
      <c r="O262" s="42">
        <v>0</v>
      </c>
      <c r="P262" s="35">
        <v>0</v>
      </c>
      <c r="Q262" s="35">
        <v>0</v>
      </c>
      <c r="R262" s="42">
        <v>446629</v>
      </c>
      <c r="S262" s="42">
        <v>0</v>
      </c>
      <c r="T262" s="42">
        <v>33.33</v>
      </c>
      <c r="U262" s="42">
        <v>45.02</v>
      </c>
      <c r="V262" s="35" t="s">
        <v>105</v>
      </c>
      <c r="W262" s="35" t="s">
        <v>82</v>
      </c>
      <c r="X262" s="35" t="s">
        <v>134</v>
      </c>
      <c r="Y262" s="35" t="s">
        <v>602</v>
      </c>
      <c r="Z262" s="35" t="s">
        <v>602</v>
      </c>
    </row>
    <row r="263" spans="1:26" ht="15.75" customHeight="1">
      <c r="A263" s="35" t="s">
        <v>558</v>
      </c>
      <c r="B263" s="35" t="s">
        <v>559</v>
      </c>
      <c r="C263" s="35" t="s">
        <v>76</v>
      </c>
      <c r="D263" s="35" t="s">
        <v>205</v>
      </c>
      <c r="E263" s="35" t="s">
        <v>409</v>
      </c>
      <c r="F263" s="35" t="s">
        <v>1935</v>
      </c>
      <c r="G263" s="35" t="s">
        <v>1936</v>
      </c>
      <c r="H263" s="35" t="s">
        <v>2089</v>
      </c>
      <c r="I263" s="41">
        <v>42186</v>
      </c>
      <c r="J263" s="41">
        <v>43646</v>
      </c>
      <c r="K263" s="35" t="s">
        <v>80</v>
      </c>
      <c r="L263" s="42">
        <v>0</v>
      </c>
      <c r="M263" s="43">
        <v>0</v>
      </c>
      <c r="N263" s="42">
        <v>38110000</v>
      </c>
      <c r="O263" s="42">
        <v>0</v>
      </c>
      <c r="P263" s="35">
        <v>0</v>
      </c>
      <c r="Q263" s="35">
        <v>0</v>
      </c>
      <c r="R263" s="42">
        <v>37596895.780000001</v>
      </c>
      <c r="S263" s="42">
        <v>0</v>
      </c>
      <c r="T263" s="42">
        <v>98.82</v>
      </c>
      <c r="U263" s="42">
        <v>98.65</v>
      </c>
      <c r="V263" s="35" t="s">
        <v>81</v>
      </c>
      <c r="W263" s="35" t="s">
        <v>133</v>
      </c>
      <c r="X263" s="35" t="s">
        <v>134</v>
      </c>
      <c r="Y263" s="35" t="s">
        <v>527</v>
      </c>
      <c r="Z263" s="35" t="s">
        <v>527</v>
      </c>
    </row>
    <row r="264" spans="1:26" ht="15.75" customHeight="1">
      <c r="A264" s="35" t="s">
        <v>558</v>
      </c>
      <c r="B264" s="35" t="s">
        <v>559</v>
      </c>
      <c r="C264" s="35" t="s">
        <v>76</v>
      </c>
      <c r="D264" s="35" t="s">
        <v>205</v>
      </c>
      <c r="E264" s="35" t="s">
        <v>409</v>
      </c>
      <c r="F264" s="35" t="s">
        <v>1935</v>
      </c>
      <c r="G264" s="35" t="s">
        <v>1936</v>
      </c>
      <c r="H264" s="35" t="s">
        <v>2089</v>
      </c>
      <c r="I264" s="41">
        <v>42186</v>
      </c>
      <c r="J264" s="41">
        <v>43646</v>
      </c>
      <c r="K264" s="35" t="s">
        <v>80</v>
      </c>
      <c r="L264" s="42">
        <v>0</v>
      </c>
      <c r="M264" s="43">
        <v>0</v>
      </c>
      <c r="N264" s="42">
        <v>38110000</v>
      </c>
      <c r="O264" s="42">
        <v>0</v>
      </c>
      <c r="P264" s="35">
        <v>0</v>
      </c>
      <c r="Q264" s="35">
        <v>0</v>
      </c>
      <c r="R264" s="42">
        <v>37596895.780000001</v>
      </c>
      <c r="S264" s="42">
        <v>0</v>
      </c>
      <c r="T264" s="42">
        <v>98.82</v>
      </c>
      <c r="U264" s="42">
        <v>98.65</v>
      </c>
      <c r="V264" s="35" t="s">
        <v>81</v>
      </c>
      <c r="W264" s="35" t="s">
        <v>133</v>
      </c>
      <c r="X264" s="35" t="s">
        <v>134</v>
      </c>
      <c r="Y264" s="35" t="s">
        <v>199</v>
      </c>
      <c r="Z264" s="35" t="s">
        <v>199</v>
      </c>
    </row>
    <row r="265" spans="1:26" ht="15.75" customHeight="1">
      <c r="A265" s="35" t="s">
        <v>562</v>
      </c>
      <c r="B265" s="35" t="s">
        <v>563</v>
      </c>
      <c r="C265" s="35" t="s">
        <v>76</v>
      </c>
      <c r="D265" s="35" t="s">
        <v>205</v>
      </c>
      <c r="E265" s="35" t="s">
        <v>564</v>
      </c>
      <c r="F265" s="35" t="s">
        <v>2090</v>
      </c>
      <c r="G265" s="35" t="s">
        <v>2091</v>
      </c>
      <c r="H265" s="35" t="s">
        <v>2092</v>
      </c>
      <c r="I265" s="41">
        <v>42430</v>
      </c>
      <c r="J265" s="41">
        <v>42825</v>
      </c>
      <c r="K265" s="35" t="s">
        <v>80</v>
      </c>
      <c r="L265" s="42">
        <v>58190.64</v>
      </c>
      <c r="M265" s="43">
        <v>448067.93</v>
      </c>
      <c r="N265" s="42">
        <v>500500</v>
      </c>
      <c r="O265" s="42">
        <v>0</v>
      </c>
      <c r="P265" s="35">
        <v>0</v>
      </c>
      <c r="Q265" s="35">
        <v>0</v>
      </c>
      <c r="R265" s="42">
        <v>448067.93</v>
      </c>
      <c r="S265" s="42">
        <v>0</v>
      </c>
      <c r="T265" s="42">
        <v>66.05</v>
      </c>
      <c r="U265" s="42">
        <v>89.52</v>
      </c>
      <c r="V265" s="35" t="s">
        <v>175</v>
      </c>
      <c r="W265" s="35" t="s">
        <v>233</v>
      </c>
      <c r="X265" s="35" t="s">
        <v>134</v>
      </c>
      <c r="Y265" s="35" t="s">
        <v>224</v>
      </c>
      <c r="Z265" s="35" t="s">
        <v>224</v>
      </c>
    </row>
    <row r="266" spans="1:26" ht="15.75" customHeight="1">
      <c r="A266" s="35" t="s">
        <v>562</v>
      </c>
      <c r="B266" s="35" t="s">
        <v>563</v>
      </c>
      <c r="C266" s="35" t="s">
        <v>76</v>
      </c>
      <c r="D266" s="35" t="s">
        <v>205</v>
      </c>
      <c r="E266" s="35" t="s">
        <v>564</v>
      </c>
      <c r="F266" s="35" t="s">
        <v>2090</v>
      </c>
      <c r="G266" s="35" t="s">
        <v>2091</v>
      </c>
      <c r="H266" s="35" t="s">
        <v>2092</v>
      </c>
      <c r="I266" s="41">
        <v>42430</v>
      </c>
      <c r="J266" s="41">
        <v>42825</v>
      </c>
      <c r="K266" s="35" t="s">
        <v>80</v>
      </c>
      <c r="L266" s="42">
        <v>58190.64</v>
      </c>
      <c r="M266" s="43">
        <v>448067.93</v>
      </c>
      <c r="N266" s="42">
        <v>500500</v>
      </c>
      <c r="O266" s="42">
        <v>0</v>
      </c>
      <c r="P266" s="35">
        <v>0</v>
      </c>
      <c r="Q266" s="35">
        <v>0</v>
      </c>
      <c r="R266" s="42">
        <v>448067.93</v>
      </c>
      <c r="S266" s="42">
        <v>0</v>
      </c>
      <c r="T266" s="42">
        <v>66.05</v>
      </c>
      <c r="U266" s="42">
        <v>89.52</v>
      </c>
      <c r="V266" s="35" t="s">
        <v>175</v>
      </c>
      <c r="W266" s="35" t="s">
        <v>233</v>
      </c>
      <c r="X266" s="35" t="s">
        <v>134</v>
      </c>
      <c r="Y266" s="35" t="s">
        <v>1009</v>
      </c>
      <c r="Z266" s="35" t="s">
        <v>1009</v>
      </c>
    </row>
    <row r="267" spans="1:26" ht="15.75" customHeight="1">
      <c r="A267" s="35" t="s">
        <v>562</v>
      </c>
      <c r="B267" s="35" t="s">
        <v>563</v>
      </c>
      <c r="C267" s="35" t="s">
        <v>76</v>
      </c>
      <c r="D267" s="35" t="s">
        <v>205</v>
      </c>
      <c r="E267" s="35" t="s">
        <v>564</v>
      </c>
      <c r="F267" s="35" t="s">
        <v>2090</v>
      </c>
      <c r="G267" s="35" t="s">
        <v>2091</v>
      </c>
      <c r="H267" s="35" t="s">
        <v>2092</v>
      </c>
      <c r="I267" s="41">
        <v>42430</v>
      </c>
      <c r="J267" s="41">
        <v>42825</v>
      </c>
      <c r="K267" s="35" t="s">
        <v>80</v>
      </c>
      <c r="L267" s="42">
        <v>58190.64</v>
      </c>
      <c r="M267" s="43">
        <v>448067.93</v>
      </c>
      <c r="N267" s="42">
        <v>500500</v>
      </c>
      <c r="O267" s="42">
        <v>0</v>
      </c>
      <c r="P267" s="35">
        <v>0</v>
      </c>
      <c r="Q267" s="35">
        <v>0</v>
      </c>
      <c r="R267" s="42">
        <v>448067.93</v>
      </c>
      <c r="S267" s="42">
        <v>0</v>
      </c>
      <c r="T267" s="42">
        <v>66.05</v>
      </c>
      <c r="U267" s="42">
        <v>89.52</v>
      </c>
      <c r="V267" s="35" t="s">
        <v>175</v>
      </c>
      <c r="W267" s="35" t="s">
        <v>233</v>
      </c>
      <c r="X267" s="35" t="s">
        <v>134</v>
      </c>
      <c r="Y267" s="35" t="s">
        <v>95</v>
      </c>
      <c r="Z267" s="35" t="s">
        <v>95</v>
      </c>
    </row>
    <row r="268" spans="1:26" ht="15.75" customHeight="1">
      <c r="A268" s="35" t="s">
        <v>562</v>
      </c>
      <c r="B268" s="35" t="s">
        <v>563</v>
      </c>
      <c r="C268" s="35" t="s">
        <v>76</v>
      </c>
      <c r="D268" s="35" t="s">
        <v>205</v>
      </c>
      <c r="E268" s="35" t="s">
        <v>564</v>
      </c>
      <c r="F268" s="35" t="s">
        <v>2090</v>
      </c>
      <c r="G268" s="35" t="s">
        <v>2091</v>
      </c>
      <c r="H268" s="35" t="s">
        <v>2092</v>
      </c>
      <c r="I268" s="41">
        <v>42430</v>
      </c>
      <c r="J268" s="41">
        <v>42825</v>
      </c>
      <c r="K268" s="35" t="s">
        <v>80</v>
      </c>
      <c r="L268" s="42">
        <v>58190.64</v>
      </c>
      <c r="M268" s="43">
        <v>448067.93</v>
      </c>
      <c r="N268" s="42">
        <v>500500</v>
      </c>
      <c r="O268" s="42">
        <v>0</v>
      </c>
      <c r="P268" s="35">
        <v>0</v>
      </c>
      <c r="Q268" s="35">
        <v>0</v>
      </c>
      <c r="R268" s="42">
        <v>448067.93</v>
      </c>
      <c r="S268" s="42">
        <v>0</v>
      </c>
      <c r="T268" s="42">
        <v>66.05</v>
      </c>
      <c r="U268" s="42">
        <v>89.52</v>
      </c>
      <c r="V268" s="35" t="s">
        <v>175</v>
      </c>
      <c r="W268" s="35" t="s">
        <v>233</v>
      </c>
      <c r="X268" s="35" t="s">
        <v>134</v>
      </c>
      <c r="Y268" s="35" t="s">
        <v>1660</v>
      </c>
      <c r="Z268" s="35" t="s">
        <v>1660</v>
      </c>
    </row>
    <row r="269" spans="1:26" ht="15.75" customHeight="1">
      <c r="A269" s="35" t="s">
        <v>567</v>
      </c>
      <c r="B269" s="35" t="s">
        <v>568</v>
      </c>
      <c r="C269" s="35" t="s">
        <v>138</v>
      </c>
      <c r="D269" s="35" t="s">
        <v>118</v>
      </c>
      <c r="E269" s="35" t="s">
        <v>337</v>
      </c>
      <c r="F269" s="35" t="s">
        <v>2093</v>
      </c>
      <c r="G269" s="35" t="s">
        <v>2094</v>
      </c>
      <c r="H269" s="35" t="s">
        <v>2095</v>
      </c>
      <c r="I269" s="41">
        <v>42353</v>
      </c>
      <c r="J269" s="41">
        <v>42490</v>
      </c>
      <c r="K269" s="35" t="s">
        <v>80</v>
      </c>
      <c r="L269" s="42">
        <v>250000</v>
      </c>
      <c r="M269" s="43">
        <v>1903427.5</v>
      </c>
      <c r="N269" s="42">
        <v>1903427.5</v>
      </c>
      <c r="O269" s="42">
        <v>0</v>
      </c>
      <c r="P269" s="35">
        <v>0</v>
      </c>
      <c r="Q269" s="35">
        <v>0</v>
      </c>
      <c r="R269" s="42">
        <v>307100</v>
      </c>
      <c r="S269" s="42">
        <v>0</v>
      </c>
      <c r="T269" s="42">
        <v>16.13</v>
      </c>
      <c r="U269" s="42">
        <v>16.13</v>
      </c>
      <c r="V269" s="35" t="s">
        <v>105</v>
      </c>
      <c r="W269" s="35" t="s">
        <v>133</v>
      </c>
      <c r="X269" s="35" t="s">
        <v>311</v>
      </c>
      <c r="Y269" s="35" t="s">
        <v>95</v>
      </c>
      <c r="Z269" s="35" t="s">
        <v>569</v>
      </c>
    </row>
    <row r="270" spans="1:26" ht="15.75" customHeight="1">
      <c r="A270" s="35" t="s">
        <v>572</v>
      </c>
      <c r="B270" s="35" t="s">
        <v>573</v>
      </c>
      <c r="C270" s="35" t="s">
        <v>76</v>
      </c>
      <c r="D270" s="35" t="s">
        <v>205</v>
      </c>
      <c r="E270" s="35" t="s">
        <v>409</v>
      </c>
      <c r="F270" s="35" t="s">
        <v>1935</v>
      </c>
      <c r="G270" s="35" t="s">
        <v>1936</v>
      </c>
      <c r="H270" s="35" t="s">
        <v>2096</v>
      </c>
      <c r="I270" s="41">
        <v>41697</v>
      </c>
      <c r="J270" s="41">
        <v>43524</v>
      </c>
      <c r="K270" s="35" t="s">
        <v>80</v>
      </c>
      <c r="L270" s="42">
        <v>0</v>
      </c>
      <c r="M270" s="43">
        <v>0</v>
      </c>
      <c r="N270" s="42">
        <v>42033178.25</v>
      </c>
      <c r="O270" s="42">
        <v>0</v>
      </c>
      <c r="P270" s="35">
        <v>0</v>
      </c>
      <c r="Q270" s="35">
        <v>0</v>
      </c>
      <c r="R270" s="42">
        <v>33262835.18</v>
      </c>
      <c r="S270" s="42">
        <v>0</v>
      </c>
      <c r="T270" s="42">
        <v>96.61</v>
      </c>
      <c r="U270" s="42">
        <v>79.13</v>
      </c>
      <c r="V270" s="35" t="s">
        <v>175</v>
      </c>
      <c r="W270" s="35" t="s">
        <v>233</v>
      </c>
      <c r="X270" s="35" t="s">
        <v>134</v>
      </c>
      <c r="Y270" s="35" t="s">
        <v>527</v>
      </c>
      <c r="Z270" s="35" t="s">
        <v>527</v>
      </c>
    </row>
    <row r="271" spans="1:26" ht="15.75" customHeight="1">
      <c r="A271" s="35" t="s">
        <v>572</v>
      </c>
      <c r="B271" s="35" t="s">
        <v>573</v>
      </c>
      <c r="C271" s="35" t="s">
        <v>76</v>
      </c>
      <c r="D271" s="35" t="s">
        <v>205</v>
      </c>
      <c r="E271" s="35" t="s">
        <v>409</v>
      </c>
      <c r="F271" s="35" t="s">
        <v>1935</v>
      </c>
      <c r="G271" s="35" t="s">
        <v>1936</v>
      </c>
      <c r="H271" s="35" t="s">
        <v>2096</v>
      </c>
      <c r="I271" s="41">
        <v>41697</v>
      </c>
      <c r="J271" s="41">
        <v>43524</v>
      </c>
      <c r="K271" s="35" t="s">
        <v>80</v>
      </c>
      <c r="L271" s="42">
        <v>0</v>
      </c>
      <c r="M271" s="43">
        <v>0</v>
      </c>
      <c r="N271" s="42">
        <v>42033178.25</v>
      </c>
      <c r="O271" s="42">
        <v>0</v>
      </c>
      <c r="P271" s="35">
        <v>0</v>
      </c>
      <c r="Q271" s="35">
        <v>0</v>
      </c>
      <c r="R271" s="42">
        <v>33262835.18</v>
      </c>
      <c r="S271" s="42">
        <v>0</v>
      </c>
      <c r="T271" s="42">
        <v>96.61</v>
      </c>
      <c r="U271" s="42">
        <v>79.13</v>
      </c>
      <c r="V271" s="35" t="s">
        <v>175</v>
      </c>
      <c r="W271" s="35" t="s">
        <v>233</v>
      </c>
      <c r="X271" s="35" t="s">
        <v>134</v>
      </c>
      <c r="Y271" s="35" t="s">
        <v>602</v>
      </c>
      <c r="Z271" s="35" t="s">
        <v>602</v>
      </c>
    </row>
    <row r="272" spans="1:26" ht="15.75" customHeight="1">
      <c r="A272" s="35" t="s">
        <v>572</v>
      </c>
      <c r="B272" s="35" t="s">
        <v>573</v>
      </c>
      <c r="C272" s="35" t="s">
        <v>76</v>
      </c>
      <c r="D272" s="35" t="s">
        <v>205</v>
      </c>
      <c r="E272" s="35" t="s">
        <v>409</v>
      </c>
      <c r="F272" s="35" t="s">
        <v>1935</v>
      </c>
      <c r="G272" s="35" t="s">
        <v>1936</v>
      </c>
      <c r="H272" s="35" t="s">
        <v>2096</v>
      </c>
      <c r="I272" s="41">
        <v>41697</v>
      </c>
      <c r="J272" s="41">
        <v>43524</v>
      </c>
      <c r="K272" s="35" t="s">
        <v>80</v>
      </c>
      <c r="L272" s="42">
        <v>0</v>
      </c>
      <c r="M272" s="43">
        <v>0</v>
      </c>
      <c r="N272" s="42">
        <v>42033178.25</v>
      </c>
      <c r="O272" s="42">
        <v>0</v>
      </c>
      <c r="P272" s="35">
        <v>0</v>
      </c>
      <c r="Q272" s="35">
        <v>0</v>
      </c>
      <c r="R272" s="42">
        <v>33262835.18</v>
      </c>
      <c r="S272" s="42">
        <v>0</v>
      </c>
      <c r="T272" s="42">
        <v>96.61</v>
      </c>
      <c r="U272" s="42">
        <v>79.13</v>
      </c>
      <c r="V272" s="35" t="s">
        <v>175</v>
      </c>
      <c r="W272" s="35" t="s">
        <v>233</v>
      </c>
      <c r="X272" s="35" t="s">
        <v>134</v>
      </c>
      <c r="Y272" s="35" t="s">
        <v>578</v>
      </c>
      <c r="Z272" s="35" t="s">
        <v>578</v>
      </c>
    </row>
    <row r="273" spans="1:26" ht="15.75" customHeight="1">
      <c r="A273" s="35" t="s">
        <v>572</v>
      </c>
      <c r="B273" s="35" t="s">
        <v>573</v>
      </c>
      <c r="C273" s="35" t="s">
        <v>76</v>
      </c>
      <c r="D273" s="35" t="s">
        <v>205</v>
      </c>
      <c r="E273" s="35" t="s">
        <v>409</v>
      </c>
      <c r="F273" s="35" t="s">
        <v>1935</v>
      </c>
      <c r="G273" s="35" t="s">
        <v>1936</v>
      </c>
      <c r="H273" s="35" t="s">
        <v>2096</v>
      </c>
      <c r="I273" s="41">
        <v>41697</v>
      </c>
      <c r="J273" s="41">
        <v>43524</v>
      </c>
      <c r="K273" s="35" t="s">
        <v>80</v>
      </c>
      <c r="L273" s="42">
        <v>0</v>
      </c>
      <c r="M273" s="43">
        <v>0</v>
      </c>
      <c r="N273" s="42">
        <v>42033178.25</v>
      </c>
      <c r="O273" s="42">
        <v>0</v>
      </c>
      <c r="P273" s="35">
        <v>0</v>
      </c>
      <c r="Q273" s="35">
        <v>0</v>
      </c>
      <c r="R273" s="42">
        <v>33262835.18</v>
      </c>
      <c r="S273" s="42">
        <v>0</v>
      </c>
      <c r="T273" s="42">
        <v>96.61</v>
      </c>
      <c r="U273" s="42">
        <v>79.13</v>
      </c>
      <c r="V273" s="35" t="s">
        <v>175</v>
      </c>
      <c r="W273" s="35" t="s">
        <v>233</v>
      </c>
      <c r="X273" s="35" t="s">
        <v>134</v>
      </c>
      <c r="Y273" s="35" t="s">
        <v>472</v>
      </c>
      <c r="Z273" s="35" t="s">
        <v>472</v>
      </c>
    </row>
    <row r="274" spans="1:26" ht="15.75" customHeight="1">
      <c r="A274" s="35" t="s">
        <v>572</v>
      </c>
      <c r="B274" s="35" t="s">
        <v>573</v>
      </c>
      <c r="C274" s="35" t="s">
        <v>76</v>
      </c>
      <c r="D274" s="35" t="s">
        <v>205</v>
      </c>
      <c r="E274" s="35" t="s">
        <v>409</v>
      </c>
      <c r="F274" s="35" t="s">
        <v>1935</v>
      </c>
      <c r="G274" s="35" t="s">
        <v>1936</v>
      </c>
      <c r="H274" s="35" t="s">
        <v>2096</v>
      </c>
      <c r="I274" s="41">
        <v>41697</v>
      </c>
      <c r="J274" s="41">
        <v>43524</v>
      </c>
      <c r="K274" s="35" t="s">
        <v>80</v>
      </c>
      <c r="L274" s="42">
        <v>0</v>
      </c>
      <c r="M274" s="43">
        <v>0</v>
      </c>
      <c r="N274" s="42">
        <v>42033178.25</v>
      </c>
      <c r="O274" s="42">
        <v>0</v>
      </c>
      <c r="P274" s="35">
        <v>0</v>
      </c>
      <c r="Q274" s="35">
        <v>0</v>
      </c>
      <c r="R274" s="42">
        <v>33262835.18</v>
      </c>
      <c r="S274" s="42">
        <v>0</v>
      </c>
      <c r="T274" s="42">
        <v>96.61</v>
      </c>
      <c r="U274" s="42">
        <v>79.13</v>
      </c>
      <c r="V274" s="35" t="s">
        <v>175</v>
      </c>
      <c r="W274" s="35" t="s">
        <v>233</v>
      </c>
      <c r="X274" s="35" t="s">
        <v>134</v>
      </c>
      <c r="Y274" s="35" t="s">
        <v>665</v>
      </c>
      <c r="Z274" s="35" t="s">
        <v>665</v>
      </c>
    </row>
    <row r="275" spans="1:26" ht="15.75" customHeight="1">
      <c r="A275" s="35" t="s">
        <v>572</v>
      </c>
      <c r="B275" s="35" t="s">
        <v>573</v>
      </c>
      <c r="C275" s="35" t="s">
        <v>76</v>
      </c>
      <c r="D275" s="35" t="s">
        <v>205</v>
      </c>
      <c r="E275" s="35" t="s">
        <v>409</v>
      </c>
      <c r="F275" s="35" t="s">
        <v>1935</v>
      </c>
      <c r="G275" s="35" t="s">
        <v>1936</v>
      </c>
      <c r="H275" s="35" t="s">
        <v>2096</v>
      </c>
      <c r="I275" s="41">
        <v>41697</v>
      </c>
      <c r="J275" s="41">
        <v>43524</v>
      </c>
      <c r="K275" s="35" t="s">
        <v>80</v>
      </c>
      <c r="L275" s="42">
        <v>0</v>
      </c>
      <c r="M275" s="43">
        <v>0</v>
      </c>
      <c r="N275" s="42">
        <v>42033178.25</v>
      </c>
      <c r="O275" s="42">
        <v>0</v>
      </c>
      <c r="P275" s="35">
        <v>0</v>
      </c>
      <c r="Q275" s="35">
        <v>0</v>
      </c>
      <c r="R275" s="42">
        <v>33262835.18</v>
      </c>
      <c r="S275" s="42">
        <v>0</v>
      </c>
      <c r="T275" s="42">
        <v>96.61</v>
      </c>
      <c r="U275" s="42">
        <v>79.13</v>
      </c>
      <c r="V275" s="35" t="s">
        <v>175</v>
      </c>
      <c r="W275" s="35" t="s">
        <v>233</v>
      </c>
      <c r="X275" s="35" t="s">
        <v>134</v>
      </c>
      <c r="Y275" s="35" t="s">
        <v>259</v>
      </c>
      <c r="Z275" s="35" t="s">
        <v>259</v>
      </c>
    </row>
    <row r="276" spans="1:26" ht="15.75" customHeight="1">
      <c r="A276" s="35" t="s">
        <v>576</v>
      </c>
      <c r="B276" s="35" t="s">
        <v>577</v>
      </c>
      <c r="C276" s="35" t="s">
        <v>76</v>
      </c>
      <c r="D276" s="35" t="s">
        <v>205</v>
      </c>
      <c r="E276" s="35" t="s">
        <v>409</v>
      </c>
      <c r="F276" s="35" t="s">
        <v>1935</v>
      </c>
      <c r="G276" s="35" t="s">
        <v>1936</v>
      </c>
      <c r="H276" s="35" t="s">
        <v>2097</v>
      </c>
      <c r="I276" s="41">
        <v>41579</v>
      </c>
      <c r="J276" s="41">
        <v>43434</v>
      </c>
      <c r="K276" s="35" t="s">
        <v>80</v>
      </c>
      <c r="L276" s="42">
        <v>0</v>
      </c>
      <c r="M276" s="43">
        <v>0</v>
      </c>
      <c r="N276" s="42">
        <v>34936000</v>
      </c>
      <c r="O276" s="42">
        <v>0</v>
      </c>
      <c r="P276" s="35">
        <v>0</v>
      </c>
      <c r="Q276" s="35">
        <v>0</v>
      </c>
      <c r="R276" s="42">
        <v>30437723.539999999</v>
      </c>
      <c r="S276" s="42">
        <v>0</v>
      </c>
      <c r="T276" s="42">
        <v>99.66</v>
      </c>
      <c r="U276" s="42">
        <v>87.12</v>
      </c>
      <c r="V276" s="35" t="s">
        <v>175</v>
      </c>
      <c r="W276" s="35" t="s">
        <v>233</v>
      </c>
      <c r="X276" s="35" t="s">
        <v>134</v>
      </c>
      <c r="Y276" s="35" t="s">
        <v>578</v>
      </c>
      <c r="Z276" s="35" t="s">
        <v>578</v>
      </c>
    </row>
    <row r="277" spans="1:26" ht="15.75" customHeight="1">
      <c r="A277" s="35" t="s">
        <v>576</v>
      </c>
      <c r="B277" s="35" t="s">
        <v>577</v>
      </c>
      <c r="C277" s="35" t="s">
        <v>76</v>
      </c>
      <c r="D277" s="35" t="s">
        <v>205</v>
      </c>
      <c r="E277" s="35" t="s">
        <v>409</v>
      </c>
      <c r="F277" s="35" t="s">
        <v>1935</v>
      </c>
      <c r="G277" s="35" t="s">
        <v>1936</v>
      </c>
      <c r="H277" s="35" t="s">
        <v>2097</v>
      </c>
      <c r="I277" s="41">
        <v>41579</v>
      </c>
      <c r="J277" s="41">
        <v>43434</v>
      </c>
      <c r="K277" s="35" t="s">
        <v>80</v>
      </c>
      <c r="L277" s="42">
        <v>0</v>
      </c>
      <c r="M277" s="43">
        <v>0</v>
      </c>
      <c r="N277" s="42">
        <v>34936000</v>
      </c>
      <c r="O277" s="42">
        <v>0</v>
      </c>
      <c r="P277" s="35">
        <v>0</v>
      </c>
      <c r="Q277" s="35">
        <v>0</v>
      </c>
      <c r="R277" s="42">
        <v>30437723.539999999</v>
      </c>
      <c r="S277" s="42">
        <v>0</v>
      </c>
      <c r="T277" s="42">
        <v>99.66</v>
      </c>
      <c r="U277" s="42">
        <v>87.12</v>
      </c>
      <c r="V277" s="35" t="s">
        <v>175</v>
      </c>
      <c r="W277" s="35" t="s">
        <v>233</v>
      </c>
      <c r="X277" s="35" t="s">
        <v>134</v>
      </c>
      <c r="Y277" s="35" t="s">
        <v>472</v>
      </c>
      <c r="Z277" s="35" t="s">
        <v>472</v>
      </c>
    </row>
    <row r="278" spans="1:26" ht="15.75" customHeight="1">
      <c r="A278" s="35" t="s">
        <v>576</v>
      </c>
      <c r="B278" s="35" t="s">
        <v>577</v>
      </c>
      <c r="C278" s="35" t="s">
        <v>76</v>
      </c>
      <c r="D278" s="35" t="s">
        <v>205</v>
      </c>
      <c r="E278" s="35" t="s">
        <v>409</v>
      </c>
      <c r="F278" s="35" t="s">
        <v>1935</v>
      </c>
      <c r="G278" s="35" t="s">
        <v>1936</v>
      </c>
      <c r="H278" s="35" t="s">
        <v>2097</v>
      </c>
      <c r="I278" s="41">
        <v>41579</v>
      </c>
      <c r="J278" s="41">
        <v>43434</v>
      </c>
      <c r="K278" s="35" t="s">
        <v>80</v>
      </c>
      <c r="L278" s="42">
        <v>0</v>
      </c>
      <c r="M278" s="43">
        <v>0</v>
      </c>
      <c r="N278" s="42">
        <v>34936000</v>
      </c>
      <c r="O278" s="42">
        <v>0</v>
      </c>
      <c r="P278" s="35">
        <v>0</v>
      </c>
      <c r="Q278" s="35">
        <v>0</v>
      </c>
      <c r="R278" s="42">
        <v>30437723.539999999</v>
      </c>
      <c r="S278" s="42">
        <v>0</v>
      </c>
      <c r="T278" s="42">
        <v>99.66</v>
      </c>
      <c r="U278" s="42">
        <v>87.12</v>
      </c>
      <c r="V278" s="35" t="s">
        <v>175</v>
      </c>
      <c r="W278" s="35" t="s">
        <v>233</v>
      </c>
      <c r="X278" s="35" t="s">
        <v>134</v>
      </c>
      <c r="Y278" s="35" t="s">
        <v>1883</v>
      </c>
      <c r="Z278" s="35" t="s">
        <v>1883</v>
      </c>
    </row>
    <row r="279" spans="1:26" ht="15.75" customHeight="1">
      <c r="A279" s="35" t="s">
        <v>576</v>
      </c>
      <c r="B279" s="35" t="s">
        <v>577</v>
      </c>
      <c r="C279" s="35" t="s">
        <v>76</v>
      </c>
      <c r="D279" s="35" t="s">
        <v>205</v>
      </c>
      <c r="E279" s="35" t="s">
        <v>409</v>
      </c>
      <c r="F279" s="35" t="s">
        <v>1935</v>
      </c>
      <c r="G279" s="35" t="s">
        <v>1936</v>
      </c>
      <c r="H279" s="35" t="s">
        <v>2097</v>
      </c>
      <c r="I279" s="41">
        <v>41579</v>
      </c>
      <c r="J279" s="41">
        <v>43434</v>
      </c>
      <c r="K279" s="35" t="s">
        <v>80</v>
      </c>
      <c r="L279" s="42">
        <v>0</v>
      </c>
      <c r="M279" s="43">
        <v>0</v>
      </c>
      <c r="N279" s="42">
        <v>34936000</v>
      </c>
      <c r="O279" s="42">
        <v>0</v>
      </c>
      <c r="P279" s="35">
        <v>0</v>
      </c>
      <c r="Q279" s="35">
        <v>0</v>
      </c>
      <c r="R279" s="42">
        <v>30437723.539999999</v>
      </c>
      <c r="S279" s="42">
        <v>0</v>
      </c>
      <c r="T279" s="42">
        <v>99.66</v>
      </c>
      <c r="U279" s="42">
        <v>87.12</v>
      </c>
      <c r="V279" s="35" t="s">
        <v>175</v>
      </c>
      <c r="W279" s="35" t="s">
        <v>233</v>
      </c>
      <c r="X279" s="35" t="s">
        <v>134</v>
      </c>
      <c r="Y279" s="35" t="s">
        <v>158</v>
      </c>
      <c r="Z279" s="35" t="s">
        <v>158</v>
      </c>
    </row>
    <row r="280" spans="1:26" ht="15.75" customHeight="1">
      <c r="A280" s="35" t="s">
        <v>580</v>
      </c>
      <c r="B280" s="35" t="s">
        <v>581</v>
      </c>
      <c r="C280" s="35" t="s">
        <v>138</v>
      </c>
      <c r="D280" s="35" t="s">
        <v>243</v>
      </c>
      <c r="E280" s="35" t="s">
        <v>102</v>
      </c>
      <c r="F280" s="35" t="s">
        <v>2098</v>
      </c>
      <c r="G280" s="35" t="s">
        <v>2099</v>
      </c>
      <c r="H280" s="35" t="s">
        <v>2100</v>
      </c>
      <c r="I280" s="41">
        <v>42349</v>
      </c>
      <c r="J280" s="41">
        <v>45209</v>
      </c>
      <c r="K280" s="35" t="s">
        <v>104</v>
      </c>
      <c r="L280" s="42">
        <v>18367087.100000001</v>
      </c>
      <c r="M280" s="43">
        <v>160747938.86000001</v>
      </c>
      <c r="N280" s="42">
        <v>208603250</v>
      </c>
      <c r="O280" s="42">
        <v>8344130</v>
      </c>
      <c r="P280" s="35">
        <v>37548585</v>
      </c>
      <c r="Q280" s="35">
        <v>0</v>
      </c>
      <c r="R280" s="42">
        <v>194078112.58000001</v>
      </c>
      <c r="S280" s="42">
        <v>7940173.4900000002</v>
      </c>
      <c r="T280" s="42">
        <v>76.14</v>
      </c>
      <c r="U280" s="42">
        <v>79.37</v>
      </c>
      <c r="V280" s="35" t="s">
        <v>105</v>
      </c>
      <c r="W280" s="35" t="s">
        <v>106</v>
      </c>
      <c r="X280" s="35" t="s">
        <v>348</v>
      </c>
      <c r="Y280" s="35" t="s">
        <v>68</v>
      </c>
      <c r="Z280" s="35" t="s">
        <v>68</v>
      </c>
    </row>
    <row r="281" spans="1:26" ht="15.75" customHeight="1">
      <c r="A281" s="35" t="s">
        <v>586</v>
      </c>
      <c r="B281" s="35" t="s">
        <v>587</v>
      </c>
      <c r="C281" s="35" t="s">
        <v>138</v>
      </c>
      <c r="D281" s="35" t="s">
        <v>309</v>
      </c>
      <c r="E281" s="35" t="s">
        <v>196</v>
      </c>
      <c r="F281" s="35" t="s">
        <v>2101</v>
      </c>
      <c r="G281" s="35" t="s">
        <v>2102</v>
      </c>
      <c r="H281" s="35" t="s">
        <v>2103</v>
      </c>
      <c r="I281" s="41">
        <v>42598</v>
      </c>
      <c r="J281" s="41">
        <v>43693</v>
      </c>
      <c r="K281" s="35" t="s">
        <v>104</v>
      </c>
      <c r="L281" s="42">
        <v>77303.509999999995</v>
      </c>
      <c r="M281" s="43">
        <v>922047.93</v>
      </c>
      <c r="N281" s="42">
        <v>30679687.5</v>
      </c>
      <c r="O281" s="42">
        <v>0</v>
      </c>
      <c r="P281" s="35">
        <v>0</v>
      </c>
      <c r="Q281" s="35">
        <v>0</v>
      </c>
      <c r="R281" s="42">
        <v>922047.93</v>
      </c>
      <c r="S281" s="42">
        <v>0</v>
      </c>
      <c r="T281" s="42">
        <v>2.1800000000000002</v>
      </c>
      <c r="U281" s="42">
        <v>3</v>
      </c>
      <c r="V281" s="35" t="s">
        <v>105</v>
      </c>
      <c r="W281" s="35" t="s">
        <v>133</v>
      </c>
      <c r="X281" s="35" t="s">
        <v>157</v>
      </c>
      <c r="Y281" s="35" t="s">
        <v>356</v>
      </c>
      <c r="Z281" s="35" t="s">
        <v>356</v>
      </c>
    </row>
    <row r="282" spans="1:26" ht="15.75" customHeight="1">
      <c r="A282" s="35" t="s">
        <v>592</v>
      </c>
      <c r="B282" s="35" t="s">
        <v>593</v>
      </c>
      <c r="C282" s="35" t="s">
        <v>138</v>
      </c>
      <c r="D282" s="35" t="s">
        <v>399</v>
      </c>
      <c r="E282" s="35" t="s">
        <v>196</v>
      </c>
      <c r="F282" s="35" t="s">
        <v>68</v>
      </c>
      <c r="G282" s="35" t="s">
        <v>68</v>
      </c>
      <c r="H282" s="35" t="s">
        <v>2006</v>
      </c>
      <c r="I282" s="41">
        <v>42186</v>
      </c>
      <c r="J282" s="41">
        <v>42735</v>
      </c>
      <c r="K282" s="35" t="s">
        <v>80</v>
      </c>
      <c r="L282" s="42">
        <v>0</v>
      </c>
      <c r="M282" s="43">
        <v>0</v>
      </c>
      <c r="N282" s="42">
        <v>693122.91</v>
      </c>
      <c r="O282" s="42">
        <v>0</v>
      </c>
      <c r="P282" s="35">
        <v>0</v>
      </c>
      <c r="Q282" s="35">
        <v>0</v>
      </c>
      <c r="R282" s="42">
        <v>693123</v>
      </c>
      <c r="S282" s="42">
        <v>0</v>
      </c>
      <c r="T282" s="42">
        <v>100</v>
      </c>
      <c r="U282" s="42">
        <v>99.99</v>
      </c>
      <c r="V282" s="35" t="s">
        <v>105</v>
      </c>
      <c r="W282" s="35" t="s">
        <v>233</v>
      </c>
      <c r="X282" s="35" t="s">
        <v>176</v>
      </c>
      <c r="Y282" s="35" t="s">
        <v>95</v>
      </c>
      <c r="Z282" s="35" t="s">
        <v>95</v>
      </c>
    </row>
    <row r="283" spans="1:26" ht="15.75" customHeight="1">
      <c r="A283" s="35" t="s">
        <v>598</v>
      </c>
      <c r="B283" s="35" t="s">
        <v>599</v>
      </c>
      <c r="C283" s="35" t="s">
        <v>138</v>
      </c>
      <c r="D283" s="35" t="s">
        <v>600</v>
      </c>
      <c r="E283" s="35" t="s">
        <v>78</v>
      </c>
      <c r="F283" s="35" t="s">
        <v>68</v>
      </c>
      <c r="G283" s="35" t="s">
        <v>68</v>
      </c>
      <c r="H283" s="35" t="s">
        <v>2104</v>
      </c>
      <c r="I283" s="41">
        <v>42522</v>
      </c>
      <c r="J283" s="41">
        <v>43252</v>
      </c>
      <c r="K283" s="35" t="s">
        <v>80</v>
      </c>
      <c r="L283" s="42">
        <v>176715.45</v>
      </c>
      <c r="M283" s="43">
        <v>1296062.5900000001</v>
      </c>
      <c r="N283" s="42">
        <v>1906357.5</v>
      </c>
      <c r="O283" s="42">
        <v>0</v>
      </c>
      <c r="P283" s="35">
        <v>0</v>
      </c>
      <c r="Q283" s="35">
        <v>0</v>
      </c>
      <c r="R283" s="42">
        <v>889267.21</v>
      </c>
      <c r="S283" s="42">
        <v>0</v>
      </c>
      <c r="T283" s="42">
        <v>41.74</v>
      </c>
      <c r="U283" s="42">
        <v>46.64</v>
      </c>
      <c r="V283" s="35" t="s">
        <v>81</v>
      </c>
      <c r="W283" s="35" t="s">
        <v>133</v>
      </c>
      <c r="X283" s="35" t="s">
        <v>134</v>
      </c>
      <c r="Y283" s="35" t="s">
        <v>602</v>
      </c>
      <c r="Z283" s="35" t="s">
        <v>602</v>
      </c>
    </row>
    <row r="284" spans="1:26" ht="15.75" customHeight="1">
      <c r="A284" s="35" t="s">
        <v>598</v>
      </c>
      <c r="B284" s="35" t="s">
        <v>599</v>
      </c>
      <c r="C284" s="35" t="s">
        <v>138</v>
      </c>
      <c r="D284" s="35" t="s">
        <v>600</v>
      </c>
      <c r="E284" s="35" t="s">
        <v>78</v>
      </c>
      <c r="F284" s="35" t="s">
        <v>68</v>
      </c>
      <c r="G284" s="35" t="s">
        <v>68</v>
      </c>
      <c r="H284" s="35" t="s">
        <v>2104</v>
      </c>
      <c r="I284" s="41">
        <v>42522</v>
      </c>
      <c r="J284" s="41">
        <v>43252</v>
      </c>
      <c r="K284" s="35" t="s">
        <v>80</v>
      </c>
      <c r="L284" s="42">
        <v>176715.45</v>
      </c>
      <c r="M284" s="43">
        <v>1296062.5900000001</v>
      </c>
      <c r="N284" s="42">
        <v>1906357.5</v>
      </c>
      <c r="O284" s="42">
        <v>0</v>
      </c>
      <c r="P284" s="35">
        <v>0</v>
      </c>
      <c r="Q284" s="35">
        <v>0</v>
      </c>
      <c r="R284" s="42">
        <v>889267.21</v>
      </c>
      <c r="S284" s="42">
        <v>0</v>
      </c>
      <c r="T284" s="42">
        <v>41.74</v>
      </c>
      <c r="U284" s="42">
        <v>46.64</v>
      </c>
      <c r="V284" s="35" t="s">
        <v>81</v>
      </c>
      <c r="W284" s="35" t="s">
        <v>133</v>
      </c>
      <c r="X284" s="35" t="s">
        <v>134</v>
      </c>
      <c r="Y284" s="35" t="s">
        <v>212</v>
      </c>
      <c r="Z284" s="35" t="s">
        <v>212</v>
      </c>
    </row>
    <row r="285" spans="1:26" ht="15.75" customHeight="1">
      <c r="A285" s="35" t="s">
        <v>598</v>
      </c>
      <c r="B285" s="35" t="s">
        <v>599</v>
      </c>
      <c r="C285" s="35" t="s">
        <v>138</v>
      </c>
      <c r="D285" s="35" t="s">
        <v>600</v>
      </c>
      <c r="E285" s="35" t="s">
        <v>78</v>
      </c>
      <c r="F285" s="35" t="s">
        <v>68</v>
      </c>
      <c r="G285" s="35" t="s">
        <v>68</v>
      </c>
      <c r="H285" s="35" t="s">
        <v>2104</v>
      </c>
      <c r="I285" s="41">
        <v>42522</v>
      </c>
      <c r="J285" s="41">
        <v>43252</v>
      </c>
      <c r="K285" s="35" t="s">
        <v>80</v>
      </c>
      <c r="L285" s="42">
        <v>176715.45</v>
      </c>
      <c r="M285" s="43">
        <v>1296062.5900000001</v>
      </c>
      <c r="N285" s="42">
        <v>1906357.5</v>
      </c>
      <c r="O285" s="42">
        <v>0</v>
      </c>
      <c r="P285" s="35">
        <v>0</v>
      </c>
      <c r="Q285" s="35">
        <v>0</v>
      </c>
      <c r="R285" s="42">
        <v>889267.21</v>
      </c>
      <c r="S285" s="42">
        <v>0</v>
      </c>
      <c r="T285" s="42">
        <v>41.74</v>
      </c>
      <c r="U285" s="42">
        <v>46.64</v>
      </c>
      <c r="V285" s="35" t="s">
        <v>81</v>
      </c>
      <c r="W285" s="35" t="s">
        <v>133</v>
      </c>
      <c r="X285" s="35" t="s">
        <v>134</v>
      </c>
      <c r="Y285" s="35" t="s">
        <v>224</v>
      </c>
      <c r="Z285" s="35" t="s">
        <v>224</v>
      </c>
    </row>
    <row r="286" spans="1:26" ht="15.75" customHeight="1">
      <c r="A286" s="35" t="s">
        <v>598</v>
      </c>
      <c r="B286" s="35" t="s">
        <v>599</v>
      </c>
      <c r="C286" s="35" t="s">
        <v>138</v>
      </c>
      <c r="D286" s="35" t="s">
        <v>600</v>
      </c>
      <c r="E286" s="35" t="s">
        <v>78</v>
      </c>
      <c r="F286" s="35" t="s">
        <v>68</v>
      </c>
      <c r="G286" s="35" t="s">
        <v>68</v>
      </c>
      <c r="H286" s="35" t="s">
        <v>2104</v>
      </c>
      <c r="I286" s="41">
        <v>42522</v>
      </c>
      <c r="J286" s="41">
        <v>43252</v>
      </c>
      <c r="K286" s="35" t="s">
        <v>80</v>
      </c>
      <c r="L286" s="42">
        <v>176715.45</v>
      </c>
      <c r="M286" s="43">
        <v>1296062.5900000001</v>
      </c>
      <c r="N286" s="42">
        <v>1906357.5</v>
      </c>
      <c r="O286" s="42">
        <v>0</v>
      </c>
      <c r="P286" s="35">
        <v>0</v>
      </c>
      <c r="Q286" s="35">
        <v>0</v>
      </c>
      <c r="R286" s="42">
        <v>889267.21</v>
      </c>
      <c r="S286" s="42">
        <v>0</v>
      </c>
      <c r="T286" s="42">
        <v>41.74</v>
      </c>
      <c r="U286" s="42">
        <v>46.64</v>
      </c>
      <c r="V286" s="35" t="s">
        <v>81</v>
      </c>
      <c r="W286" s="35" t="s">
        <v>133</v>
      </c>
      <c r="X286" s="35" t="s">
        <v>134</v>
      </c>
      <c r="Y286" s="35" t="s">
        <v>95</v>
      </c>
      <c r="Z286" s="35" t="s">
        <v>95</v>
      </c>
    </row>
    <row r="287" spans="1:26" ht="15.75" customHeight="1">
      <c r="A287" s="35" t="s">
        <v>598</v>
      </c>
      <c r="B287" s="35" t="s">
        <v>599</v>
      </c>
      <c r="C287" s="35" t="s">
        <v>138</v>
      </c>
      <c r="D287" s="35" t="s">
        <v>600</v>
      </c>
      <c r="E287" s="35" t="s">
        <v>78</v>
      </c>
      <c r="F287" s="35" t="s">
        <v>68</v>
      </c>
      <c r="G287" s="35" t="s">
        <v>68</v>
      </c>
      <c r="H287" s="35" t="s">
        <v>2104</v>
      </c>
      <c r="I287" s="41">
        <v>42522</v>
      </c>
      <c r="J287" s="41">
        <v>43252</v>
      </c>
      <c r="K287" s="35" t="s">
        <v>80</v>
      </c>
      <c r="L287" s="42">
        <v>176715.45</v>
      </c>
      <c r="M287" s="43">
        <v>1296062.5900000001</v>
      </c>
      <c r="N287" s="42">
        <v>1906357.5</v>
      </c>
      <c r="O287" s="42">
        <v>0</v>
      </c>
      <c r="P287" s="35">
        <v>0</v>
      </c>
      <c r="Q287" s="35">
        <v>0</v>
      </c>
      <c r="R287" s="42">
        <v>889267.21</v>
      </c>
      <c r="S287" s="42">
        <v>0</v>
      </c>
      <c r="T287" s="42">
        <v>41.74</v>
      </c>
      <c r="U287" s="42">
        <v>46.64</v>
      </c>
      <c r="V287" s="35" t="s">
        <v>81</v>
      </c>
      <c r="W287" s="35" t="s">
        <v>133</v>
      </c>
      <c r="X287" s="35" t="s">
        <v>134</v>
      </c>
      <c r="Y287" s="35" t="s">
        <v>472</v>
      </c>
      <c r="Z287" s="35" t="s">
        <v>472</v>
      </c>
    </row>
    <row r="288" spans="1:26" ht="15.75" customHeight="1">
      <c r="A288" s="35" t="s">
        <v>608</v>
      </c>
      <c r="B288" s="35" t="s">
        <v>609</v>
      </c>
      <c r="C288" s="35" t="s">
        <v>76</v>
      </c>
      <c r="D288" s="35" t="s">
        <v>610</v>
      </c>
      <c r="E288" s="35" t="s">
        <v>488</v>
      </c>
      <c r="F288" s="35" t="s">
        <v>2105</v>
      </c>
      <c r="G288" s="35" t="s">
        <v>2106</v>
      </c>
      <c r="H288" s="35" t="s">
        <v>2107</v>
      </c>
      <c r="I288" s="41">
        <v>42495</v>
      </c>
      <c r="J288" s="41">
        <v>43465</v>
      </c>
      <c r="K288" s="35" t="s">
        <v>80</v>
      </c>
      <c r="L288" s="42">
        <v>750000</v>
      </c>
      <c r="M288" s="43">
        <v>5556571.9000000004</v>
      </c>
      <c r="N288" s="42">
        <v>5556571.8899999997</v>
      </c>
      <c r="O288" s="42">
        <v>0</v>
      </c>
      <c r="P288" s="35">
        <v>0</v>
      </c>
      <c r="Q288" s="35">
        <v>0</v>
      </c>
      <c r="R288" s="42">
        <v>5556571.8600000003</v>
      </c>
      <c r="S288" s="42">
        <v>0</v>
      </c>
      <c r="T288" s="42">
        <v>100</v>
      </c>
      <c r="U288" s="42">
        <v>99.99</v>
      </c>
      <c r="V288" s="35" t="s">
        <v>105</v>
      </c>
      <c r="W288" s="35" t="s">
        <v>133</v>
      </c>
      <c r="X288" s="35" t="s">
        <v>382</v>
      </c>
      <c r="Y288" s="35" t="s">
        <v>224</v>
      </c>
      <c r="Z288" s="35" t="s">
        <v>612</v>
      </c>
    </row>
    <row r="289" spans="1:26" ht="15.75" customHeight="1">
      <c r="A289" s="35" t="s">
        <v>608</v>
      </c>
      <c r="B289" s="35" t="s">
        <v>609</v>
      </c>
      <c r="C289" s="35" t="s">
        <v>76</v>
      </c>
      <c r="D289" s="35" t="s">
        <v>610</v>
      </c>
      <c r="E289" s="35" t="s">
        <v>488</v>
      </c>
      <c r="F289" s="35" t="s">
        <v>2105</v>
      </c>
      <c r="G289" s="35" t="s">
        <v>2106</v>
      </c>
      <c r="H289" s="35" t="s">
        <v>2107</v>
      </c>
      <c r="I289" s="41">
        <v>42495</v>
      </c>
      <c r="J289" s="41">
        <v>43465</v>
      </c>
      <c r="K289" s="35" t="s">
        <v>80</v>
      </c>
      <c r="L289" s="42">
        <v>750000</v>
      </c>
      <c r="M289" s="43">
        <v>5556571.9000000004</v>
      </c>
      <c r="N289" s="42">
        <v>5556571.8899999997</v>
      </c>
      <c r="O289" s="42">
        <v>0</v>
      </c>
      <c r="P289" s="35">
        <v>0</v>
      </c>
      <c r="Q289" s="35">
        <v>0</v>
      </c>
      <c r="R289" s="42">
        <v>5556571.8600000003</v>
      </c>
      <c r="S289" s="42">
        <v>0</v>
      </c>
      <c r="T289" s="42">
        <v>100</v>
      </c>
      <c r="U289" s="42">
        <v>99.99</v>
      </c>
      <c r="V289" s="35" t="s">
        <v>105</v>
      </c>
      <c r="W289" s="35" t="s">
        <v>133</v>
      </c>
      <c r="X289" s="35" t="s">
        <v>382</v>
      </c>
      <c r="Y289" s="35" t="s">
        <v>224</v>
      </c>
      <c r="Z289" s="35" t="s">
        <v>2108</v>
      </c>
    </row>
    <row r="290" spans="1:26" ht="15.75" customHeight="1">
      <c r="A290" s="35" t="s">
        <v>608</v>
      </c>
      <c r="B290" s="35" t="s">
        <v>609</v>
      </c>
      <c r="C290" s="35" t="s">
        <v>76</v>
      </c>
      <c r="D290" s="35" t="s">
        <v>610</v>
      </c>
      <c r="E290" s="35" t="s">
        <v>488</v>
      </c>
      <c r="F290" s="35" t="s">
        <v>2105</v>
      </c>
      <c r="G290" s="35" t="s">
        <v>2106</v>
      </c>
      <c r="H290" s="35" t="s">
        <v>2107</v>
      </c>
      <c r="I290" s="41">
        <v>42495</v>
      </c>
      <c r="J290" s="41">
        <v>43465</v>
      </c>
      <c r="K290" s="35" t="s">
        <v>80</v>
      </c>
      <c r="L290" s="42">
        <v>750000</v>
      </c>
      <c r="M290" s="43">
        <v>5556571.9000000004</v>
      </c>
      <c r="N290" s="42">
        <v>5556571.8899999997</v>
      </c>
      <c r="O290" s="42">
        <v>0</v>
      </c>
      <c r="P290" s="35">
        <v>0</v>
      </c>
      <c r="Q290" s="35">
        <v>0</v>
      </c>
      <c r="R290" s="42">
        <v>5556571.8600000003</v>
      </c>
      <c r="S290" s="42">
        <v>0</v>
      </c>
      <c r="T290" s="42">
        <v>100</v>
      </c>
      <c r="U290" s="42">
        <v>99.99</v>
      </c>
      <c r="V290" s="35" t="s">
        <v>105</v>
      </c>
      <c r="W290" s="35" t="s">
        <v>133</v>
      </c>
      <c r="X290" s="35" t="s">
        <v>382</v>
      </c>
      <c r="Y290" s="35" t="s">
        <v>224</v>
      </c>
      <c r="Z290" s="35" t="s">
        <v>2109</v>
      </c>
    </row>
    <row r="291" spans="1:26" ht="15.75" customHeight="1">
      <c r="A291" s="35" t="s">
        <v>608</v>
      </c>
      <c r="B291" s="35" t="s">
        <v>609</v>
      </c>
      <c r="C291" s="35" t="s">
        <v>76</v>
      </c>
      <c r="D291" s="35" t="s">
        <v>610</v>
      </c>
      <c r="E291" s="35" t="s">
        <v>488</v>
      </c>
      <c r="F291" s="35" t="s">
        <v>2105</v>
      </c>
      <c r="G291" s="35" t="s">
        <v>2106</v>
      </c>
      <c r="H291" s="35" t="s">
        <v>2107</v>
      </c>
      <c r="I291" s="41">
        <v>42495</v>
      </c>
      <c r="J291" s="41">
        <v>43465</v>
      </c>
      <c r="K291" s="35" t="s">
        <v>80</v>
      </c>
      <c r="L291" s="42">
        <v>750000</v>
      </c>
      <c r="M291" s="43">
        <v>5556571.9000000004</v>
      </c>
      <c r="N291" s="42">
        <v>5556571.8899999997</v>
      </c>
      <c r="O291" s="42">
        <v>0</v>
      </c>
      <c r="P291" s="35">
        <v>0</v>
      </c>
      <c r="Q291" s="35">
        <v>0</v>
      </c>
      <c r="R291" s="42">
        <v>5556571.8600000003</v>
      </c>
      <c r="S291" s="42">
        <v>0</v>
      </c>
      <c r="T291" s="42">
        <v>100</v>
      </c>
      <c r="U291" s="42">
        <v>99.99</v>
      </c>
      <c r="V291" s="35" t="s">
        <v>105</v>
      </c>
      <c r="W291" s="35" t="s">
        <v>133</v>
      </c>
      <c r="X291" s="35" t="s">
        <v>382</v>
      </c>
      <c r="Y291" s="35" t="s">
        <v>655</v>
      </c>
      <c r="Z291" s="35" t="s">
        <v>2110</v>
      </c>
    </row>
    <row r="292" spans="1:26" ht="15.75" customHeight="1">
      <c r="A292" s="35" t="s">
        <v>608</v>
      </c>
      <c r="B292" s="35" t="s">
        <v>609</v>
      </c>
      <c r="C292" s="35" t="s">
        <v>76</v>
      </c>
      <c r="D292" s="35" t="s">
        <v>610</v>
      </c>
      <c r="E292" s="35" t="s">
        <v>488</v>
      </c>
      <c r="F292" s="35" t="s">
        <v>2105</v>
      </c>
      <c r="G292" s="35" t="s">
        <v>2106</v>
      </c>
      <c r="H292" s="35" t="s">
        <v>2107</v>
      </c>
      <c r="I292" s="41">
        <v>42495</v>
      </c>
      <c r="J292" s="41">
        <v>43465</v>
      </c>
      <c r="K292" s="35" t="s">
        <v>80</v>
      </c>
      <c r="L292" s="42">
        <v>750000</v>
      </c>
      <c r="M292" s="43">
        <v>5556571.9000000004</v>
      </c>
      <c r="N292" s="42">
        <v>5556571.8899999997</v>
      </c>
      <c r="O292" s="42">
        <v>0</v>
      </c>
      <c r="P292" s="35">
        <v>0</v>
      </c>
      <c r="Q292" s="35">
        <v>0</v>
      </c>
      <c r="R292" s="42">
        <v>5556571.8600000003</v>
      </c>
      <c r="S292" s="42">
        <v>0</v>
      </c>
      <c r="T292" s="42">
        <v>100</v>
      </c>
      <c r="U292" s="42">
        <v>99.99</v>
      </c>
      <c r="V292" s="35" t="s">
        <v>105</v>
      </c>
      <c r="W292" s="35" t="s">
        <v>133</v>
      </c>
      <c r="X292" s="35" t="s">
        <v>382</v>
      </c>
      <c r="Y292" s="35" t="s">
        <v>224</v>
      </c>
      <c r="Z292" s="35" t="s">
        <v>2111</v>
      </c>
    </row>
    <row r="293" spans="1:26" ht="15.75" customHeight="1">
      <c r="A293" s="35" t="s">
        <v>608</v>
      </c>
      <c r="B293" s="35" t="s">
        <v>609</v>
      </c>
      <c r="C293" s="35" t="s">
        <v>76</v>
      </c>
      <c r="D293" s="35" t="s">
        <v>610</v>
      </c>
      <c r="E293" s="35" t="s">
        <v>488</v>
      </c>
      <c r="F293" s="35" t="s">
        <v>2105</v>
      </c>
      <c r="G293" s="35" t="s">
        <v>2106</v>
      </c>
      <c r="H293" s="35" t="s">
        <v>2107</v>
      </c>
      <c r="I293" s="41">
        <v>42495</v>
      </c>
      <c r="J293" s="41">
        <v>43465</v>
      </c>
      <c r="K293" s="35" t="s">
        <v>80</v>
      </c>
      <c r="L293" s="42">
        <v>750000</v>
      </c>
      <c r="M293" s="43">
        <v>5556571.9000000004</v>
      </c>
      <c r="N293" s="42">
        <v>5556571.8899999997</v>
      </c>
      <c r="O293" s="42">
        <v>0</v>
      </c>
      <c r="P293" s="35">
        <v>0</v>
      </c>
      <c r="Q293" s="35">
        <v>0</v>
      </c>
      <c r="R293" s="42">
        <v>5556571.8600000003</v>
      </c>
      <c r="S293" s="42">
        <v>0</v>
      </c>
      <c r="T293" s="42">
        <v>100</v>
      </c>
      <c r="U293" s="42">
        <v>99.99</v>
      </c>
      <c r="V293" s="35" t="s">
        <v>105</v>
      </c>
      <c r="W293" s="35" t="s">
        <v>133</v>
      </c>
      <c r="X293" s="35" t="s">
        <v>382</v>
      </c>
      <c r="Y293" s="35" t="s">
        <v>224</v>
      </c>
      <c r="Z293" s="35" t="s">
        <v>2112</v>
      </c>
    </row>
    <row r="294" spans="1:26" ht="15.75" customHeight="1">
      <c r="A294" s="35" t="s">
        <v>608</v>
      </c>
      <c r="B294" s="35" t="s">
        <v>609</v>
      </c>
      <c r="C294" s="35" t="s">
        <v>76</v>
      </c>
      <c r="D294" s="35" t="s">
        <v>610</v>
      </c>
      <c r="E294" s="35" t="s">
        <v>488</v>
      </c>
      <c r="F294" s="35" t="s">
        <v>2105</v>
      </c>
      <c r="G294" s="35" t="s">
        <v>2106</v>
      </c>
      <c r="H294" s="35" t="s">
        <v>2107</v>
      </c>
      <c r="I294" s="41">
        <v>42495</v>
      </c>
      <c r="J294" s="41">
        <v>43465</v>
      </c>
      <c r="K294" s="35" t="s">
        <v>80</v>
      </c>
      <c r="L294" s="42">
        <v>750000</v>
      </c>
      <c r="M294" s="43">
        <v>5556571.9000000004</v>
      </c>
      <c r="N294" s="42">
        <v>5556571.8899999997</v>
      </c>
      <c r="O294" s="42">
        <v>0</v>
      </c>
      <c r="P294" s="35">
        <v>0</v>
      </c>
      <c r="Q294" s="35">
        <v>0</v>
      </c>
      <c r="R294" s="42">
        <v>5556571.8600000003</v>
      </c>
      <c r="S294" s="42">
        <v>0</v>
      </c>
      <c r="T294" s="42">
        <v>100</v>
      </c>
      <c r="U294" s="42">
        <v>99.99</v>
      </c>
      <c r="V294" s="35" t="s">
        <v>105</v>
      </c>
      <c r="W294" s="35" t="s">
        <v>133</v>
      </c>
      <c r="X294" s="35" t="s">
        <v>382</v>
      </c>
      <c r="Y294" s="35" t="s">
        <v>224</v>
      </c>
      <c r="Z294" s="35" t="s">
        <v>2113</v>
      </c>
    </row>
    <row r="295" spans="1:26" ht="15.75" customHeight="1">
      <c r="A295" s="35" t="s">
        <v>608</v>
      </c>
      <c r="B295" s="35" t="s">
        <v>609</v>
      </c>
      <c r="C295" s="35" t="s">
        <v>76</v>
      </c>
      <c r="D295" s="35" t="s">
        <v>610</v>
      </c>
      <c r="E295" s="35" t="s">
        <v>488</v>
      </c>
      <c r="F295" s="35" t="s">
        <v>2105</v>
      </c>
      <c r="G295" s="35" t="s">
        <v>2106</v>
      </c>
      <c r="H295" s="35" t="s">
        <v>2107</v>
      </c>
      <c r="I295" s="41">
        <v>42495</v>
      </c>
      <c r="J295" s="41">
        <v>43465</v>
      </c>
      <c r="K295" s="35" t="s">
        <v>80</v>
      </c>
      <c r="L295" s="42">
        <v>750000</v>
      </c>
      <c r="M295" s="43">
        <v>5556571.9000000004</v>
      </c>
      <c r="N295" s="42">
        <v>5556571.8899999997</v>
      </c>
      <c r="O295" s="42">
        <v>0</v>
      </c>
      <c r="P295" s="35">
        <v>0</v>
      </c>
      <c r="Q295" s="35">
        <v>0</v>
      </c>
      <c r="R295" s="42">
        <v>5556571.8600000003</v>
      </c>
      <c r="S295" s="42">
        <v>0</v>
      </c>
      <c r="T295" s="42">
        <v>100</v>
      </c>
      <c r="U295" s="42">
        <v>99.99</v>
      </c>
      <c r="V295" s="35" t="s">
        <v>105</v>
      </c>
      <c r="W295" s="35" t="s">
        <v>133</v>
      </c>
      <c r="X295" s="35" t="s">
        <v>382</v>
      </c>
      <c r="Y295" s="35" t="s">
        <v>224</v>
      </c>
      <c r="Z295" s="35" t="s">
        <v>2114</v>
      </c>
    </row>
    <row r="296" spans="1:26" ht="15.75" customHeight="1">
      <c r="A296" s="35" t="s">
        <v>608</v>
      </c>
      <c r="B296" s="35" t="s">
        <v>609</v>
      </c>
      <c r="C296" s="35" t="s">
        <v>76</v>
      </c>
      <c r="D296" s="35" t="s">
        <v>610</v>
      </c>
      <c r="E296" s="35" t="s">
        <v>488</v>
      </c>
      <c r="F296" s="35" t="s">
        <v>2105</v>
      </c>
      <c r="G296" s="35" t="s">
        <v>2106</v>
      </c>
      <c r="H296" s="35" t="s">
        <v>2107</v>
      </c>
      <c r="I296" s="41">
        <v>42495</v>
      </c>
      <c r="J296" s="41">
        <v>43465</v>
      </c>
      <c r="K296" s="35" t="s">
        <v>80</v>
      </c>
      <c r="L296" s="42">
        <v>750000</v>
      </c>
      <c r="M296" s="43">
        <v>5556571.9000000004</v>
      </c>
      <c r="N296" s="42">
        <v>5556571.8899999997</v>
      </c>
      <c r="O296" s="42">
        <v>0</v>
      </c>
      <c r="P296" s="35">
        <v>0</v>
      </c>
      <c r="Q296" s="35">
        <v>0</v>
      </c>
      <c r="R296" s="42">
        <v>5556571.8600000003</v>
      </c>
      <c r="S296" s="42">
        <v>0</v>
      </c>
      <c r="T296" s="42">
        <v>100</v>
      </c>
      <c r="U296" s="42">
        <v>99.99</v>
      </c>
      <c r="V296" s="35" t="s">
        <v>105</v>
      </c>
      <c r="W296" s="35" t="s">
        <v>133</v>
      </c>
      <c r="X296" s="35" t="s">
        <v>382</v>
      </c>
      <c r="Y296" s="35" t="s">
        <v>224</v>
      </c>
      <c r="Z296" s="35" t="s">
        <v>224</v>
      </c>
    </row>
    <row r="297" spans="1:26" ht="15.75" customHeight="1">
      <c r="A297" s="35" t="s">
        <v>615</v>
      </c>
      <c r="B297" s="35" t="s">
        <v>616</v>
      </c>
      <c r="C297" s="35" t="s">
        <v>281</v>
      </c>
      <c r="D297" s="35" t="s">
        <v>131</v>
      </c>
      <c r="E297" s="35" t="s">
        <v>409</v>
      </c>
      <c r="F297" s="35" t="s">
        <v>2115</v>
      </c>
      <c r="G297" s="35" t="s">
        <v>2116</v>
      </c>
      <c r="H297" s="35" t="s">
        <v>2117</v>
      </c>
      <c r="I297" s="41">
        <v>42339</v>
      </c>
      <c r="J297" s="41">
        <v>43434</v>
      </c>
      <c r="K297" s="35" t="s">
        <v>80</v>
      </c>
      <c r="L297" s="42">
        <v>0</v>
      </c>
      <c r="M297" s="43">
        <v>0</v>
      </c>
      <c r="N297" s="42">
        <v>40821142.640000001</v>
      </c>
      <c r="O297" s="42">
        <v>0</v>
      </c>
      <c r="P297" s="35">
        <v>0</v>
      </c>
      <c r="Q297" s="35">
        <v>0</v>
      </c>
      <c r="R297" s="42">
        <v>0</v>
      </c>
      <c r="S297" s="42">
        <v>0</v>
      </c>
      <c r="T297" s="42">
        <v>0</v>
      </c>
      <c r="U297" s="42">
        <v>0</v>
      </c>
      <c r="V297" s="35" t="s">
        <v>81</v>
      </c>
      <c r="W297" s="35" t="s">
        <v>233</v>
      </c>
      <c r="X297" s="35" t="s">
        <v>355</v>
      </c>
      <c r="Y297" s="35" t="s">
        <v>95</v>
      </c>
      <c r="Z297" s="35" t="s">
        <v>95</v>
      </c>
    </row>
    <row r="298" spans="1:26" ht="15.75" customHeight="1">
      <c r="A298" s="35" t="s">
        <v>622</v>
      </c>
      <c r="B298" s="35" t="s">
        <v>623</v>
      </c>
      <c r="C298" s="35" t="s">
        <v>281</v>
      </c>
      <c r="D298" s="35" t="s">
        <v>131</v>
      </c>
      <c r="E298" s="35" t="s">
        <v>90</v>
      </c>
      <c r="F298" s="35" t="s">
        <v>2118</v>
      </c>
      <c r="G298" s="35" t="s">
        <v>2116</v>
      </c>
      <c r="H298" s="35" t="s">
        <v>2117</v>
      </c>
      <c r="I298" s="41">
        <v>42339</v>
      </c>
      <c r="J298" s="41">
        <v>43434</v>
      </c>
      <c r="K298" s="35" t="s">
        <v>80</v>
      </c>
      <c r="L298" s="42">
        <v>0</v>
      </c>
      <c r="M298" s="43">
        <v>0</v>
      </c>
      <c r="N298" s="42">
        <v>34471187.460000001</v>
      </c>
      <c r="O298" s="42">
        <v>0</v>
      </c>
      <c r="P298" s="35">
        <v>0</v>
      </c>
      <c r="Q298" s="35">
        <v>0</v>
      </c>
      <c r="R298" s="42">
        <v>0</v>
      </c>
      <c r="S298" s="42">
        <v>0</v>
      </c>
      <c r="T298" s="42">
        <v>0</v>
      </c>
      <c r="U298" s="42">
        <v>0</v>
      </c>
      <c r="V298" s="35" t="s">
        <v>81</v>
      </c>
      <c r="W298" s="35" t="s">
        <v>233</v>
      </c>
      <c r="X298" s="35" t="s">
        <v>355</v>
      </c>
      <c r="Y298" s="35" t="s">
        <v>259</v>
      </c>
      <c r="Z298" s="35" t="s">
        <v>624</v>
      </c>
    </row>
    <row r="299" spans="1:26" ht="15.75" customHeight="1">
      <c r="A299" s="35" t="s">
        <v>622</v>
      </c>
      <c r="B299" s="35" t="s">
        <v>623</v>
      </c>
      <c r="C299" s="35" t="s">
        <v>281</v>
      </c>
      <c r="D299" s="35" t="s">
        <v>131</v>
      </c>
      <c r="E299" s="35" t="s">
        <v>90</v>
      </c>
      <c r="F299" s="35" t="s">
        <v>2118</v>
      </c>
      <c r="G299" s="35" t="s">
        <v>2116</v>
      </c>
      <c r="H299" s="35" t="s">
        <v>2117</v>
      </c>
      <c r="I299" s="41">
        <v>42339</v>
      </c>
      <c r="J299" s="41">
        <v>43434</v>
      </c>
      <c r="K299" s="35" t="s">
        <v>80</v>
      </c>
      <c r="L299" s="42">
        <v>0</v>
      </c>
      <c r="M299" s="43">
        <v>0</v>
      </c>
      <c r="N299" s="42">
        <v>34471187.460000001</v>
      </c>
      <c r="O299" s="42">
        <v>0</v>
      </c>
      <c r="P299" s="35">
        <v>0</v>
      </c>
      <c r="Q299" s="35">
        <v>0</v>
      </c>
      <c r="R299" s="42">
        <v>0</v>
      </c>
      <c r="S299" s="42">
        <v>0</v>
      </c>
      <c r="T299" s="42">
        <v>0</v>
      </c>
      <c r="U299" s="42">
        <v>0</v>
      </c>
      <c r="V299" s="35" t="s">
        <v>81</v>
      </c>
      <c r="W299" s="35" t="s">
        <v>233</v>
      </c>
      <c r="X299" s="35" t="s">
        <v>355</v>
      </c>
      <c r="Y299" s="35" t="s">
        <v>259</v>
      </c>
      <c r="Z299" s="35" t="s">
        <v>508</v>
      </c>
    </row>
    <row r="300" spans="1:26" ht="15.75" customHeight="1">
      <c r="A300" s="35" t="s">
        <v>622</v>
      </c>
      <c r="B300" s="35" t="s">
        <v>623</v>
      </c>
      <c r="C300" s="35" t="s">
        <v>281</v>
      </c>
      <c r="D300" s="35" t="s">
        <v>131</v>
      </c>
      <c r="E300" s="35" t="s">
        <v>90</v>
      </c>
      <c r="F300" s="35" t="s">
        <v>2118</v>
      </c>
      <c r="G300" s="35" t="s">
        <v>2116</v>
      </c>
      <c r="H300" s="35" t="s">
        <v>2117</v>
      </c>
      <c r="I300" s="41">
        <v>42339</v>
      </c>
      <c r="J300" s="41">
        <v>43434</v>
      </c>
      <c r="K300" s="35" t="s">
        <v>80</v>
      </c>
      <c r="L300" s="42">
        <v>0</v>
      </c>
      <c r="M300" s="43">
        <v>0</v>
      </c>
      <c r="N300" s="42">
        <v>34471187.460000001</v>
      </c>
      <c r="O300" s="42">
        <v>0</v>
      </c>
      <c r="P300" s="35">
        <v>0</v>
      </c>
      <c r="Q300" s="35">
        <v>0</v>
      </c>
      <c r="R300" s="42">
        <v>0</v>
      </c>
      <c r="S300" s="42">
        <v>0</v>
      </c>
      <c r="T300" s="42">
        <v>0</v>
      </c>
      <c r="U300" s="42">
        <v>0</v>
      </c>
      <c r="V300" s="35" t="s">
        <v>81</v>
      </c>
      <c r="W300" s="35" t="s">
        <v>233</v>
      </c>
      <c r="X300" s="35" t="s">
        <v>355</v>
      </c>
      <c r="Y300" s="35" t="s">
        <v>259</v>
      </c>
      <c r="Z300" s="35" t="s">
        <v>1674</v>
      </c>
    </row>
    <row r="301" spans="1:26" ht="15.75" customHeight="1">
      <c r="A301" s="35" t="s">
        <v>622</v>
      </c>
      <c r="B301" s="35" t="s">
        <v>623</v>
      </c>
      <c r="C301" s="35" t="s">
        <v>281</v>
      </c>
      <c r="D301" s="35" t="s">
        <v>131</v>
      </c>
      <c r="E301" s="35" t="s">
        <v>90</v>
      </c>
      <c r="F301" s="35" t="s">
        <v>2118</v>
      </c>
      <c r="G301" s="35" t="s">
        <v>2116</v>
      </c>
      <c r="H301" s="35" t="s">
        <v>2117</v>
      </c>
      <c r="I301" s="41">
        <v>42339</v>
      </c>
      <c r="J301" s="41">
        <v>43434</v>
      </c>
      <c r="K301" s="35" t="s">
        <v>80</v>
      </c>
      <c r="L301" s="42">
        <v>0</v>
      </c>
      <c r="M301" s="43">
        <v>0</v>
      </c>
      <c r="N301" s="42">
        <v>34471187.460000001</v>
      </c>
      <c r="O301" s="42">
        <v>0</v>
      </c>
      <c r="P301" s="35">
        <v>0</v>
      </c>
      <c r="Q301" s="35">
        <v>0</v>
      </c>
      <c r="R301" s="42">
        <v>0</v>
      </c>
      <c r="S301" s="42">
        <v>0</v>
      </c>
      <c r="T301" s="42">
        <v>0</v>
      </c>
      <c r="U301" s="42">
        <v>0</v>
      </c>
      <c r="V301" s="35" t="s">
        <v>81</v>
      </c>
      <c r="W301" s="35" t="s">
        <v>233</v>
      </c>
      <c r="X301" s="35" t="s">
        <v>355</v>
      </c>
      <c r="Y301" s="35" t="s">
        <v>259</v>
      </c>
      <c r="Z301" s="35" t="s">
        <v>1740</v>
      </c>
    </row>
    <row r="302" spans="1:26" ht="15.75" customHeight="1">
      <c r="A302" s="35" t="s">
        <v>622</v>
      </c>
      <c r="B302" s="35" t="s">
        <v>623</v>
      </c>
      <c r="C302" s="35" t="s">
        <v>281</v>
      </c>
      <c r="D302" s="35" t="s">
        <v>131</v>
      </c>
      <c r="E302" s="35" t="s">
        <v>90</v>
      </c>
      <c r="F302" s="35" t="s">
        <v>2118</v>
      </c>
      <c r="G302" s="35" t="s">
        <v>2116</v>
      </c>
      <c r="H302" s="35" t="s">
        <v>2117</v>
      </c>
      <c r="I302" s="41">
        <v>42339</v>
      </c>
      <c r="J302" s="41">
        <v>43434</v>
      </c>
      <c r="K302" s="35" t="s">
        <v>80</v>
      </c>
      <c r="L302" s="42">
        <v>0</v>
      </c>
      <c r="M302" s="43">
        <v>0</v>
      </c>
      <c r="N302" s="42">
        <v>34471187.460000001</v>
      </c>
      <c r="O302" s="42">
        <v>0</v>
      </c>
      <c r="P302" s="35">
        <v>0</v>
      </c>
      <c r="Q302" s="35">
        <v>0</v>
      </c>
      <c r="R302" s="42">
        <v>0</v>
      </c>
      <c r="S302" s="42">
        <v>0</v>
      </c>
      <c r="T302" s="42">
        <v>0</v>
      </c>
      <c r="U302" s="42">
        <v>0</v>
      </c>
      <c r="V302" s="35" t="s">
        <v>81</v>
      </c>
      <c r="W302" s="35" t="s">
        <v>233</v>
      </c>
      <c r="X302" s="35" t="s">
        <v>355</v>
      </c>
      <c r="Y302" s="35" t="s">
        <v>259</v>
      </c>
      <c r="Z302" s="35" t="s">
        <v>788</v>
      </c>
    </row>
    <row r="303" spans="1:26" ht="15.75" customHeight="1">
      <c r="A303" s="35" t="s">
        <v>628</v>
      </c>
      <c r="B303" s="35" t="s">
        <v>629</v>
      </c>
      <c r="C303" s="35" t="s">
        <v>138</v>
      </c>
      <c r="D303" s="35" t="s">
        <v>630</v>
      </c>
      <c r="E303" s="35" t="s">
        <v>409</v>
      </c>
      <c r="F303" s="35" t="s">
        <v>2119</v>
      </c>
      <c r="G303" s="35" t="s">
        <v>2120</v>
      </c>
      <c r="H303" s="35" t="s">
        <v>2121</v>
      </c>
      <c r="I303" s="41">
        <v>42370</v>
      </c>
      <c r="J303" s="41">
        <v>43830</v>
      </c>
      <c r="K303" s="35" t="s">
        <v>80</v>
      </c>
      <c r="L303" s="42">
        <v>2382750.81</v>
      </c>
      <c r="M303" s="43">
        <v>17880292.870000001</v>
      </c>
      <c r="N303" s="42">
        <v>15796025.52</v>
      </c>
      <c r="O303" s="42">
        <v>0</v>
      </c>
      <c r="P303" s="35">
        <v>2436835</v>
      </c>
      <c r="Q303" s="35">
        <v>0</v>
      </c>
      <c r="R303" s="42">
        <v>18158974.18</v>
      </c>
      <c r="S303" s="42">
        <v>0</v>
      </c>
      <c r="T303" s="42">
        <v>91.66</v>
      </c>
      <c r="U303" s="42">
        <v>99.59</v>
      </c>
      <c r="V303" s="35" t="s">
        <v>105</v>
      </c>
      <c r="W303" s="35" t="s">
        <v>233</v>
      </c>
      <c r="X303" s="35" t="s">
        <v>534</v>
      </c>
      <c r="Y303" s="35" t="s">
        <v>95</v>
      </c>
      <c r="Z303" s="35" t="s">
        <v>95</v>
      </c>
    </row>
    <row r="304" spans="1:26" ht="15.75" customHeight="1">
      <c r="A304" s="35" t="s">
        <v>636</v>
      </c>
      <c r="B304" s="35" t="s">
        <v>637</v>
      </c>
      <c r="C304" s="35" t="s">
        <v>138</v>
      </c>
      <c r="D304" s="35" t="s">
        <v>223</v>
      </c>
      <c r="E304" s="35" t="s">
        <v>196</v>
      </c>
      <c r="F304" s="35" t="s">
        <v>1961</v>
      </c>
      <c r="G304" s="35" t="s">
        <v>1962</v>
      </c>
      <c r="H304" s="35" t="s">
        <v>1916</v>
      </c>
      <c r="I304" s="41">
        <v>42583</v>
      </c>
      <c r="J304" s="41">
        <v>43373</v>
      </c>
      <c r="K304" s="35" t="s">
        <v>104</v>
      </c>
      <c r="L304" s="42">
        <v>312051.88</v>
      </c>
      <c r="M304" s="43">
        <v>2430050.16</v>
      </c>
      <c r="N304" s="42">
        <v>2430000</v>
      </c>
      <c r="O304" s="42">
        <v>0</v>
      </c>
      <c r="P304" s="35">
        <v>0</v>
      </c>
      <c r="Q304" s="35">
        <v>0</v>
      </c>
      <c r="R304" s="42">
        <v>2385452.0699999998</v>
      </c>
      <c r="S304" s="42">
        <v>0</v>
      </c>
      <c r="T304" s="42">
        <v>100</v>
      </c>
      <c r="U304" s="42">
        <v>98.16</v>
      </c>
      <c r="V304" s="35" t="s">
        <v>105</v>
      </c>
      <c r="W304" s="35" t="s">
        <v>133</v>
      </c>
      <c r="X304" s="35" t="s">
        <v>157</v>
      </c>
      <c r="Y304" s="35" t="s">
        <v>356</v>
      </c>
      <c r="Z304" s="35" t="s">
        <v>356</v>
      </c>
    </row>
    <row r="305" spans="1:26" ht="15.75" customHeight="1">
      <c r="A305" s="35" t="s">
        <v>636</v>
      </c>
      <c r="B305" s="35" t="s">
        <v>637</v>
      </c>
      <c r="C305" s="35" t="s">
        <v>138</v>
      </c>
      <c r="D305" s="35" t="s">
        <v>223</v>
      </c>
      <c r="E305" s="35" t="s">
        <v>196</v>
      </c>
      <c r="F305" s="35" t="s">
        <v>1961</v>
      </c>
      <c r="G305" s="35" t="s">
        <v>1962</v>
      </c>
      <c r="H305" s="35" t="s">
        <v>1916</v>
      </c>
      <c r="I305" s="41">
        <v>42583</v>
      </c>
      <c r="J305" s="41">
        <v>43373</v>
      </c>
      <c r="K305" s="35" t="s">
        <v>104</v>
      </c>
      <c r="L305" s="42">
        <v>312051.88</v>
      </c>
      <c r="M305" s="43">
        <v>2430050.16</v>
      </c>
      <c r="N305" s="42">
        <v>2430000</v>
      </c>
      <c r="O305" s="42">
        <v>0</v>
      </c>
      <c r="P305" s="35">
        <v>0</v>
      </c>
      <c r="Q305" s="35">
        <v>0</v>
      </c>
      <c r="R305" s="42">
        <v>2385452.0699999998</v>
      </c>
      <c r="S305" s="42">
        <v>0</v>
      </c>
      <c r="T305" s="42">
        <v>100</v>
      </c>
      <c r="U305" s="42">
        <v>98.16</v>
      </c>
      <c r="V305" s="35" t="s">
        <v>105</v>
      </c>
      <c r="W305" s="35" t="s">
        <v>133</v>
      </c>
      <c r="X305" s="35" t="s">
        <v>157</v>
      </c>
      <c r="Y305" s="35" t="s">
        <v>356</v>
      </c>
      <c r="Z305" s="35" t="s">
        <v>2122</v>
      </c>
    </row>
    <row r="306" spans="1:26" ht="15.75" customHeight="1">
      <c r="A306" s="35" t="s">
        <v>636</v>
      </c>
      <c r="B306" s="35" t="s">
        <v>637</v>
      </c>
      <c r="C306" s="35" t="s">
        <v>138</v>
      </c>
      <c r="D306" s="35" t="s">
        <v>223</v>
      </c>
      <c r="E306" s="35" t="s">
        <v>196</v>
      </c>
      <c r="F306" s="35" t="s">
        <v>1961</v>
      </c>
      <c r="G306" s="35" t="s">
        <v>1962</v>
      </c>
      <c r="H306" s="35" t="s">
        <v>1916</v>
      </c>
      <c r="I306" s="41">
        <v>42583</v>
      </c>
      <c r="J306" s="41">
        <v>43373</v>
      </c>
      <c r="K306" s="35" t="s">
        <v>104</v>
      </c>
      <c r="L306" s="42">
        <v>312051.88</v>
      </c>
      <c r="M306" s="43">
        <v>2430050.16</v>
      </c>
      <c r="N306" s="42">
        <v>2430000</v>
      </c>
      <c r="O306" s="42">
        <v>0</v>
      </c>
      <c r="P306" s="35">
        <v>0</v>
      </c>
      <c r="Q306" s="35">
        <v>0</v>
      </c>
      <c r="R306" s="42">
        <v>2385452.0699999998</v>
      </c>
      <c r="S306" s="42">
        <v>0</v>
      </c>
      <c r="T306" s="42">
        <v>100</v>
      </c>
      <c r="U306" s="42">
        <v>98.16</v>
      </c>
      <c r="V306" s="35" t="s">
        <v>105</v>
      </c>
      <c r="W306" s="35" t="s">
        <v>133</v>
      </c>
      <c r="X306" s="35" t="s">
        <v>157</v>
      </c>
      <c r="Y306" s="35" t="s">
        <v>356</v>
      </c>
      <c r="Z306" s="35" t="s">
        <v>2123</v>
      </c>
    </row>
    <row r="307" spans="1:26" ht="15.75" customHeight="1">
      <c r="A307" s="35" t="s">
        <v>636</v>
      </c>
      <c r="B307" s="35" t="s">
        <v>637</v>
      </c>
      <c r="C307" s="35" t="s">
        <v>138</v>
      </c>
      <c r="D307" s="35" t="s">
        <v>223</v>
      </c>
      <c r="E307" s="35" t="s">
        <v>196</v>
      </c>
      <c r="F307" s="35" t="s">
        <v>1961</v>
      </c>
      <c r="G307" s="35" t="s">
        <v>1962</v>
      </c>
      <c r="H307" s="35" t="s">
        <v>1916</v>
      </c>
      <c r="I307" s="41">
        <v>42583</v>
      </c>
      <c r="J307" s="41">
        <v>43373</v>
      </c>
      <c r="K307" s="35" t="s">
        <v>104</v>
      </c>
      <c r="L307" s="42">
        <v>312051.88</v>
      </c>
      <c r="M307" s="43">
        <v>2430050.16</v>
      </c>
      <c r="N307" s="42">
        <v>2430000</v>
      </c>
      <c r="O307" s="42">
        <v>0</v>
      </c>
      <c r="P307" s="35">
        <v>0</v>
      </c>
      <c r="Q307" s="35">
        <v>0</v>
      </c>
      <c r="R307" s="42">
        <v>2385452.0699999998</v>
      </c>
      <c r="S307" s="42">
        <v>0</v>
      </c>
      <c r="T307" s="42">
        <v>100</v>
      </c>
      <c r="U307" s="42">
        <v>98.16</v>
      </c>
      <c r="V307" s="35" t="s">
        <v>105</v>
      </c>
      <c r="W307" s="35" t="s">
        <v>133</v>
      </c>
      <c r="X307" s="35" t="s">
        <v>157</v>
      </c>
      <c r="Y307" s="35" t="s">
        <v>356</v>
      </c>
      <c r="Z307" s="35" t="s">
        <v>2124</v>
      </c>
    </row>
    <row r="308" spans="1:26" ht="15.75" customHeight="1">
      <c r="A308" s="35" t="s">
        <v>636</v>
      </c>
      <c r="B308" s="35" t="s">
        <v>637</v>
      </c>
      <c r="C308" s="35" t="s">
        <v>138</v>
      </c>
      <c r="D308" s="35" t="s">
        <v>223</v>
      </c>
      <c r="E308" s="35" t="s">
        <v>196</v>
      </c>
      <c r="F308" s="35" t="s">
        <v>1961</v>
      </c>
      <c r="G308" s="35" t="s">
        <v>1962</v>
      </c>
      <c r="H308" s="35" t="s">
        <v>1916</v>
      </c>
      <c r="I308" s="41">
        <v>42583</v>
      </c>
      <c r="J308" s="41">
        <v>43373</v>
      </c>
      <c r="K308" s="35" t="s">
        <v>104</v>
      </c>
      <c r="L308" s="42">
        <v>312051.88</v>
      </c>
      <c r="M308" s="43">
        <v>2430050.16</v>
      </c>
      <c r="N308" s="42">
        <v>2430000</v>
      </c>
      <c r="O308" s="42">
        <v>0</v>
      </c>
      <c r="P308" s="35">
        <v>0</v>
      </c>
      <c r="Q308" s="35">
        <v>0</v>
      </c>
      <c r="R308" s="42">
        <v>2385452.0699999998</v>
      </c>
      <c r="S308" s="42">
        <v>0</v>
      </c>
      <c r="T308" s="42">
        <v>100</v>
      </c>
      <c r="U308" s="42">
        <v>98.16</v>
      </c>
      <c r="V308" s="35" t="s">
        <v>105</v>
      </c>
      <c r="W308" s="35" t="s">
        <v>133</v>
      </c>
      <c r="X308" s="35" t="s">
        <v>157</v>
      </c>
      <c r="Y308" s="35" t="s">
        <v>356</v>
      </c>
      <c r="Z308" s="35" t="s">
        <v>2125</v>
      </c>
    </row>
    <row r="309" spans="1:26" ht="15.75" customHeight="1">
      <c r="A309" s="35" t="s">
        <v>636</v>
      </c>
      <c r="B309" s="35" t="s">
        <v>637</v>
      </c>
      <c r="C309" s="35" t="s">
        <v>138</v>
      </c>
      <c r="D309" s="35" t="s">
        <v>223</v>
      </c>
      <c r="E309" s="35" t="s">
        <v>196</v>
      </c>
      <c r="F309" s="35" t="s">
        <v>1961</v>
      </c>
      <c r="G309" s="35" t="s">
        <v>1962</v>
      </c>
      <c r="H309" s="35" t="s">
        <v>1916</v>
      </c>
      <c r="I309" s="41">
        <v>42583</v>
      </c>
      <c r="J309" s="41">
        <v>43373</v>
      </c>
      <c r="K309" s="35" t="s">
        <v>104</v>
      </c>
      <c r="L309" s="42">
        <v>312051.88</v>
      </c>
      <c r="M309" s="43">
        <v>2430050.16</v>
      </c>
      <c r="N309" s="42">
        <v>2430000</v>
      </c>
      <c r="O309" s="42">
        <v>0</v>
      </c>
      <c r="P309" s="35">
        <v>0</v>
      </c>
      <c r="Q309" s="35">
        <v>0</v>
      </c>
      <c r="R309" s="42">
        <v>2385452.0699999998</v>
      </c>
      <c r="S309" s="42">
        <v>0</v>
      </c>
      <c r="T309" s="42">
        <v>100</v>
      </c>
      <c r="U309" s="42">
        <v>98.16</v>
      </c>
      <c r="V309" s="35" t="s">
        <v>105</v>
      </c>
      <c r="W309" s="35" t="s">
        <v>133</v>
      </c>
      <c r="X309" s="35" t="s">
        <v>157</v>
      </c>
      <c r="Y309" s="35" t="s">
        <v>356</v>
      </c>
      <c r="Z309" s="35" t="s">
        <v>2126</v>
      </c>
    </row>
    <row r="310" spans="1:26" ht="15.75" customHeight="1">
      <c r="A310" s="35" t="s">
        <v>636</v>
      </c>
      <c r="B310" s="35" t="s">
        <v>637</v>
      </c>
      <c r="C310" s="35" t="s">
        <v>138</v>
      </c>
      <c r="D310" s="35" t="s">
        <v>223</v>
      </c>
      <c r="E310" s="35" t="s">
        <v>196</v>
      </c>
      <c r="F310" s="35" t="s">
        <v>1961</v>
      </c>
      <c r="G310" s="35" t="s">
        <v>1962</v>
      </c>
      <c r="H310" s="35" t="s">
        <v>1916</v>
      </c>
      <c r="I310" s="41">
        <v>42583</v>
      </c>
      <c r="J310" s="41">
        <v>43373</v>
      </c>
      <c r="K310" s="35" t="s">
        <v>104</v>
      </c>
      <c r="L310" s="42">
        <v>312051.88</v>
      </c>
      <c r="M310" s="43">
        <v>2430050.16</v>
      </c>
      <c r="N310" s="42">
        <v>2430000</v>
      </c>
      <c r="O310" s="42">
        <v>0</v>
      </c>
      <c r="P310" s="35">
        <v>0</v>
      </c>
      <c r="Q310" s="35">
        <v>0</v>
      </c>
      <c r="R310" s="42">
        <v>2385452.0699999998</v>
      </c>
      <c r="S310" s="42">
        <v>0</v>
      </c>
      <c r="T310" s="42">
        <v>100</v>
      </c>
      <c r="U310" s="42">
        <v>98.16</v>
      </c>
      <c r="V310" s="35" t="s">
        <v>105</v>
      </c>
      <c r="W310" s="35" t="s">
        <v>133</v>
      </c>
      <c r="X310" s="35" t="s">
        <v>157</v>
      </c>
      <c r="Y310" s="35" t="s">
        <v>356</v>
      </c>
      <c r="Z310" s="35" t="s">
        <v>1567</v>
      </c>
    </row>
    <row r="311" spans="1:26" ht="15.75" customHeight="1">
      <c r="A311" s="35" t="s">
        <v>636</v>
      </c>
      <c r="B311" s="35" t="s">
        <v>637</v>
      </c>
      <c r="C311" s="35" t="s">
        <v>138</v>
      </c>
      <c r="D311" s="35" t="s">
        <v>223</v>
      </c>
      <c r="E311" s="35" t="s">
        <v>196</v>
      </c>
      <c r="F311" s="35" t="s">
        <v>1961</v>
      </c>
      <c r="G311" s="35" t="s">
        <v>1962</v>
      </c>
      <c r="H311" s="35" t="s">
        <v>1916</v>
      </c>
      <c r="I311" s="41">
        <v>42583</v>
      </c>
      <c r="J311" s="41">
        <v>43373</v>
      </c>
      <c r="K311" s="35" t="s">
        <v>104</v>
      </c>
      <c r="L311" s="42">
        <v>312051.88</v>
      </c>
      <c r="M311" s="43">
        <v>2430050.16</v>
      </c>
      <c r="N311" s="42">
        <v>2430000</v>
      </c>
      <c r="O311" s="42">
        <v>0</v>
      </c>
      <c r="P311" s="35">
        <v>0</v>
      </c>
      <c r="Q311" s="35">
        <v>0</v>
      </c>
      <c r="R311" s="42">
        <v>2385452.0699999998</v>
      </c>
      <c r="S311" s="42">
        <v>0</v>
      </c>
      <c r="T311" s="42">
        <v>100</v>
      </c>
      <c r="U311" s="42">
        <v>98.16</v>
      </c>
      <c r="V311" s="35" t="s">
        <v>105</v>
      </c>
      <c r="W311" s="35" t="s">
        <v>133</v>
      </c>
      <c r="X311" s="35" t="s">
        <v>157</v>
      </c>
      <c r="Y311" s="35" t="s">
        <v>356</v>
      </c>
      <c r="Z311" s="35" t="s">
        <v>2127</v>
      </c>
    </row>
    <row r="312" spans="1:26" ht="15.75" customHeight="1">
      <c r="A312" s="35" t="s">
        <v>636</v>
      </c>
      <c r="B312" s="35" t="s">
        <v>637</v>
      </c>
      <c r="C312" s="35" t="s">
        <v>138</v>
      </c>
      <c r="D312" s="35" t="s">
        <v>223</v>
      </c>
      <c r="E312" s="35" t="s">
        <v>196</v>
      </c>
      <c r="F312" s="35" t="s">
        <v>1961</v>
      </c>
      <c r="G312" s="35" t="s">
        <v>1962</v>
      </c>
      <c r="H312" s="35" t="s">
        <v>1916</v>
      </c>
      <c r="I312" s="41">
        <v>42583</v>
      </c>
      <c r="J312" s="41">
        <v>43373</v>
      </c>
      <c r="K312" s="35" t="s">
        <v>104</v>
      </c>
      <c r="L312" s="42">
        <v>312051.88</v>
      </c>
      <c r="M312" s="43">
        <v>2430050.16</v>
      </c>
      <c r="N312" s="42">
        <v>2430000</v>
      </c>
      <c r="O312" s="42">
        <v>0</v>
      </c>
      <c r="P312" s="35">
        <v>0</v>
      </c>
      <c r="Q312" s="35">
        <v>0</v>
      </c>
      <c r="R312" s="42">
        <v>2385452.0699999998</v>
      </c>
      <c r="S312" s="42">
        <v>0</v>
      </c>
      <c r="T312" s="42">
        <v>100</v>
      </c>
      <c r="U312" s="42">
        <v>98.16</v>
      </c>
      <c r="V312" s="35" t="s">
        <v>105</v>
      </c>
      <c r="W312" s="35" t="s">
        <v>133</v>
      </c>
      <c r="X312" s="35" t="s">
        <v>157</v>
      </c>
      <c r="Y312" s="35" t="s">
        <v>356</v>
      </c>
      <c r="Z312" s="35" t="s">
        <v>2128</v>
      </c>
    </row>
    <row r="313" spans="1:26" ht="15.75" customHeight="1">
      <c r="A313" s="35" t="s">
        <v>636</v>
      </c>
      <c r="B313" s="35" t="s">
        <v>637</v>
      </c>
      <c r="C313" s="35" t="s">
        <v>138</v>
      </c>
      <c r="D313" s="35" t="s">
        <v>223</v>
      </c>
      <c r="E313" s="35" t="s">
        <v>196</v>
      </c>
      <c r="F313" s="35" t="s">
        <v>1961</v>
      </c>
      <c r="G313" s="35" t="s">
        <v>1962</v>
      </c>
      <c r="H313" s="35" t="s">
        <v>1916</v>
      </c>
      <c r="I313" s="41">
        <v>42583</v>
      </c>
      <c r="J313" s="41">
        <v>43373</v>
      </c>
      <c r="K313" s="35" t="s">
        <v>104</v>
      </c>
      <c r="L313" s="42">
        <v>312051.88</v>
      </c>
      <c r="M313" s="43">
        <v>2430050.16</v>
      </c>
      <c r="N313" s="42">
        <v>2430000</v>
      </c>
      <c r="O313" s="42">
        <v>0</v>
      </c>
      <c r="P313" s="35">
        <v>0</v>
      </c>
      <c r="Q313" s="35">
        <v>0</v>
      </c>
      <c r="R313" s="42">
        <v>2385452.0699999998</v>
      </c>
      <c r="S313" s="42">
        <v>0</v>
      </c>
      <c r="T313" s="42">
        <v>100</v>
      </c>
      <c r="U313" s="42">
        <v>98.16</v>
      </c>
      <c r="V313" s="35" t="s">
        <v>105</v>
      </c>
      <c r="W313" s="35" t="s">
        <v>133</v>
      </c>
      <c r="X313" s="35" t="s">
        <v>157</v>
      </c>
      <c r="Y313" s="35" t="s">
        <v>356</v>
      </c>
      <c r="Z313" s="35" t="s">
        <v>2129</v>
      </c>
    </row>
    <row r="314" spans="1:26" ht="15.75" customHeight="1">
      <c r="A314" s="35" t="s">
        <v>636</v>
      </c>
      <c r="B314" s="35" t="s">
        <v>637</v>
      </c>
      <c r="C314" s="35" t="s">
        <v>138</v>
      </c>
      <c r="D314" s="35" t="s">
        <v>223</v>
      </c>
      <c r="E314" s="35" t="s">
        <v>196</v>
      </c>
      <c r="F314" s="35" t="s">
        <v>1961</v>
      </c>
      <c r="G314" s="35" t="s">
        <v>1962</v>
      </c>
      <c r="H314" s="35" t="s">
        <v>1916</v>
      </c>
      <c r="I314" s="41">
        <v>42583</v>
      </c>
      <c r="J314" s="41">
        <v>43373</v>
      </c>
      <c r="K314" s="35" t="s">
        <v>104</v>
      </c>
      <c r="L314" s="42">
        <v>312051.88</v>
      </c>
      <c r="M314" s="43">
        <v>2430050.16</v>
      </c>
      <c r="N314" s="42">
        <v>2430000</v>
      </c>
      <c r="O314" s="42">
        <v>0</v>
      </c>
      <c r="P314" s="35">
        <v>0</v>
      </c>
      <c r="Q314" s="35">
        <v>0</v>
      </c>
      <c r="R314" s="42">
        <v>2385452.0699999998</v>
      </c>
      <c r="S314" s="42">
        <v>0</v>
      </c>
      <c r="T314" s="42">
        <v>100</v>
      </c>
      <c r="U314" s="42">
        <v>98.16</v>
      </c>
      <c r="V314" s="35" t="s">
        <v>105</v>
      </c>
      <c r="W314" s="35" t="s">
        <v>133</v>
      </c>
      <c r="X314" s="35" t="s">
        <v>157</v>
      </c>
      <c r="Y314" s="35" t="s">
        <v>356</v>
      </c>
      <c r="Z314" s="35" t="s">
        <v>2130</v>
      </c>
    </row>
    <row r="315" spans="1:26" ht="15.75" customHeight="1">
      <c r="A315" s="35" t="s">
        <v>636</v>
      </c>
      <c r="B315" s="35" t="s">
        <v>637</v>
      </c>
      <c r="C315" s="35" t="s">
        <v>138</v>
      </c>
      <c r="D315" s="35" t="s">
        <v>223</v>
      </c>
      <c r="E315" s="35" t="s">
        <v>196</v>
      </c>
      <c r="F315" s="35" t="s">
        <v>1961</v>
      </c>
      <c r="G315" s="35" t="s">
        <v>1962</v>
      </c>
      <c r="H315" s="35" t="s">
        <v>1916</v>
      </c>
      <c r="I315" s="41">
        <v>42583</v>
      </c>
      <c r="J315" s="41">
        <v>43373</v>
      </c>
      <c r="K315" s="35" t="s">
        <v>104</v>
      </c>
      <c r="L315" s="42">
        <v>312051.88</v>
      </c>
      <c r="M315" s="43">
        <v>2430050.16</v>
      </c>
      <c r="N315" s="42">
        <v>2430000</v>
      </c>
      <c r="O315" s="42">
        <v>0</v>
      </c>
      <c r="P315" s="35">
        <v>0</v>
      </c>
      <c r="Q315" s="35">
        <v>0</v>
      </c>
      <c r="R315" s="42">
        <v>2385452.0699999998</v>
      </c>
      <c r="S315" s="42">
        <v>0</v>
      </c>
      <c r="T315" s="42">
        <v>100</v>
      </c>
      <c r="U315" s="42">
        <v>98.16</v>
      </c>
      <c r="V315" s="35" t="s">
        <v>105</v>
      </c>
      <c r="W315" s="35" t="s">
        <v>133</v>
      </c>
      <c r="X315" s="35" t="s">
        <v>157</v>
      </c>
      <c r="Y315" s="35" t="s">
        <v>356</v>
      </c>
      <c r="Z315" s="35" t="s">
        <v>356</v>
      </c>
    </row>
    <row r="316" spans="1:26" ht="15.75" customHeight="1">
      <c r="A316" s="35" t="s">
        <v>640</v>
      </c>
      <c r="B316" s="35" t="s">
        <v>641</v>
      </c>
      <c r="C316" s="35" t="s">
        <v>138</v>
      </c>
      <c r="D316" s="35" t="s">
        <v>642</v>
      </c>
      <c r="E316" s="35" t="s">
        <v>196</v>
      </c>
      <c r="F316" s="35" t="s">
        <v>2131</v>
      </c>
      <c r="G316" s="35" t="s">
        <v>2132</v>
      </c>
      <c r="H316" s="35" t="s">
        <v>2133</v>
      </c>
      <c r="I316" s="41">
        <v>42395</v>
      </c>
      <c r="J316" s="41">
        <v>43490</v>
      </c>
      <c r="K316" s="35" t="s">
        <v>104</v>
      </c>
      <c r="L316" s="42">
        <v>200000</v>
      </c>
      <c r="M316" s="43">
        <v>1689036</v>
      </c>
      <c r="N316" s="42">
        <v>1689036</v>
      </c>
      <c r="O316" s="42">
        <v>0</v>
      </c>
      <c r="P316" s="35">
        <v>0</v>
      </c>
      <c r="Q316" s="35">
        <v>0</v>
      </c>
      <c r="R316" s="42">
        <v>1689035.97</v>
      </c>
      <c r="S316" s="42">
        <v>0</v>
      </c>
      <c r="T316" s="42">
        <v>95</v>
      </c>
      <c r="U316" s="42">
        <v>99.99</v>
      </c>
      <c r="V316" s="35" t="s">
        <v>105</v>
      </c>
      <c r="W316" s="35" t="s">
        <v>133</v>
      </c>
      <c r="X316" s="35" t="s">
        <v>643</v>
      </c>
      <c r="Y316" s="35" t="s">
        <v>95</v>
      </c>
      <c r="Z316" s="35" t="s">
        <v>95</v>
      </c>
    </row>
    <row r="317" spans="1:26" ht="15.75" customHeight="1">
      <c r="A317" s="35" t="s">
        <v>640</v>
      </c>
      <c r="B317" s="35" t="s">
        <v>641</v>
      </c>
      <c r="C317" s="35" t="s">
        <v>138</v>
      </c>
      <c r="D317" s="35" t="s">
        <v>642</v>
      </c>
      <c r="E317" s="35" t="s">
        <v>196</v>
      </c>
      <c r="F317" s="35" t="s">
        <v>2131</v>
      </c>
      <c r="G317" s="35" t="s">
        <v>2132</v>
      </c>
      <c r="H317" s="35" t="s">
        <v>2133</v>
      </c>
      <c r="I317" s="41">
        <v>42395</v>
      </c>
      <c r="J317" s="41">
        <v>43490</v>
      </c>
      <c r="K317" s="35" t="s">
        <v>104</v>
      </c>
      <c r="L317" s="42">
        <v>200000</v>
      </c>
      <c r="M317" s="43">
        <v>1689036</v>
      </c>
      <c r="N317" s="42">
        <v>1689036</v>
      </c>
      <c r="O317" s="42">
        <v>0</v>
      </c>
      <c r="P317" s="35">
        <v>0</v>
      </c>
      <c r="Q317" s="35">
        <v>0</v>
      </c>
      <c r="R317" s="42">
        <v>1689035.97</v>
      </c>
      <c r="S317" s="42">
        <v>0</v>
      </c>
      <c r="T317" s="42">
        <v>95</v>
      </c>
      <c r="U317" s="42">
        <v>99.99</v>
      </c>
      <c r="V317" s="35" t="s">
        <v>105</v>
      </c>
      <c r="W317" s="35" t="s">
        <v>133</v>
      </c>
      <c r="X317" s="35" t="s">
        <v>643</v>
      </c>
      <c r="Y317" s="35" t="s">
        <v>224</v>
      </c>
      <c r="Z317" s="35" t="s">
        <v>224</v>
      </c>
    </row>
    <row r="318" spans="1:26" ht="15.75" customHeight="1">
      <c r="A318" s="35" t="s">
        <v>640</v>
      </c>
      <c r="B318" s="35" t="s">
        <v>641</v>
      </c>
      <c r="C318" s="35" t="s">
        <v>138</v>
      </c>
      <c r="D318" s="35" t="s">
        <v>642</v>
      </c>
      <c r="E318" s="35" t="s">
        <v>196</v>
      </c>
      <c r="F318" s="35" t="s">
        <v>2131</v>
      </c>
      <c r="G318" s="35" t="s">
        <v>2132</v>
      </c>
      <c r="H318" s="35" t="s">
        <v>2133</v>
      </c>
      <c r="I318" s="41">
        <v>42395</v>
      </c>
      <c r="J318" s="41">
        <v>43490</v>
      </c>
      <c r="K318" s="35" t="s">
        <v>104</v>
      </c>
      <c r="L318" s="42">
        <v>200000</v>
      </c>
      <c r="M318" s="43">
        <v>1689036</v>
      </c>
      <c r="N318" s="42">
        <v>1689036</v>
      </c>
      <c r="O318" s="42">
        <v>0</v>
      </c>
      <c r="P318" s="35">
        <v>0</v>
      </c>
      <c r="Q318" s="35">
        <v>0</v>
      </c>
      <c r="R318" s="42">
        <v>1689035.97</v>
      </c>
      <c r="S318" s="42">
        <v>0</v>
      </c>
      <c r="T318" s="42">
        <v>95</v>
      </c>
      <c r="U318" s="42">
        <v>99.99</v>
      </c>
      <c r="V318" s="35" t="s">
        <v>105</v>
      </c>
      <c r="W318" s="35" t="s">
        <v>133</v>
      </c>
      <c r="X318" s="35" t="s">
        <v>643</v>
      </c>
      <c r="Y318" s="35" t="s">
        <v>224</v>
      </c>
      <c r="Z318" s="35" t="s">
        <v>224</v>
      </c>
    </row>
    <row r="319" spans="1:26" ht="15.75" customHeight="1">
      <c r="A319" s="35" t="s">
        <v>640</v>
      </c>
      <c r="B319" s="35" t="s">
        <v>641</v>
      </c>
      <c r="C319" s="35" t="s">
        <v>138</v>
      </c>
      <c r="D319" s="35" t="s">
        <v>642</v>
      </c>
      <c r="E319" s="35" t="s">
        <v>196</v>
      </c>
      <c r="F319" s="35" t="s">
        <v>2131</v>
      </c>
      <c r="G319" s="35" t="s">
        <v>2132</v>
      </c>
      <c r="H319" s="35" t="s">
        <v>2133</v>
      </c>
      <c r="I319" s="41">
        <v>42395</v>
      </c>
      <c r="J319" s="41">
        <v>43490</v>
      </c>
      <c r="K319" s="35" t="s">
        <v>104</v>
      </c>
      <c r="L319" s="42">
        <v>200000</v>
      </c>
      <c r="M319" s="43">
        <v>1689036</v>
      </c>
      <c r="N319" s="42">
        <v>1689036</v>
      </c>
      <c r="O319" s="42">
        <v>0</v>
      </c>
      <c r="P319" s="35">
        <v>0</v>
      </c>
      <c r="Q319" s="35">
        <v>0</v>
      </c>
      <c r="R319" s="42">
        <v>1689035.97</v>
      </c>
      <c r="S319" s="42">
        <v>0</v>
      </c>
      <c r="T319" s="42">
        <v>95</v>
      </c>
      <c r="U319" s="42">
        <v>99.99</v>
      </c>
      <c r="V319" s="35" t="s">
        <v>105</v>
      </c>
      <c r="W319" s="35" t="s">
        <v>133</v>
      </c>
      <c r="X319" s="35" t="s">
        <v>643</v>
      </c>
      <c r="Y319" s="35" t="s">
        <v>199</v>
      </c>
      <c r="Z319" s="35" t="s">
        <v>199</v>
      </c>
    </row>
    <row r="320" spans="1:26" ht="15.75" customHeight="1">
      <c r="A320" s="35" t="s">
        <v>648</v>
      </c>
      <c r="B320" s="35" t="s">
        <v>649</v>
      </c>
      <c r="C320" s="35" t="s">
        <v>138</v>
      </c>
      <c r="D320" s="35" t="s">
        <v>232</v>
      </c>
      <c r="E320" s="35" t="s">
        <v>257</v>
      </c>
      <c r="F320" s="35" t="s">
        <v>1917</v>
      </c>
      <c r="G320" s="35" t="s">
        <v>1918</v>
      </c>
      <c r="H320" s="35" t="s">
        <v>1919</v>
      </c>
      <c r="I320" s="41">
        <v>41957</v>
      </c>
      <c r="J320" s="41">
        <v>42806</v>
      </c>
      <c r="K320" s="35" t="s">
        <v>80</v>
      </c>
      <c r="L320" s="42">
        <v>100000</v>
      </c>
      <c r="M320" s="43">
        <v>796133</v>
      </c>
      <c r="N320" s="42">
        <v>796133</v>
      </c>
      <c r="O320" s="42">
        <v>0</v>
      </c>
      <c r="P320" s="35">
        <v>0</v>
      </c>
      <c r="Q320" s="35">
        <v>0</v>
      </c>
      <c r="R320" s="42">
        <v>784000</v>
      </c>
      <c r="S320" s="42">
        <v>0</v>
      </c>
      <c r="T320" s="42">
        <v>100</v>
      </c>
      <c r="U320" s="42">
        <v>98.47</v>
      </c>
      <c r="V320" s="35" t="s">
        <v>105</v>
      </c>
      <c r="W320" s="35" t="s">
        <v>133</v>
      </c>
      <c r="X320" s="35" t="s">
        <v>142</v>
      </c>
      <c r="Y320" s="35" t="s">
        <v>259</v>
      </c>
      <c r="Z320" s="35" t="s">
        <v>259</v>
      </c>
    </row>
    <row r="321" spans="1:26" ht="15.75" customHeight="1">
      <c r="A321" s="35" t="s">
        <v>652</v>
      </c>
      <c r="B321" s="35" t="s">
        <v>653</v>
      </c>
      <c r="C321" s="35" t="s">
        <v>76</v>
      </c>
      <c r="D321" s="35" t="s">
        <v>430</v>
      </c>
      <c r="E321" s="35" t="s">
        <v>90</v>
      </c>
      <c r="F321" s="35" t="s">
        <v>2134</v>
      </c>
      <c r="G321" s="35" t="s">
        <v>2135</v>
      </c>
      <c r="H321" s="35" t="s">
        <v>2136</v>
      </c>
      <c r="I321" s="41">
        <v>42703</v>
      </c>
      <c r="J321" s="41">
        <v>44196</v>
      </c>
      <c r="K321" s="35" t="s">
        <v>92</v>
      </c>
      <c r="L321" s="42">
        <v>8569584.7400000002</v>
      </c>
      <c r="M321" s="43">
        <v>7073511.5300000003</v>
      </c>
      <c r="N321" s="42">
        <v>8809500</v>
      </c>
      <c r="O321" s="42">
        <v>0</v>
      </c>
      <c r="P321" s="35">
        <v>169947.9</v>
      </c>
      <c r="Q321" s="35">
        <v>0</v>
      </c>
      <c r="R321" s="42">
        <v>7073511.5300000003</v>
      </c>
      <c r="S321" s="42">
        <v>0</v>
      </c>
      <c r="T321" s="42">
        <v>65.78</v>
      </c>
      <c r="U321" s="42">
        <v>78.77</v>
      </c>
      <c r="V321" s="35" t="s">
        <v>105</v>
      </c>
      <c r="W321" s="35" t="s">
        <v>133</v>
      </c>
      <c r="X321" s="35" t="s">
        <v>654</v>
      </c>
      <c r="Y321" s="35" t="s">
        <v>655</v>
      </c>
      <c r="Z321" s="35" t="s">
        <v>655</v>
      </c>
    </row>
    <row r="322" spans="1:26" ht="15.75" customHeight="1">
      <c r="A322" s="35" t="s">
        <v>652</v>
      </c>
      <c r="B322" s="35" t="s">
        <v>653</v>
      </c>
      <c r="C322" s="35" t="s">
        <v>76</v>
      </c>
      <c r="D322" s="35" t="s">
        <v>430</v>
      </c>
      <c r="E322" s="35" t="s">
        <v>90</v>
      </c>
      <c r="F322" s="35" t="s">
        <v>2134</v>
      </c>
      <c r="G322" s="35" t="s">
        <v>2135</v>
      </c>
      <c r="H322" s="35" t="s">
        <v>2136</v>
      </c>
      <c r="I322" s="41">
        <v>42703</v>
      </c>
      <c r="J322" s="41">
        <v>44196</v>
      </c>
      <c r="K322" s="35" t="s">
        <v>92</v>
      </c>
      <c r="L322" s="42">
        <v>8569584.7400000002</v>
      </c>
      <c r="M322" s="43">
        <v>7073511.5300000003</v>
      </c>
      <c r="N322" s="42">
        <v>8809500</v>
      </c>
      <c r="O322" s="42">
        <v>0</v>
      </c>
      <c r="P322" s="35">
        <v>169947.9</v>
      </c>
      <c r="Q322" s="35">
        <v>0</v>
      </c>
      <c r="R322" s="42">
        <v>7073511.5300000003</v>
      </c>
      <c r="S322" s="42">
        <v>0</v>
      </c>
      <c r="T322" s="42">
        <v>65.78</v>
      </c>
      <c r="U322" s="42">
        <v>78.77</v>
      </c>
      <c r="V322" s="35" t="s">
        <v>105</v>
      </c>
      <c r="W322" s="35" t="s">
        <v>133</v>
      </c>
      <c r="X322" s="35" t="s">
        <v>654</v>
      </c>
      <c r="Y322" s="35" t="s">
        <v>95</v>
      </c>
      <c r="Z322" s="35" t="s">
        <v>95</v>
      </c>
    </row>
    <row r="323" spans="1:26" ht="15.75" customHeight="1">
      <c r="A323" s="35" t="s">
        <v>652</v>
      </c>
      <c r="B323" s="35" t="s">
        <v>653</v>
      </c>
      <c r="C323" s="35" t="s">
        <v>76</v>
      </c>
      <c r="D323" s="35" t="s">
        <v>430</v>
      </c>
      <c r="E323" s="35" t="s">
        <v>90</v>
      </c>
      <c r="F323" s="35" t="s">
        <v>2134</v>
      </c>
      <c r="G323" s="35" t="s">
        <v>2135</v>
      </c>
      <c r="H323" s="35" t="s">
        <v>2136</v>
      </c>
      <c r="I323" s="41">
        <v>42703</v>
      </c>
      <c r="J323" s="41">
        <v>44196</v>
      </c>
      <c r="K323" s="35" t="s">
        <v>92</v>
      </c>
      <c r="L323" s="42">
        <v>8569584.7400000002</v>
      </c>
      <c r="M323" s="43">
        <v>7073511.5300000003</v>
      </c>
      <c r="N323" s="42">
        <v>8809500</v>
      </c>
      <c r="O323" s="42">
        <v>0</v>
      </c>
      <c r="P323" s="35">
        <v>169947.9</v>
      </c>
      <c r="Q323" s="35">
        <v>0</v>
      </c>
      <c r="R323" s="42">
        <v>7073511.5300000003</v>
      </c>
      <c r="S323" s="42">
        <v>0</v>
      </c>
      <c r="T323" s="42">
        <v>65.78</v>
      </c>
      <c r="U323" s="42">
        <v>78.77</v>
      </c>
      <c r="V323" s="35" t="s">
        <v>105</v>
      </c>
      <c r="W323" s="35" t="s">
        <v>133</v>
      </c>
      <c r="X323" s="35" t="s">
        <v>654</v>
      </c>
      <c r="Y323" s="35" t="s">
        <v>158</v>
      </c>
      <c r="Z323" s="35" t="s">
        <v>158</v>
      </c>
    </row>
    <row r="324" spans="1:26" ht="15.75" customHeight="1">
      <c r="A324" s="35" t="s">
        <v>652</v>
      </c>
      <c r="B324" s="35" t="s">
        <v>653</v>
      </c>
      <c r="C324" s="35" t="s">
        <v>76</v>
      </c>
      <c r="D324" s="35" t="s">
        <v>430</v>
      </c>
      <c r="E324" s="35" t="s">
        <v>90</v>
      </c>
      <c r="F324" s="35" t="s">
        <v>2134</v>
      </c>
      <c r="G324" s="35" t="s">
        <v>2135</v>
      </c>
      <c r="H324" s="35" t="s">
        <v>2136</v>
      </c>
      <c r="I324" s="41">
        <v>42703</v>
      </c>
      <c r="J324" s="41">
        <v>44196</v>
      </c>
      <c r="K324" s="35" t="s">
        <v>92</v>
      </c>
      <c r="L324" s="42">
        <v>8569584.7400000002</v>
      </c>
      <c r="M324" s="43">
        <v>7073511.5300000003</v>
      </c>
      <c r="N324" s="42">
        <v>8809500</v>
      </c>
      <c r="O324" s="42">
        <v>0</v>
      </c>
      <c r="P324" s="35">
        <v>169947.9</v>
      </c>
      <c r="Q324" s="35">
        <v>0</v>
      </c>
      <c r="R324" s="42">
        <v>7073511.5300000003</v>
      </c>
      <c r="S324" s="42">
        <v>0</v>
      </c>
      <c r="T324" s="42">
        <v>65.78</v>
      </c>
      <c r="U324" s="42">
        <v>78.77</v>
      </c>
      <c r="V324" s="35" t="s">
        <v>105</v>
      </c>
      <c r="W324" s="35" t="s">
        <v>133</v>
      </c>
      <c r="X324" s="35" t="s">
        <v>654</v>
      </c>
      <c r="Y324" s="35" t="s">
        <v>1223</v>
      </c>
      <c r="Z324" s="35" t="s">
        <v>1223</v>
      </c>
    </row>
    <row r="325" spans="1:26" ht="15.75" customHeight="1">
      <c r="A325" s="35" t="s">
        <v>652</v>
      </c>
      <c r="B325" s="35" t="s">
        <v>653</v>
      </c>
      <c r="C325" s="35" t="s">
        <v>76</v>
      </c>
      <c r="D325" s="35" t="s">
        <v>430</v>
      </c>
      <c r="E325" s="35" t="s">
        <v>90</v>
      </c>
      <c r="F325" s="35" t="s">
        <v>2134</v>
      </c>
      <c r="G325" s="35" t="s">
        <v>2135</v>
      </c>
      <c r="H325" s="35" t="s">
        <v>2136</v>
      </c>
      <c r="I325" s="41">
        <v>42703</v>
      </c>
      <c r="J325" s="41">
        <v>44196</v>
      </c>
      <c r="K325" s="35" t="s">
        <v>92</v>
      </c>
      <c r="L325" s="42">
        <v>8569584.7400000002</v>
      </c>
      <c r="M325" s="43">
        <v>7073511.5300000003</v>
      </c>
      <c r="N325" s="42">
        <v>8809500</v>
      </c>
      <c r="O325" s="42">
        <v>0</v>
      </c>
      <c r="P325" s="35">
        <v>169947.9</v>
      </c>
      <c r="Q325" s="35">
        <v>0</v>
      </c>
      <c r="R325" s="42">
        <v>7073511.5300000003</v>
      </c>
      <c r="S325" s="42">
        <v>0</v>
      </c>
      <c r="T325" s="42">
        <v>65.78</v>
      </c>
      <c r="U325" s="42">
        <v>78.77</v>
      </c>
      <c r="V325" s="35" t="s">
        <v>105</v>
      </c>
      <c r="W325" s="35" t="s">
        <v>133</v>
      </c>
      <c r="X325" s="35" t="s">
        <v>654</v>
      </c>
      <c r="Y325" s="35" t="s">
        <v>364</v>
      </c>
      <c r="Z325" s="35" t="s">
        <v>364</v>
      </c>
    </row>
    <row r="326" spans="1:26" ht="15.75" customHeight="1">
      <c r="A326" s="35" t="s">
        <v>652</v>
      </c>
      <c r="B326" s="35" t="s">
        <v>653</v>
      </c>
      <c r="C326" s="35" t="s">
        <v>76</v>
      </c>
      <c r="D326" s="35" t="s">
        <v>430</v>
      </c>
      <c r="E326" s="35" t="s">
        <v>90</v>
      </c>
      <c r="F326" s="35" t="s">
        <v>2134</v>
      </c>
      <c r="G326" s="35" t="s">
        <v>2135</v>
      </c>
      <c r="H326" s="35" t="s">
        <v>2136</v>
      </c>
      <c r="I326" s="41">
        <v>42703</v>
      </c>
      <c r="J326" s="41">
        <v>44196</v>
      </c>
      <c r="K326" s="35" t="s">
        <v>92</v>
      </c>
      <c r="L326" s="42">
        <v>8569584.7400000002</v>
      </c>
      <c r="M326" s="43">
        <v>7073511.5300000003</v>
      </c>
      <c r="N326" s="42">
        <v>8809500</v>
      </c>
      <c r="O326" s="42">
        <v>0</v>
      </c>
      <c r="P326" s="35">
        <v>169947.9</v>
      </c>
      <c r="Q326" s="35">
        <v>0</v>
      </c>
      <c r="R326" s="42">
        <v>7073511.5300000003</v>
      </c>
      <c r="S326" s="42">
        <v>0</v>
      </c>
      <c r="T326" s="42">
        <v>65.78</v>
      </c>
      <c r="U326" s="42">
        <v>78.77</v>
      </c>
      <c r="V326" s="35" t="s">
        <v>105</v>
      </c>
      <c r="W326" s="35" t="s">
        <v>133</v>
      </c>
      <c r="X326" s="35" t="s">
        <v>654</v>
      </c>
      <c r="Y326" s="35" t="s">
        <v>356</v>
      </c>
      <c r="Z326" s="35" t="s">
        <v>356</v>
      </c>
    </row>
    <row r="327" spans="1:26" ht="15.75" customHeight="1">
      <c r="A327" s="35" t="s">
        <v>652</v>
      </c>
      <c r="B327" s="35" t="s">
        <v>653</v>
      </c>
      <c r="C327" s="35" t="s">
        <v>76</v>
      </c>
      <c r="D327" s="35" t="s">
        <v>430</v>
      </c>
      <c r="E327" s="35" t="s">
        <v>90</v>
      </c>
      <c r="F327" s="35" t="s">
        <v>2134</v>
      </c>
      <c r="G327" s="35" t="s">
        <v>2135</v>
      </c>
      <c r="H327" s="35" t="s">
        <v>2136</v>
      </c>
      <c r="I327" s="41">
        <v>42703</v>
      </c>
      <c r="J327" s="41">
        <v>44196</v>
      </c>
      <c r="K327" s="35" t="s">
        <v>92</v>
      </c>
      <c r="L327" s="42">
        <v>8569584.7400000002</v>
      </c>
      <c r="M327" s="43">
        <v>7073511.5300000003</v>
      </c>
      <c r="N327" s="42">
        <v>8809500</v>
      </c>
      <c r="O327" s="42">
        <v>0</v>
      </c>
      <c r="P327" s="35">
        <v>169947.9</v>
      </c>
      <c r="Q327" s="35">
        <v>0</v>
      </c>
      <c r="R327" s="42">
        <v>7073511.5300000003</v>
      </c>
      <c r="S327" s="42">
        <v>0</v>
      </c>
      <c r="T327" s="42">
        <v>65.78</v>
      </c>
      <c r="U327" s="42">
        <v>78.77</v>
      </c>
      <c r="V327" s="35" t="s">
        <v>105</v>
      </c>
      <c r="W327" s="35" t="s">
        <v>133</v>
      </c>
      <c r="X327" s="35" t="s">
        <v>654</v>
      </c>
      <c r="Y327" s="35" t="s">
        <v>1009</v>
      </c>
      <c r="Z327" s="35" t="s">
        <v>1009</v>
      </c>
    </row>
    <row r="328" spans="1:26" ht="15.75" customHeight="1">
      <c r="A328" s="35" t="s">
        <v>652</v>
      </c>
      <c r="B328" s="35" t="s">
        <v>653</v>
      </c>
      <c r="C328" s="35" t="s">
        <v>76</v>
      </c>
      <c r="D328" s="35" t="s">
        <v>430</v>
      </c>
      <c r="E328" s="35" t="s">
        <v>90</v>
      </c>
      <c r="F328" s="35" t="s">
        <v>2134</v>
      </c>
      <c r="G328" s="35" t="s">
        <v>2135</v>
      </c>
      <c r="H328" s="35" t="s">
        <v>2136</v>
      </c>
      <c r="I328" s="41">
        <v>42703</v>
      </c>
      <c r="J328" s="41">
        <v>44196</v>
      </c>
      <c r="K328" s="35" t="s">
        <v>92</v>
      </c>
      <c r="L328" s="42">
        <v>8569584.7400000002</v>
      </c>
      <c r="M328" s="43">
        <v>7073511.5300000003</v>
      </c>
      <c r="N328" s="42">
        <v>8809500</v>
      </c>
      <c r="O328" s="42">
        <v>0</v>
      </c>
      <c r="P328" s="35">
        <v>169947.9</v>
      </c>
      <c r="Q328" s="35">
        <v>0</v>
      </c>
      <c r="R328" s="42">
        <v>7073511.5300000003</v>
      </c>
      <c r="S328" s="42">
        <v>0</v>
      </c>
      <c r="T328" s="42">
        <v>65.78</v>
      </c>
      <c r="U328" s="42">
        <v>78.77</v>
      </c>
      <c r="V328" s="35" t="s">
        <v>105</v>
      </c>
      <c r="W328" s="35" t="s">
        <v>133</v>
      </c>
      <c r="X328" s="35" t="s">
        <v>654</v>
      </c>
      <c r="Y328" s="35" t="s">
        <v>1660</v>
      </c>
      <c r="Z328" s="35" t="s">
        <v>1660</v>
      </c>
    </row>
    <row r="329" spans="1:26" ht="15.75" customHeight="1">
      <c r="A329" s="35" t="s">
        <v>652</v>
      </c>
      <c r="B329" s="35" t="s">
        <v>653</v>
      </c>
      <c r="C329" s="35" t="s">
        <v>76</v>
      </c>
      <c r="D329" s="35" t="s">
        <v>430</v>
      </c>
      <c r="E329" s="35" t="s">
        <v>90</v>
      </c>
      <c r="F329" s="35" t="s">
        <v>2134</v>
      </c>
      <c r="G329" s="35" t="s">
        <v>2135</v>
      </c>
      <c r="H329" s="35" t="s">
        <v>2136</v>
      </c>
      <c r="I329" s="41">
        <v>42703</v>
      </c>
      <c r="J329" s="41">
        <v>44196</v>
      </c>
      <c r="K329" s="35" t="s">
        <v>92</v>
      </c>
      <c r="L329" s="42">
        <v>8569584.7400000002</v>
      </c>
      <c r="M329" s="43">
        <v>7073511.5300000003</v>
      </c>
      <c r="N329" s="42">
        <v>8809500</v>
      </c>
      <c r="O329" s="42">
        <v>0</v>
      </c>
      <c r="P329" s="35">
        <v>169947.9</v>
      </c>
      <c r="Q329" s="35">
        <v>0</v>
      </c>
      <c r="R329" s="42">
        <v>7073511.5300000003</v>
      </c>
      <c r="S329" s="42">
        <v>0</v>
      </c>
      <c r="T329" s="42">
        <v>65.78</v>
      </c>
      <c r="U329" s="42">
        <v>78.77</v>
      </c>
      <c r="V329" s="35" t="s">
        <v>105</v>
      </c>
      <c r="W329" s="35" t="s">
        <v>133</v>
      </c>
      <c r="X329" s="35" t="s">
        <v>654</v>
      </c>
      <c r="Y329" s="35" t="s">
        <v>199</v>
      </c>
      <c r="Z329" s="35" t="s">
        <v>199</v>
      </c>
    </row>
    <row r="330" spans="1:26" ht="15.75" customHeight="1">
      <c r="A330" s="35" t="s">
        <v>652</v>
      </c>
      <c r="B330" s="35" t="s">
        <v>653</v>
      </c>
      <c r="C330" s="35" t="s">
        <v>76</v>
      </c>
      <c r="D330" s="35" t="s">
        <v>430</v>
      </c>
      <c r="E330" s="35" t="s">
        <v>90</v>
      </c>
      <c r="F330" s="35" t="s">
        <v>2134</v>
      </c>
      <c r="G330" s="35" t="s">
        <v>2135</v>
      </c>
      <c r="H330" s="35" t="s">
        <v>2136</v>
      </c>
      <c r="I330" s="41">
        <v>42703</v>
      </c>
      <c r="J330" s="41">
        <v>44196</v>
      </c>
      <c r="K330" s="35" t="s">
        <v>92</v>
      </c>
      <c r="L330" s="42">
        <v>8569584.7400000002</v>
      </c>
      <c r="M330" s="43">
        <v>7073511.5300000003</v>
      </c>
      <c r="N330" s="42">
        <v>8809500</v>
      </c>
      <c r="O330" s="42">
        <v>0</v>
      </c>
      <c r="P330" s="35">
        <v>169947.9</v>
      </c>
      <c r="Q330" s="35">
        <v>0</v>
      </c>
      <c r="R330" s="42">
        <v>7073511.5300000003</v>
      </c>
      <c r="S330" s="42">
        <v>0</v>
      </c>
      <c r="T330" s="42">
        <v>65.78</v>
      </c>
      <c r="U330" s="42">
        <v>78.77</v>
      </c>
      <c r="V330" s="35" t="s">
        <v>105</v>
      </c>
      <c r="W330" s="35" t="s">
        <v>133</v>
      </c>
      <c r="X330" s="35" t="s">
        <v>654</v>
      </c>
      <c r="Y330" s="35" t="s">
        <v>235</v>
      </c>
      <c r="Z330" s="35" t="s">
        <v>235</v>
      </c>
    </row>
    <row r="331" spans="1:26" ht="15.75" customHeight="1">
      <c r="A331" s="35" t="s">
        <v>652</v>
      </c>
      <c r="B331" s="35" t="s">
        <v>653</v>
      </c>
      <c r="C331" s="35" t="s">
        <v>76</v>
      </c>
      <c r="D331" s="35" t="s">
        <v>430</v>
      </c>
      <c r="E331" s="35" t="s">
        <v>90</v>
      </c>
      <c r="F331" s="35" t="s">
        <v>2134</v>
      </c>
      <c r="G331" s="35" t="s">
        <v>2135</v>
      </c>
      <c r="H331" s="35" t="s">
        <v>2136</v>
      </c>
      <c r="I331" s="41">
        <v>42703</v>
      </c>
      <c r="J331" s="41">
        <v>44196</v>
      </c>
      <c r="K331" s="35" t="s">
        <v>92</v>
      </c>
      <c r="L331" s="42">
        <v>8569584.7400000002</v>
      </c>
      <c r="M331" s="43">
        <v>7073511.5300000003</v>
      </c>
      <c r="N331" s="42">
        <v>8809500</v>
      </c>
      <c r="O331" s="42">
        <v>0</v>
      </c>
      <c r="P331" s="35">
        <v>169947.9</v>
      </c>
      <c r="Q331" s="35">
        <v>0</v>
      </c>
      <c r="R331" s="42">
        <v>7073511.5300000003</v>
      </c>
      <c r="S331" s="42">
        <v>0</v>
      </c>
      <c r="T331" s="42">
        <v>65.78</v>
      </c>
      <c r="U331" s="42">
        <v>78.77</v>
      </c>
      <c r="V331" s="35" t="s">
        <v>105</v>
      </c>
      <c r="W331" s="35" t="s">
        <v>133</v>
      </c>
      <c r="X331" s="35" t="s">
        <v>654</v>
      </c>
      <c r="Y331" s="35" t="s">
        <v>472</v>
      </c>
      <c r="Z331" s="35" t="s">
        <v>472</v>
      </c>
    </row>
    <row r="332" spans="1:26" ht="15.75" customHeight="1">
      <c r="A332" s="35" t="s">
        <v>652</v>
      </c>
      <c r="B332" s="35" t="s">
        <v>653</v>
      </c>
      <c r="C332" s="35" t="s">
        <v>76</v>
      </c>
      <c r="D332" s="35" t="s">
        <v>430</v>
      </c>
      <c r="E332" s="35" t="s">
        <v>90</v>
      </c>
      <c r="F332" s="35" t="s">
        <v>2134</v>
      </c>
      <c r="G332" s="35" t="s">
        <v>2135</v>
      </c>
      <c r="H332" s="35" t="s">
        <v>2136</v>
      </c>
      <c r="I332" s="41">
        <v>42703</v>
      </c>
      <c r="J332" s="41">
        <v>44196</v>
      </c>
      <c r="K332" s="35" t="s">
        <v>92</v>
      </c>
      <c r="L332" s="42">
        <v>8569584.7400000002</v>
      </c>
      <c r="M332" s="43">
        <v>7073511.5300000003</v>
      </c>
      <c r="N332" s="42">
        <v>8809500</v>
      </c>
      <c r="O332" s="42">
        <v>0</v>
      </c>
      <c r="P332" s="35">
        <v>169947.9</v>
      </c>
      <c r="Q332" s="35">
        <v>0</v>
      </c>
      <c r="R332" s="42">
        <v>7073511.5300000003</v>
      </c>
      <c r="S332" s="42">
        <v>0</v>
      </c>
      <c r="T332" s="42">
        <v>65.78</v>
      </c>
      <c r="U332" s="42">
        <v>78.77</v>
      </c>
      <c r="V332" s="35" t="s">
        <v>105</v>
      </c>
      <c r="W332" s="35" t="s">
        <v>133</v>
      </c>
      <c r="X332" s="35" t="s">
        <v>654</v>
      </c>
      <c r="Y332" s="35" t="s">
        <v>224</v>
      </c>
      <c r="Z332" s="35" t="s">
        <v>224</v>
      </c>
    </row>
    <row r="333" spans="1:26" ht="15.75" customHeight="1">
      <c r="A333" s="35" t="s">
        <v>652</v>
      </c>
      <c r="B333" s="35" t="s">
        <v>653</v>
      </c>
      <c r="C333" s="35" t="s">
        <v>76</v>
      </c>
      <c r="D333" s="35" t="s">
        <v>430</v>
      </c>
      <c r="E333" s="35" t="s">
        <v>90</v>
      </c>
      <c r="F333" s="35" t="s">
        <v>2134</v>
      </c>
      <c r="G333" s="35" t="s">
        <v>2135</v>
      </c>
      <c r="H333" s="35" t="s">
        <v>2136</v>
      </c>
      <c r="I333" s="41">
        <v>42703</v>
      </c>
      <c r="J333" s="41">
        <v>44196</v>
      </c>
      <c r="K333" s="35" t="s">
        <v>92</v>
      </c>
      <c r="L333" s="42">
        <v>8569584.7400000002</v>
      </c>
      <c r="M333" s="43">
        <v>7073511.5300000003</v>
      </c>
      <c r="N333" s="42">
        <v>8809500</v>
      </c>
      <c r="O333" s="42">
        <v>0</v>
      </c>
      <c r="P333" s="35">
        <v>169947.9</v>
      </c>
      <c r="Q333" s="35">
        <v>0</v>
      </c>
      <c r="R333" s="42">
        <v>7073511.5300000003</v>
      </c>
      <c r="S333" s="42">
        <v>0</v>
      </c>
      <c r="T333" s="42">
        <v>65.78</v>
      </c>
      <c r="U333" s="42">
        <v>78.77</v>
      </c>
      <c r="V333" s="35" t="s">
        <v>105</v>
      </c>
      <c r="W333" s="35" t="s">
        <v>133</v>
      </c>
      <c r="X333" s="35" t="s">
        <v>654</v>
      </c>
      <c r="Y333" s="35" t="s">
        <v>1883</v>
      </c>
      <c r="Z333" s="35" t="s">
        <v>1883</v>
      </c>
    </row>
    <row r="334" spans="1:26" ht="15.75" customHeight="1">
      <c r="A334" s="35" t="s">
        <v>660</v>
      </c>
      <c r="B334" s="35" t="s">
        <v>661</v>
      </c>
      <c r="C334" s="35" t="s">
        <v>138</v>
      </c>
      <c r="D334" s="35" t="s">
        <v>662</v>
      </c>
      <c r="E334" s="35" t="s">
        <v>119</v>
      </c>
      <c r="F334" s="35" t="s">
        <v>2137</v>
      </c>
      <c r="G334" s="35" t="s">
        <v>2138</v>
      </c>
      <c r="H334" s="35" t="s">
        <v>2139</v>
      </c>
      <c r="I334" s="41">
        <v>42873</v>
      </c>
      <c r="J334" s="41">
        <v>43081</v>
      </c>
      <c r="K334" s="35" t="s">
        <v>663</v>
      </c>
      <c r="L334" s="42">
        <v>646330</v>
      </c>
      <c r="M334" s="43">
        <v>4786526.08</v>
      </c>
      <c r="N334" s="42">
        <v>4786526.08</v>
      </c>
      <c r="O334" s="42">
        <v>0</v>
      </c>
      <c r="P334" s="35">
        <v>0</v>
      </c>
      <c r="Q334" s="35">
        <v>0</v>
      </c>
      <c r="R334" s="42">
        <v>4786526.07</v>
      </c>
      <c r="S334" s="42">
        <v>0</v>
      </c>
      <c r="T334" s="42">
        <v>100</v>
      </c>
      <c r="U334" s="42">
        <v>99.99</v>
      </c>
      <c r="V334" s="35" t="s">
        <v>664</v>
      </c>
      <c r="W334" s="35" t="s">
        <v>233</v>
      </c>
      <c r="X334" s="35" t="s">
        <v>151</v>
      </c>
      <c r="Y334" s="35" t="s">
        <v>665</v>
      </c>
      <c r="Z334" s="35" t="s">
        <v>665</v>
      </c>
    </row>
    <row r="335" spans="1:26" ht="15.75" customHeight="1">
      <c r="A335" s="35" t="s">
        <v>660</v>
      </c>
      <c r="B335" s="35" t="s">
        <v>661</v>
      </c>
      <c r="C335" s="35" t="s">
        <v>138</v>
      </c>
      <c r="D335" s="35" t="s">
        <v>662</v>
      </c>
      <c r="E335" s="35" t="s">
        <v>119</v>
      </c>
      <c r="F335" s="35" t="s">
        <v>2137</v>
      </c>
      <c r="G335" s="35" t="s">
        <v>2138</v>
      </c>
      <c r="H335" s="35" t="s">
        <v>2139</v>
      </c>
      <c r="I335" s="41">
        <v>42873</v>
      </c>
      <c r="J335" s="41">
        <v>43081</v>
      </c>
      <c r="K335" s="35" t="s">
        <v>663</v>
      </c>
      <c r="L335" s="42">
        <v>646330</v>
      </c>
      <c r="M335" s="43">
        <v>4786526.08</v>
      </c>
      <c r="N335" s="42">
        <v>4786526.08</v>
      </c>
      <c r="O335" s="42">
        <v>0</v>
      </c>
      <c r="P335" s="35">
        <v>0</v>
      </c>
      <c r="Q335" s="35">
        <v>0</v>
      </c>
      <c r="R335" s="42">
        <v>4786526.07</v>
      </c>
      <c r="S335" s="42">
        <v>0</v>
      </c>
      <c r="T335" s="42">
        <v>100</v>
      </c>
      <c r="U335" s="42">
        <v>99.99</v>
      </c>
      <c r="V335" s="35" t="s">
        <v>664</v>
      </c>
      <c r="W335" s="35" t="s">
        <v>233</v>
      </c>
      <c r="X335" s="35" t="s">
        <v>151</v>
      </c>
      <c r="Y335" s="35" t="s">
        <v>665</v>
      </c>
      <c r="Z335" s="35" t="s">
        <v>665</v>
      </c>
    </row>
    <row r="336" spans="1:26" ht="15.75" customHeight="1">
      <c r="A336" s="35" t="s">
        <v>670</v>
      </c>
      <c r="B336" s="35" t="s">
        <v>671</v>
      </c>
      <c r="C336" s="35" t="s">
        <v>76</v>
      </c>
      <c r="D336" s="35" t="s">
        <v>672</v>
      </c>
      <c r="E336" s="35" t="s">
        <v>78</v>
      </c>
      <c r="F336" s="35" t="s">
        <v>2140</v>
      </c>
      <c r="G336" s="35" t="s">
        <v>2141</v>
      </c>
      <c r="H336" s="35" t="s">
        <v>2142</v>
      </c>
      <c r="I336" s="41">
        <v>42549</v>
      </c>
      <c r="J336" s="41">
        <v>43279</v>
      </c>
      <c r="K336" s="35" t="s">
        <v>80</v>
      </c>
      <c r="L336" s="42">
        <v>221442.35</v>
      </c>
      <c r="M336" s="43">
        <v>1691617.42</v>
      </c>
      <c r="N336" s="42">
        <v>1909512.5</v>
      </c>
      <c r="O336" s="42">
        <v>0</v>
      </c>
      <c r="P336" s="35">
        <v>0</v>
      </c>
      <c r="Q336" s="35">
        <v>0</v>
      </c>
      <c r="R336" s="42">
        <v>1691617.42</v>
      </c>
      <c r="S336" s="42">
        <v>0</v>
      </c>
      <c r="T336" s="42">
        <v>95</v>
      </c>
      <c r="U336" s="42">
        <v>88.58</v>
      </c>
      <c r="V336" s="35" t="s">
        <v>81</v>
      </c>
      <c r="W336" s="35" t="s">
        <v>82</v>
      </c>
      <c r="X336" s="35" t="s">
        <v>134</v>
      </c>
      <c r="Y336" s="35" t="s">
        <v>95</v>
      </c>
      <c r="Z336" s="35" t="s">
        <v>95</v>
      </c>
    </row>
    <row r="337" spans="1:26" ht="15.75" customHeight="1">
      <c r="A337" s="35" t="s">
        <v>674</v>
      </c>
      <c r="B337" s="35" t="s">
        <v>675</v>
      </c>
      <c r="C337" s="35" t="s">
        <v>76</v>
      </c>
      <c r="D337" s="35" t="s">
        <v>165</v>
      </c>
      <c r="E337" s="35" t="s">
        <v>564</v>
      </c>
      <c r="F337" s="35" t="s">
        <v>68</v>
      </c>
      <c r="G337" s="35" t="s">
        <v>68</v>
      </c>
      <c r="H337" s="35" t="s">
        <v>2143</v>
      </c>
      <c r="I337" s="41">
        <v>41699</v>
      </c>
      <c r="J337" s="41">
        <v>43190</v>
      </c>
      <c r="K337" s="35" t="s">
        <v>80</v>
      </c>
      <c r="L337" s="42">
        <v>842130.29</v>
      </c>
      <c r="M337" s="43">
        <v>6425454.1100000003</v>
      </c>
      <c r="N337" s="42">
        <v>6672435</v>
      </c>
      <c r="O337" s="42">
        <v>7416466.8200000003</v>
      </c>
      <c r="P337" s="35">
        <v>0</v>
      </c>
      <c r="Q337" s="35">
        <v>0</v>
      </c>
      <c r="R337" s="42">
        <v>6425454.1100000003</v>
      </c>
      <c r="S337" s="42">
        <v>7416466.8099999996</v>
      </c>
      <c r="T337" s="42">
        <v>100</v>
      </c>
      <c r="U337" s="42">
        <v>98.24</v>
      </c>
      <c r="V337" s="35" t="s">
        <v>105</v>
      </c>
      <c r="W337" s="35" t="s">
        <v>233</v>
      </c>
      <c r="X337" s="35" t="s">
        <v>134</v>
      </c>
      <c r="Y337" s="35" t="s">
        <v>95</v>
      </c>
      <c r="Z337" s="35" t="s">
        <v>95</v>
      </c>
    </row>
    <row r="338" spans="1:26" ht="15.75" customHeight="1">
      <c r="A338" s="35" t="s">
        <v>678</v>
      </c>
      <c r="B338" s="35" t="s">
        <v>679</v>
      </c>
      <c r="C338" s="35" t="s">
        <v>100</v>
      </c>
      <c r="D338" s="35" t="s">
        <v>195</v>
      </c>
      <c r="E338" s="35" t="s">
        <v>196</v>
      </c>
      <c r="F338" s="35" t="s">
        <v>1902</v>
      </c>
      <c r="G338" s="35" t="s">
        <v>1903</v>
      </c>
      <c r="H338" s="35" t="s">
        <v>2144</v>
      </c>
      <c r="I338" s="41">
        <v>42767</v>
      </c>
      <c r="J338" s="41">
        <v>43677</v>
      </c>
      <c r="K338" s="35" t="s">
        <v>104</v>
      </c>
      <c r="L338" s="42">
        <v>250000</v>
      </c>
      <c r="M338" s="43">
        <v>1994341.31</v>
      </c>
      <c r="N338" s="42">
        <v>1994341.31</v>
      </c>
      <c r="O338" s="42">
        <v>0</v>
      </c>
      <c r="P338" s="35">
        <v>0</v>
      </c>
      <c r="Q338" s="35">
        <v>0</v>
      </c>
      <c r="R338" s="42">
        <v>1994341.27</v>
      </c>
      <c r="S338" s="42">
        <v>0</v>
      </c>
      <c r="T338" s="42">
        <v>100</v>
      </c>
      <c r="U338" s="42">
        <v>99.99</v>
      </c>
      <c r="V338" s="35" t="s">
        <v>105</v>
      </c>
      <c r="W338" s="35" t="s">
        <v>133</v>
      </c>
      <c r="X338" s="35" t="s">
        <v>217</v>
      </c>
      <c r="Y338" s="35" t="s">
        <v>95</v>
      </c>
      <c r="Z338" s="35" t="s">
        <v>95</v>
      </c>
    </row>
    <row r="339" spans="1:26" ht="15.75" customHeight="1">
      <c r="A339" s="35" t="s">
        <v>678</v>
      </c>
      <c r="B339" s="35" t="s">
        <v>679</v>
      </c>
      <c r="C339" s="35" t="s">
        <v>100</v>
      </c>
      <c r="D339" s="35" t="s">
        <v>195</v>
      </c>
      <c r="E339" s="35" t="s">
        <v>196</v>
      </c>
      <c r="F339" s="35" t="s">
        <v>1902</v>
      </c>
      <c r="G339" s="35" t="s">
        <v>1903</v>
      </c>
      <c r="H339" s="35" t="s">
        <v>2144</v>
      </c>
      <c r="I339" s="41">
        <v>42767</v>
      </c>
      <c r="J339" s="41">
        <v>43677</v>
      </c>
      <c r="K339" s="35" t="s">
        <v>104</v>
      </c>
      <c r="L339" s="42">
        <v>250000</v>
      </c>
      <c r="M339" s="43">
        <v>1994341.31</v>
      </c>
      <c r="N339" s="42">
        <v>1994341.31</v>
      </c>
      <c r="O339" s="42">
        <v>0</v>
      </c>
      <c r="P339" s="35">
        <v>0</v>
      </c>
      <c r="Q339" s="35">
        <v>0</v>
      </c>
      <c r="R339" s="42">
        <v>1994341.27</v>
      </c>
      <c r="S339" s="42">
        <v>0</v>
      </c>
      <c r="T339" s="42">
        <v>100</v>
      </c>
      <c r="U339" s="42">
        <v>99.99</v>
      </c>
      <c r="V339" s="35" t="s">
        <v>105</v>
      </c>
      <c r="W339" s="35" t="s">
        <v>133</v>
      </c>
      <c r="X339" s="35" t="s">
        <v>217</v>
      </c>
      <c r="Y339" s="35" t="s">
        <v>199</v>
      </c>
      <c r="Z339" s="35" t="s">
        <v>199</v>
      </c>
    </row>
    <row r="340" spans="1:26" ht="15.75" customHeight="1">
      <c r="A340" s="35" t="s">
        <v>684</v>
      </c>
      <c r="B340" s="35" t="s">
        <v>685</v>
      </c>
      <c r="C340" s="35" t="s">
        <v>100</v>
      </c>
      <c r="D340" s="35" t="s">
        <v>399</v>
      </c>
      <c r="E340" s="35" t="s">
        <v>196</v>
      </c>
      <c r="F340" s="35" t="s">
        <v>2145</v>
      </c>
      <c r="G340" s="35" t="s">
        <v>2146</v>
      </c>
      <c r="H340" s="35" t="s">
        <v>2147</v>
      </c>
      <c r="I340" s="41">
        <v>42215</v>
      </c>
      <c r="J340" s="41">
        <v>42855</v>
      </c>
      <c r="K340" s="35" t="s">
        <v>104</v>
      </c>
      <c r="L340" s="42">
        <v>29957.06</v>
      </c>
      <c r="M340" s="43">
        <v>252748.52</v>
      </c>
      <c r="N340" s="42">
        <v>253110.84</v>
      </c>
      <c r="O340" s="42">
        <v>0</v>
      </c>
      <c r="P340" s="35">
        <v>0</v>
      </c>
      <c r="Q340" s="35">
        <v>0</v>
      </c>
      <c r="R340" s="42">
        <v>252748.52</v>
      </c>
      <c r="S340" s="42">
        <v>0</v>
      </c>
      <c r="T340" s="42">
        <v>100</v>
      </c>
      <c r="U340" s="42">
        <v>99.85</v>
      </c>
      <c r="V340" s="35" t="s">
        <v>105</v>
      </c>
      <c r="W340" s="35" t="s">
        <v>133</v>
      </c>
      <c r="X340" s="35" t="s">
        <v>686</v>
      </c>
      <c r="Y340" s="35" t="s">
        <v>95</v>
      </c>
      <c r="Z340" s="35" t="s">
        <v>95</v>
      </c>
    </row>
    <row r="341" spans="1:26" ht="15.75" customHeight="1">
      <c r="A341" s="35" t="s">
        <v>689</v>
      </c>
      <c r="B341" s="35" t="s">
        <v>690</v>
      </c>
      <c r="C341" s="35" t="s">
        <v>138</v>
      </c>
      <c r="D341" s="35" t="s">
        <v>399</v>
      </c>
      <c r="E341" s="35" t="s">
        <v>196</v>
      </c>
      <c r="F341" s="35" t="s">
        <v>2148</v>
      </c>
      <c r="G341" s="35" t="s">
        <v>2149</v>
      </c>
      <c r="H341" s="35" t="s">
        <v>2150</v>
      </c>
      <c r="I341" s="41">
        <v>42552</v>
      </c>
      <c r="J341" s="41">
        <v>43190</v>
      </c>
      <c r="K341" s="35" t="s">
        <v>104</v>
      </c>
      <c r="L341" s="42">
        <v>80000</v>
      </c>
      <c r="M341" s="43">
        <v>674912.8</v>
      </c>
      <c r="N341" s="42">
        <v>674912.8</v>
      </c>
      <c r="O341" s="42">
        <v>1832400</v>
      </c>
      <c r="P341" s="35">
        <v>0</v>
      </c>
      <c r="Q341" s="35">
        <v>0</v>
      </c>
      <c r="R341" s="42">
        <v>44000</v>
      </c>
      <c r="S341" s="42">
        <v>304649.90000000002</v>
      </c>
      <c r="T341" s="42">
        <v>16.63</v>
      </c>
      <c r="U341" s="42">
        <v>13.9</v>
      </c>
      <c r="V341" s="35" t="s">
        <v>105</v>
      </c>
      <c r="W341" s="35" t="s">
        <v>133</v>
      </c>
      <c r="X341" s="35" t="s">
        <v>142</v>
      </c>
      <c r="Y341" s="35" t="s">
        <v>95</v>
      </c>
      <c r="Z341" s="35" t="s">
        <v>95</v>
      </c>
    </row>
    <row r="342" spans="1:26" ht="15.75" customHeight="1">
      <c r="A342" s="35" t="s">
        <v>695</v>
      </c>
      <c r="B342" s="35" t="s">
        <v>696</v>
      </c>
      <c r="C342" s="35" t="s">
        <v>138</v>
      </c>
      <c r="D342" s="35" t="s">
        <v>174</v>
      </c>
      <c r="E342" s="35" t="s">
        <v>102</v>
      </c>
      <c r="F342" s="35" t="s">
        <v>2151</v>
      </c>
      <c r="G342" s="35" t="s">
        <v>2152</v>
      </c>
      <c r="H342" s="35" t="s">
        <v>2153</v>
      </c>
      <c r="I342" s="41">
        <v>42979</v>
      </c>
      <c r="J342" s="41">
        <v>45111</v>
      </c>
      <c r="K342" s="35" t="s">
        <v>104</v>
      </c>
      <c r="L342" s="42">
        <v>0</v>
      </c>
      <c r="M342" s="43">
        <v>0</v>
      </c>
      <c r="N342" s="42">
        <v>39056300</v>
      </c>
      <c r="O342" s="42">
        <v>0</v>
      </c>
      <c r="P342" s="35">
        <v>9176805.4499999993</v>
      </c>
      <c r="Q342" s="35">
        <v>0</v>
      </c>
      <c r="R342" s="42">
        <v>36359680.509999998</v>
      </c>
      <c r="S342" s="42">
        <v>0</v>
      </c>
      <c r="T342" s="42">
        <v>25</v>
      </c>
      <c r="U342" s="42">
        <v>75.38</v>
      </c>
      <c r="V342" s="35" t="s">
        <v>175</v>
      </c>
      <c r="W342" s="35" t="s">
        <v>233</v>
      </c>
      <c r="X342" s="35" t="s">
        <v>83</v>
      </c>
      <c r="Y342" s="35" t="s">
        <v>95</v>
      </c>
      <c r="Z342" s="35" t="s">
        <v>95</v>
      </c>
    </row>
    <row r="343" spans="1:26" ht="15.75" customHeight="1">
      <c r="A343" s="35" t="s">
        <v>699</v>
      </c>
      <c r="B343" s="35" t="s">
        <v>700</v>
      </c>
      <c r="C343" s="35" t="s">
        <v>138</v>
      </c>
      <c r="D343" s="35" t="s">
        <v>118</v>
      </c>
      <c r="E343" s="35" t="s">
        <v>78</v>
      </c>
      <c r="F343" s="35" t="s">
        <v>2093</v>
      </c>
      <c r="G343" s="35" t="s">
        <v>2094</v>
      </c>
      <c r="H343" s="35" t="s">
        <v>2095</v>
      </c>
      <c r="I343" s="41">
        <v>42326</v>
      </c>
      <c r="J343" s="41">
        <v>42529</v>
      </c>
      <c r="K343" s="35" t="s">
        <v>80</v>
      </c>
      <c r="L343" s="42">
        <v>108050.6</v>
      </c>
      <c r="M343" s="43">
        <v>834226.98</v>
      </c>
      <c r="N343" s="42">
        <v>1524070</v>
      </c>
      <c r="O343" s="42">
        <v>0</v>
      </c>
      <c r="P343" s="35">
        <v>0</v>
      </c>
      <c r="Q343" s="35">
        <v>0</v>
      </c>
      <c r="R343" s="42">
        <v>824460</v>
      </c>
      <c r="S343" s="42">
        <v>0</v>
      </c>
      <c r="T343" s="42">
        <v>54.1</v>
      </c>
      <c r="U343" s="42">
        <v>54.09</v>
      </c>
      <c r="V343" s="35" t="s">
        <v>105</v>
      </c>
      <c r="W343" s="35" t="s">
        <v>133</v>
      </c>
      <c r="X343" s="35" t="s">
        <v>311</v>
      </c>
      <c r="Y343" s="35" t="s">
        <v>95</v>
      </c>
      <c r="Z343" s="35" t="s">
        <v>569</v>
      </c>
    </row>
    <row r="344" spans="1:26" ht="15.75" customHeight="1">
      <c r="A344" s="35" t="s">
        <v>703</v>
      </c>
      <c r="B344" s="35" t="s">
        <v>704</v>
      </c>
      <c r="C344" s="35" t="s">
        <v>76</v>
      </c>
      <c r="D344" s="35" t="s">
        <v>243</v>
      </c>
      <c r="E344" s="35" t="s">
        <v>337</v>
      </c>
      <c r="F344" s="35" t="s">
        <v>2154</v>
      </c>
      <c r="G344" s="35" t="s">
        <v>2155</v>
      </c>
      <c r="H344" s="35" t="s">
        <v>2156</v>
      </c>
      <c r="I344" s="41">
        <v>42608</v>
      </c>
      <c r="J344" s="41">
        <v>43157</v>
      </c>
      <c r="K344" s="35" t="s">
        <v>80</v>
      </c>
      <c r="L344" s="42">
        <v>0</v>
      </c>
      <c r="M344" s="43">
        <v>-16995.53</v>
      </c>
      <c r="N344" s="42">
        <v>751560</v>
      </c>
      <c r="O344" s="42">
        <v>0</v>
      </c>
      <c r="P344" s="35">
        <v>0</v>
      </c>
      <c r="Q344" s="35">
        <v>0</v>
      </c>
      <c r="R344" s="42">
        <v>0</v>
      </c>
      <c r="S344" s="42">
        <v>0</v>
      </c>
      <c r="T344" s="42">
        <v>0</v>
      </c>
      <c r="U344" s="42">
        <v>0</v>
      </c>
      <c r="V344" s="35" t="s">
        <v>105</v>
      </c>
      <c r="W344" s="35" t="s">
        <v>133</v>
      </c>
      <c r="X344" s="35" t="s">
        <v>348</v>
      </c>
      <c r="Y344" s="35" t="s">
        <v>95</v>
      </c>
      <c r="Z344" s="35" t="s">
        <v>95</v>
      </c>
    </row>
    <row r="345" spans="1:26" ht="15.75" customHeight="1">
      <c r="A345" s="35" t="s">
        <v>706</v>
      </c>
      <c r="B345" s="35" t="s">
        <v>707</v>
      </c>
      <c r="C345" s="35" t="s">
        <v>138</v>
      </c>
      <c r="D345" s="35" t="s">
        <v>399</v>
      </c>
      <c r="E345" s="35" t="s">
        <v>196</v>
      </c>
      <c r="F345" s="35" t="s">
        <v>2157</v>
      </c>
      <c r="G345" s="35" t="s">
        <v>2158</v>
      </c>
      <c r="H345" s="35" t="s">
        <v>2159</v>
      </c>
      <c r="I345" s="41">
        <v>42768</v>
      </c>
      <c r="J345" s="41">
        <v>43409</v>
      </c>
      <c r="K345" s="35" t="s">
        <v>104</v>
      </c>
      <c r="L345" s="42">
        <v>29956.57</v>
      </c>
      <c r="M345" s="43">
        <v>240360.21</v>
      </c>
      <c r="N345" s="42">
        <v>240360.21</v>
      </c>
      <c r="O345" s="42">
        <v>0</v>
      </c>
      <c r="P345" s="35">
        <v>0</v>
      </c>
      <c r="Q345" s="35">
        <v>0</v>
      </c>
      <c r="R345" s="42">
        <v>240360.2</v>
      </c>
      <c r="S345" s="42">
        <v>0</v>
      </c>
      <c r="T345" s="42">
        <v>100</v>
      </c>
      <c r="U345" s="42">
        <v>99.99</v>
      </c>
      <c r="V345" s="35" t="s">
        <v>105</v>
      </c>
      <c r="W345" s="35" t="s">
        <v>133</v>
      </c>
      <c r="X345" s="35" t="s">
        <v>355</v>
      </c>
      <c r="Y345" s="35" t="s">
        <v>95</v>
      </c>
      <c r="Z345" s="35" t="s">
        <v>95</v>
      </c>
    </row>
    <row r="346" spans="1:26" ht="15.75" customHeight="1">
      <c r="A346" s="35" t="s">
        <v>712</v>
      </c>
      <c r="B346" s="35" t="s">
        <v>713</v>
      </c>
      <c r="C346" s="35" t="s">
        <v>138</v>
      </c>
      <c r="D346" s="35" t="s">
        <v>205</v>
      </c>
      <c r="E346" s="35" t="s">
        <v>140</v>
      </c>
      <c r="F346" s="35" t="s">
        <v>2160</v>
      </c>
      <c r="G346" s="35" t="s">
        <v>2161</v>
      </c>
      <c r="H346" s="35" t="s">
        <v>1910</v>
      </c>
      <c r="I346" s="41">
        <v>42353</v>
      </c>
      <c r="J346" s="41">
        <v>44926</v>
      </c>
      <c r="K346" s="35" t="s">
        <v>104</v>
      </c>
      <c r="L346" s="42">
        <v>5155208.59</v>
      </c>
      <c r="M346" s="43">
        <v>44699772.560000002</v>
      </c>
      <c r="N346" s="42">
        <v>75076380</v>
      </c>
      <c r="O346" s="42">
        <v>129298210</v>
      </c>
      <c r="P346" s="35">
        <v>0</v>
      </c>
      <c r="Q346" s="35">
        <v>0</v>
      </c>
      <c r="R346" s="42">
        <v>38019656.630000003</v>
      </c>
      <c r="S346" s="42">
        <v>11026823.380000001</v>
      </c>
      <c r="T346" s="42">
        <v>80.75</v>
      </c>
      <c r="U346" s="42">
        <v>23.99</v>
      </c>
      <c r="V346" s="35" t="s">
        <v>105</v>
      </c>
      <c r="W346" s="35" t="s">
        <v>133</v>
      </c>
      <c r="X346" s="35" t="s">
        <v>134</v>
      </c>
      <c r="Y346" s="35" t="s">
        <v>143</v>
      </c>
      <c r="Z346" s="35" t="s">
        <v>143</v>
      </c>
    </row>
    <row r="347" spans="1:26" ht="15.75" customHeight="1">
      <c r="A347" s="35" t="s">
        <v>712</v>
      </c>
      <c r="B347" s="35" t="s">
        <v>713</v>
      </c>
      <c r="C347" s="35" t="s">
        <v>138</v>
      </c>
      <c r="D347" s="35" t="s">
        <v>205</v>
      </c>
      <c r="E347" s="35" t="s">
        <v>140</v>
      </c>
      <c r="F347" s="35" t="s">
        <v>2160</v>
      </c>
      <c r="G347" s="35" t="s">
        <v>2161</v>
      </c>
      <c r="H347" s="35" t="s">
        <v>1910</v>
      </c>
      <c r="I347" s="41">
        <v>42353</v>
      </c>
      <c r="J347" s="41">
        <v>44926</v>
      </c>
      <c r="K347" s="35" t="s">
        <v>104</v>
      </c>
      <c r="L347" s="42">
        <v>5155208.59</v>
      </c>
      <c r="M347" s="43">
        <v>44699772.560000002</v>
      </c>
      <c r="N347" s="42">
        <v>75076380</v>
      </c>
      <c r="O347" s="42">
        <v>129298210</v>
      </c>
      <c r="P347" s="35">
        <v>0</v>
      </c>
      <c r="Q347" s="35">
        <v>0</v>
      </c>
      <c r="R347" s="42">
        <v>38019656.630000003</v>
      </c>
      <c r="S347" s="42">
        <v>11026823.380000001</v>
      </c>
      <c r="T347" s="42">
        <v>80.75</v>
      </c>
      <c r="U347" s="42">
        <v>23.99</v>
      </c>
      <c r="V347" s="35" t="s">
        <v>105</v>
      </c>
      <c r="W347" s="35" t="s">
        <v>133</v>
      </c>
      <c r="X347" s="35" t="s">
        <v>134</v>
      </c>
      <c r="Y347" s="35" t="s">
        <v>283</v>
      </c>
      <c r="Z347" s="35" t="s">
        <v>283</v>
      </c>
    </row>
    <row r="348" spans="1:26" ht="15.75" customHeight="1">
      <c r="A348" s="35" t="s">
        <v>712</v>
      </c>
      <c r="B348" s="35" t="s">
        <v>713</v>
      </c>
      <c r="C348" s="35" t="s">
        <v>138</v>
      </c>
      <c r="D348" s="35" t="s">
        <v>205</v>
      </c>
      <c r="E348" s="35" t="s">
        <v>140</v>
      </c>
      <c r="F348" s="35" t="s">
        <v>2160</v>
      </c>
      <c r="G348" s="35" t="s">
        <v>2161</v>
      </c>
      <c r="H348" s="35" t="s">
        <v>1910</v>
      </c>
      <c r="I348" s="41">
        <v>42353</v>
      </c>
      <c r="J348" s="41">
        <v>44926</v>
      </c>
      <c r="K348" s="35" t="s">
        <v>104</v>
      </c>
      <c r="L348" s="42">
        <v>5155208.59</v>
      </c>
      <c r="M348" s="43">
        <v>44699772.560000002</v>
      </c>
      <c r="N348" s="42">
        <v>75076380</v>
      </c>
      <c r="O348" s="42">
        <v>129298210</v>
      </c>
      <c r="P348" s="35">
        <v>0</v>
      </c>
      <c r="Q348" s="35">
        <v>0</v>
      </c>
      <c r="R348" s="42">
        <v>38019656.630000003</v>
      </c>
      <c r="S348" s="42">
        <v>11026823.380000001</v>
      </c>
      <c r="T348" s="42">
        <v>80.75</v>
      </c>
      <c r="U348" s="42">
        <v>23.99</v>
      </c>
      <c r="V348" s="35" t="s">
        <v>105</v>
      </c>
      <c r="W348" s="35" t="s">
        <v>133</v>
      </c>
      <c r="X348" s="35" t="s">
        <v>134</v>
      </c>
      <c r="Y348" s="35" t="s">
        <v>283</v>
      </c>
      <c r="Z348" s="35" t="s">
        <v>283</v>
      </c>
    </row>
    <row r="349" spans="1:26" ht="15.75" customHeight="1">
      <c r="A349" s="35" t="s">
        <v>712</v>
      </c>
      <c r="B349" s="35" t="s">
        <v>713</v>
      </c>
      <c r="C349" s="35" t="s">
        <v>138</v>
      </c>
      <c r="D349" s="35" t="s">
        <v>205</v>
      </c>
      <c r="E349" s="35" t="s">
        <v>140</v>
      </c>
      <c r="F349" s="35" t="s">
        <v>2160</v>
      </c>
      <c r="G349" s="35" t="s">
        <v>2161</v>
      </c>
      <c r="H349" s="35" t="s">
        <v>1910</v>
      </c>
      <c r="I349" s="41">
        <v>42353</v>
      </c>
      <c r="J349" s="41">
        <v>44926</v>
      </c>
      <c r="K349" s="35" t="s">
        <v>104</v>
      </c>
      <c r="L349" s="42">
        <v>5155208.59</v>
      </c>
      <c r="M349" s="43">
        <v>44699772.560000002</v>
      </c>
      <c r="N349" s="42">
        <v>75076380</v>
      </c>
      <c r="O349" s="42">
        <v>129298210</v>
      </c>
      <c r="P349" s="35">
        <v>0</v>
      </c>
      <c r="Q349" s="35">
        <v>0</v>
      </c>
      <c r="R349" s="42">
        <v>38019656.630000003</v>
      </c>
      <c r="S349" s="42">
        <v>11026823.380000001</v>
      </c>
      <c r="T349" s="42">
        <v>80.75</v>
      </c>
      <c r="U349" s="42">
        <v>23.99</v>
      </c>
      <c r="V349" s="35" t="s">
        <v>105</v>
      </c>
      <c r="W349" s="35" t="s">
        <v>133</v>
      </c>
      <c r="X349" s="35" t="s">
        <v>134</v>
      </c>
      <c r="Y349" s="35" t="s">
        <v>1660</v>
      </c>
      <c r="Z349" s="35" t="s">
        <v>1660</v>
      </c>
    </row>
    <row r="350" spans="1:26" ht="15.75" customHeight="1">
      <c r="A350" s="35" t="s">
        <v>715</v>
      </c>
      <c r="B350" s="35" t="s">
        <v>716</v>
      </c>
      <c r="C350" s="35" t="s">
        <v>76</v>
      </c>
      <c r="D350" s="35" t="s">
        <v>174</v>
      </c>
      <c r="E350" s="35" t="s">
        <v>140</v>
      </c>
      <c r="F350" s="35" t="s">
        <v>2162</v>
      </c>
      <c r="G350" s="35" t="s">
        <v>1894</v>
      </c>
      <c r="H350" s="35" t="s">
        <v>2163</v>
      </c>
      <c r="I350" s="41">
        <v>43502</v>
      </c>
      <c r="J350" s="41">
        <v>44469</v>
      </c>
      <c r="K350" s="35" t="s">
        <v>104</v>
      </c>
      <c r="L350" s="42">
        <v>0</v>
      </c>
      <c r="M350" s="43">
        <v>0</v>
      </c>
      <c r="N350" s="42">
        <v>2066003.21</v>
      </c>
      <c r="O350" s="42">
        <v>0</v>
      </c>
      <c r="P350" s="35">
        <v>0</v>
      </c>
      <c r="Q350" s="35">
        <v>0</v>
      </c>
      <c r="R350" s="42">
        <v>1711803.27</v>
      </c>
      <c r="S350" s="42">
        <v>0</v>
      </c>
      <c r="T350" s="42">
        <v>91.67</v>
      </c>
      <c r="U350" s="42">
        <v>82.85</v>
      </c>
      <c r="V350" s="35" t="s">
        <v>175</v>
      </c>
      <c r="W350" s="35" t="s">
        <v>82</v>
      </c>
      <c r="X350" s="35" t="s">
        <v>300</v>
      </c>
      <c r="Y350" s="35" t="s">
        <v>95</v>
      </c>
      <c r="Z350" s="35" t="s">
        <v>95</v>
      </c>
    </row>
    <row r="351" spans="1:26" ht="15.75" customHeight="1">
      <c r="A351" s="35" t="s">
        <v>719</v>
      </c>
      <c r="B351" s="35" t="s">
        <v>720</v>
      </c>
      <c r="C351" s="35" t="s">
        <v>281</v>
      </c>
      <c r="D351" s="35" t="s">
        <v>139</v>
      </c>
      <c r="E351" s="35" t="s">
        <v>140</v>
      </c>
      <c r="F351" s="35" t="s">
        <v>68</v>
      </c>
      <c r="G351" s="35" t="s">
        <v>68</v>
      </c>
      <c r="H351" s="35" t="s">
        <v>68</v>
      </c>
      <c r="I351" s="41" t="s">
        <v>68</v>
      </c>
      <c r="J351" s="41" t="s">
        <v>68</v>
      </c>
      <c r="K351" s="35" t="s">
        <v>68</v>
      </c>
      <c r="L351" s="42">
        <v>0</v>
      </c>
      <c r="M351" s="43">
        <v>0</v>
      </c>
      <c r="N351" s="42">
        <v>0</v>
      </c>
      <c r="O351" s="42">
        <v>0</v>
      </c>
      <c r="P351" s="35">
        <v>0</v>
      </c>
      <c r="Q351" s="35">
        <v>0</v>
      </c>
      <c r="R351" s="42">
        <v>0</v>
      </c>
      <c r="S351" s="42">
        <v>0</v>
      </c>
      <c r="T351" s="42">
        <v>0</v>
      </c>
      <c r="U351" s="42">
        <v>0</v>
      </c>
      <c r="V351" s="35" t="s">
        <v>175</v>
      </c>
      <c r="W351" s="35" t="s">
        <v>233</v>
      </c>
      <c r="X351" s="35" t="s">
        <v>142</v>
      </c>
      <c r="Y351" s="35" t="s">
        <v>95</v>
      </c>
      <c r="Z351" s="35" t="s">
        <v>95</v>
      </c>
    </row>
    <row r="352" spans="1:26" ht="15.75" customHeight="1">
      <c r="A352" s="35" t="s">
        <v>723</v>
      </c>
      <c r="B352" s="35" t="s">
        <v>724</v>
      </c>
      <c r="C352" s="35" t="s">
        <v>117</v>
      </c>
      <c r="D352" s="35" t="s">
        <v>150</v>
      </c>
      <c r="E352" s="35" t="s">
        <v>140</v>
      </c>
      <c r="F352" s="35" t="s">
        <v>1911</v>
      </c>
      <c r="G352" s="35" t="s">
        <v>1912</v>
      </c>
      <c r="H352" s="35" t="s">
        <v>1913</v>
      </c>
      <c r="I352" s="41">
        <v>41941</v>
      </c>
      <c r="J352" s="41">
        <v>42735</v>
      </c>
      <c r="K352" s="35" t="s">
        <v>104</v>
      </c>
      <c r="L352" s="42">
        <v>4750000</v>
      </c>
      <c r="M352" s="43">
        <v>41219122.5</v>
      </c>
      <c r="N352" s="42">
        <v>39049695</v>
      </c>
      <c r="O352" s="42">
        <v>0</v>
      </c>
      <c r="P352" s="35">
        <v>2169427.5</v>
      </c>
      <c r="Q352" s="35">
        <v>0</v>
      </c>
      <c r="R352" s="42">
        <v>41219122.479999997</v>
      </c>
      <c r="S352" s="42">
        <v>0</v>
      </c>
      <c r="T352" s="42">
        <v>100</v>
      </c>
      <c r="U352" s="42">
        <v>99.99</v>
      </c>
      <c r="V352" s="35" t="s">
        <v>175</v>
      </c>
      <c r="W352" s="35" t="s">
        <v>82</v>
      </c>
      <c r="X352" s="35" t="s">
        <v>217</v>
      </c>
      <c r="Y352" s="35" t="s">
        <v>235</v>
      </c>
      <c r="Z352" s="35" t="s">
        <v>725</v>
      </c>
    </row>
    <row r="353" spans="1:26" ht="15.75" customHeight="1">
      <c r="A353" s="35" t="s">
        <v>723</v>
      </c>
      <c r="B353" s="35" t="s">
        <v>724</v>
      </c>
      <c r="C353" s="35" t="s">
        <v>117</v>
      </c>
      <c r="D353" s="35" t="s">
        <v>150</v>
      </c>
      <c r="E353" s="35" t="s">
        <v>140</v>
      </c>
      <c r="F353" s="35" t="s">
        <v>1911</v>
      </c>
      <c r="G353" s="35" t="s">
        <v>1912</v>
      </c>
      <c r="H353" s="35" t="s">
        <v>1913</v>
      </c>
      <c r="I353" s="41">
        <v>41941</v>
      </c>
      <c r="J353" s="41">
        <v>42735</v>
      </c>
      <c r="K353" s="35" t="s">
        <v>104</v>
      </c>
      <c r="L353" s="42">
        <v>4750000</v>
      </c>
      <c r="M353" s="43">
        <v>41219122.5</v>
      </c>
      <c r="N353" s="42">
        <v>39049695</v>
      </c>
      <c r="O353" s="42">
        <v>0</v>
      </c>
      <c r="P353" s="35">
        <v>2169427.5</v>
      </c>
      <c r="Q353" s="35">
        <v>0</v>
      </c>
      <c r="R353" s="42">
        <v>41219122.479999997</v>
      </c>
      <c r="S353" s="42">
        <v>0</v>
      </c>
      <c r="T353" s="42">
        <v>100</v>
      </c>
      <c r="U353" s="42">
        <v>99.99</v>
      </c>
      <c r="V353" s="35" t="s">
        <v>175</v>
      </c>
      <c r="W353" s="35" t="s">
        <v>82</v>
      </c>
      <c r="X353" s="35" t="s">
        <v>217</v>
      </c>
      <c r="Y353" s="35" t="s">
        <v>143</v>
      </c>
      <c r="Z353" s="35" t="s">
        <v>1868</v>
      </c>
    </row>
    <row r="354" spans="1:26" ht="15.75" customHeight="1">
      <c r="A354" s="35" t="s">
        <v>723</v>
      </c>
      <c r="B354" s="35" t="s">
        <v>724</v>
      </c>
      <c r="C354" s="35" t="s">
        <v>117</v>
      </c>
      <c r="D354" s="35" t="s">
        <v>150</v>
      </c>
      <c r="E354" s="35" t="s">
        <v>140</v>
      </c>
      <c r="F354" s="35" t="s">
        <v>1911</v>
      </c>
      <c r="G354" s="35" t="s">
        <v>1912</v>
      </c>
      <c r="H354" s="35" t="s">
        <v>1913</v>
      </c>
      <c r="I354" s="41">
        <v>41941</v>
      </c>
      <c r="J354" s="41">
        <v>42735</v>
      </c>
      <c r="K354" s="35" t="s">
        <v>104</v>
      </c>
      <c r="L354" s="42">
        <v>4750000</v>
      </c>
      <c r="M354" s="43">
        <v>41219122.5</v>
      </c>
      <c r="N354" s="42">
        <v>39049695</v>
      </c>
      <c r="O354" s="42">
        <v>0</v>
      </c>
      <c r="P354" s="35">
        <v>2169427.5</v>
      </c>
      <c r="Q354" s="35">
        <v>0</v>
      </c>
      <c r="R354" s="42">
        <v>41219122.479999997</v>
      </c>
      <c r="S354" s="42">
        <v>0</v>
      </c>
      <c r="T354" s="42">
        <v>100</v>
      </c>
      <c r="U354" s="42">
        <v>99.99</v>
      </c>
      <c r="V354" s="35" t="s">
        <v>175</v>
      </c>
      <c r="W354" s="35" t="s">
        <v>82</v>
      </c>
      <c r="X354" s="35" t="s">
        <v>217</v>
      </c>
      <c r="Y354" s="35" t="s">
        <v>235</v>
      </c>
      <c r="Z354" s="35" t="s">
        <v>2058</v>
      </c>
    </row>
    <row r="355" spans="1:26" ht="15.75" customHeight="1">
      <c r="A355" s="35" t="s">
        <v>723</v>
      </c>
      <c r="B355" s="35" t="s">
        <v>724</v>
      </c>
      <c r="C355" s="35" t="s">
        <v>117</v>
      </c>
      <c r="D355" s="35" t="s">
        <v>150</v>
      </c>
      <c r="E355" s="35" t="s">
        <v>140</v>
      </c>
      <c r="F355" s="35" t="s">
        <v>1911</v>
      </c>
      <c r="G355" s="35" t="s">
        <v>1912</v>
      </c>
      <c r="H355" s="35" t="s">
        <v>1913</v>
      </c>
      <c r="I355" s="41">
        <v>41941</v>
      </c>
      <c r="J355" s="41">
        <v>42735</v>
      </c>
      <c r="K355" s="35" t="s">
        <v>104</v>
      </c>
      <c r="L355" s="42">
        <v>4750000</v>
      </c>
      <c r="M355" s="43">
        <v>41219122.5</v>
      </c>
      <c r="N355" s="42">
        <v>39049695</v>
      </c>
      <c r="O355" s="42">
        <v>0</v>
      </c>
      <c r="P355" s="35">
        <v>2169427.5</v>
      </c>
      <c r="Q355" s="35">
        <v>0</v>
      </c>
      <c r="R355" s="42">
        <v>41219122.479999997</v>
      </c>
      <c r="S355" s="42">
        <v>0</v>
      </c>
      <c r="T355" s="42">
        <v>100</v>
      </c>
      <c r="U355" s="42">
        <v>99.99</v>
      </c>
      <c r="V355" s="35" t="s">
        <v>175</v>
      </c>
      <c r="W355" s="35" t="s">
        <v>82</v>
      </c>
      <c r="X355" s="35" t="s">
        <v>217</v>
      </c>
      <c r="Y355" s="35" t="s">
        <v>364</v>
      </c>
      <c r="Z355" s="35" t="s">
        <v>2164</v>
      </c>
    </row>
    <row r="356" spans="1:26" ht="15.75" customHeight="1">
      <c r="A356" s="35" t="s">
        <v>723</v>
      </c>
      <c r="B356" s="35" t="s">
        <v>724</v>
      </c>
      <c r="C356" s="35" t="s">
        <v>117</v>
      </c>
      <c r="D356" s="35" t="s">
        <v>150</v>
      </c>
      <c r="E356" s="35" t="s">
        <v>140</v>
      </c>
      <c r="F356" s="35" t="s">
        <v>1911</v>
      </c>
      <c r="G356" s="35" t="s">
        <v>1912</v>
      </c>
      <c r="H356" s="35" t="s">
        <v>1913</v>
      </c>
      <c r="I356" s="41">
        <v>41941</v>
      </c>
      <c r="J356" s="41">
        <v>42735</v>
      </c>
      <c r="K356" s="35" t="s">
        <v>104</v>
      </c>
      <c r="L356" s="42">
        <v>4750000</v>
      </c>
      <c r="M356" s="43">
        <v>41219122.5</v>
      </c>
      <c r="N356" s="42">
        <v>39049695</v>
      </c>
      <c r="O356" s="42">
        <v>0</v>
      </c>
      <c r="P356" s="35">
        <v>2169427.5</v>
      </c>
      <c r="Q356" s="35">
        <v>0</v>
      </c>
      <c r="R356" s="42">
        <v>41219122.479999997</v>
      </c>
      <c r="S356" s="42">
        <v>0</v>
      </c>
      <c r="T356" s="42">
        <v>100</v>
      </c>
      <c r="U356" s="42">
        <v>99.99</v>
      </c>
      <c r="V356" s="35" t="s">
        <v>175</v>
      </c>
      <c r="W356" s="35" t="s">
        <v>82</v>
      </c>
      <c r="X356" s="35" t="s">
        <v>217</v>
      </c>
      <c r="Y356" s="35" t="s">
        <v>364</v>
      </c>
      <c r="Z356" s="35" t="s">
        <v>1982</v>
      </c>
    </row>
    <row r="357" spans="1:26" ht="15.75" customHeight="1">
      <c r="A357" s="35" t="s">
        <v>723</v>
      </c>
      <c r="B357" s="35" t="s">
        <v>724</v>
      </c>
      <c r="C357" s="35" t="s">
        <v>117</v>
      </c>
      <c r="D357" s="35" t="s">
        <v>150</v>
      </c>
      <c r="E357" s="35" t="s">
        <v>140</v>
      </c>
      <c r="F357" s="35" t="s">
        <v>1911</v>
      </c>
      <c r="G357" s="35" t="s">
        <v>1912</v>
      </c>
      <c r="H357" s="35" t="s">
        <v>1913</v>
      </c>
      <c r="I357" s="41">
        <v>41941</v>
      </c>
      <c r="J357" s="41">
        <v>42735</v>
      </c>
      <c r="K357" s="35" t="s">
        <v>104</v>
      </c>
      <c r="L357" s="42">
        <v>4750000</v>
      </c>
      <c r="M357" s="43">
        <v>41219122.5</v>
      </c>
      <c r="N357" s="42">
        <v>39049695</v>
      </c>
      <c r="O357" s="42">
        <v>0</v>
      </c>
      <c r="P357" s="35">
        <v>2169427.5</v>
      </c>
      <c r="Q357" s="35">
        <v>0</v>
      </c>
      <c r="R357" s="42">
        <v>41219122.479999997</v>
      </c>
      <c r="S357" s="42">
        <v>0</v>
      </c>
      <c r="T357" s="42">
        <v>100</v>
      </c>
      <c r="U357" s="42">
        <v>99.99</v>
      </c>
      <c r="V357" s="35" t="s">
        <v>175</v>
      </c>
      <c r="W357" s="35" t="s">
        <v>82</v>
      </c>
      <c r="X357" s="35" t="s">
        <v>217</v>
      </c>
      <c r="Y357" s="35" t="s">
        <v>364</v>
      </c>
      <c r="Z357" s="35" t="s">
        <v>1983</v>
      </c>
    </row>
    <row r="358" spans="1:26" ht="15.75" customHeight="1">
      <c r="A358" s="35" t="s">
        <v>723</v>
      </c>
      <c r="B358" s="35" t="s">
        <v>724</v>
      </c>
      <c r="C358" s="35" t="s">
        <v>117</v>
      </c>
      <c r="D358" s="35" t="s">
        <v>150</v>
      </c>
      <c r="E358" s="35" t="s">
        <v>140</v>
      </c>
      <c r="F358" s="35" t="s">
        <v>1911</v>
      </c>
      <c r="G358" s="35" t="s">
        <v>1912</v>
      </c>
      <c r="H358" s="35" t="s">
        <v>1913</v>
      </c>
      <c r="I358" s="41">
        <v>41941</v>
      </c>
      <c r="J358" s="41">
        <v>42735</v>
      </c>
      <c r="K358" s="35" t="s">
        <v>104</v>
      </c>
      <c r="L358" s="42">
        <v>4750000</v>
      </c>
      <c r="M358" s="43">
        <v>41219122.5</v>
      </c>
      <c r="N358" s="42">
        <v>39049695</v>
      </c>
      <c r="O358" s="42">
        <v>0</v>
      </c>
      <c r="P358" s="35">
        <v>2169427.5</v>
      </c>
      <c r="Q358" s="35">
        <v>0</v>
      </c>
      <c r="R358" s="42">
        <v>41219122.479999997</v>
      </c>
      <c r="S358" s="42">
        <v>0</v>
      </c>
      <c r="T358" s="42">
        <v>100</v>
      </c>
      <c r="U358" s="42">
        <v>99.99</v>
      </c>
      <c r="V358" s="35" t="s">
        <v>175</v>
      </c>
      <c r="W358" s="35" t="s">
        <v>82</v>
      </c>
      <c r="X358" s="35" t="s">
        <v>217</v>
      </c>
      <c r="Y358" s="35" t="s">
        <v>95</v>
      </c>
      <c r="Z358" s="35" t="s">
        <v>95</v>
      </c>
    </row>
    <row r="359" spans="1:26" ht="15.75" customHeight="1">
      <c r="A359" s="35" t="s">
        <v>723</v>
      </c>
      <c r="B359" s="35" t="s">
        <v>724</v>
      </c>
      <c r="C359" s="35" t="s">
        <v>117</v>
      </c>
      <c r="D359" s="35" t="s">
        <v>150</v>
      </c>
      <c r="E359" s="35" t="s">
        <v>140</v>
      </c>
      <c r="F359" s="35" t="s">
        <v>1911</v>
      </c>
      <c r="G359" s="35" t="s">
        <v>1912</v>
      </c>
      <c r="H359" s="35" t="s">
        <v>1913</v>
      </c>
      <c r="I359" s="41">
        <v>41941</v>
      </c>
      <c r="J359" s="41">
        <v>42735</v>
      </c>
      <c r="K359" s="35" t="s">
        <v>104</v>
      </c>
      <c r="L359" s="42">
        <v>4750000</v>
      </c>
      <c r="M359" s="43">
        <v>41219122.5</v>
      </c>
      <c r="N359" s="42">
        <v>39049695</v>
      </c>
      <c r="O359" s="42">
        <v>0</v>
      </c>
      <c r="P359" s="35">
        <v>2169427.5</v>
      </c>
      <c r="Q359" s="35">
        <v>0</v>
      </c>
      <c r="R359" s="42">
        <v>41219122.479999997</v>
      </c>
      <c r="S359" s="42">
        <v>0</v>
      </c>
      <c r="T359" s="42">
        <v>100</v>
      </c>
      <c r="U359" s="42">
        <v>99.99</v>
      </c>
      <c r="V359" s="35" t="s">
        <v>175</v>
      </c>
      <c r="W359" s="35" t="s">
        <v>82</v>
      </c>
      <c r="X359" s="35" t="s">
        <v>217</v>
      </c>
      <c r="Y359" s="35" t="s">
        <v>235</v>
      </c>
      <c r="Z359" s="35" t="s">
        <v>2165</v>
      </c>
    </row>
    <row r="360" spans="1:26" ht="15.75" customHeight="1">
      <c r="A360" s="35" t="s">
        <v>723</v>
      </c>
      <c r="B360" s="35" t="s">
        <v>724</v>
      </c>
      <c r="C360" s="35" t="s">
        <v>117</v>
      </c>
      <c r="D360" s="35" t="s">
        <v>150</v>
      </c>
      <c r="E360" s="35" t="s">
        <v>140</v>
      </c>
      <c r="F360" s="35" t="s">
        <v>1911</v>
      </c>
      <c r="G360" s="35" t="s">
        <v>1912</v>
      </c>
      <c r="H360" s="35" t="s">
        <v>1913</v>
      </c>
      <c r="I360" s="41">
        <v>41941</v>
      </c>
      <c r="J360" s="41">
        <v>42735</v>
      </c>
      <c r="K360" s="35" t="s">
        <v>104</v>
      </c>
      <c r="L360" s="42">
        <v>4750000</v>
      </c>
      <c r="M360" s="43">
        <v>41219122.5</v>
      </c>
      <c r="N360" s="42">
        <v>39049695</v>
      </c>
      <c r="O360" s="42">
        <v>0</v>
      </c>
      <c r="P360" s="35">
        <v>2169427.5</v>
      </c>
      <c r="Q360" s="35">
        <v>0</v>
      </c>
      <c r="R360" s="42">
        <v>41219122.479999997</v>
      </c>
      <c r="S360" s="42">
        <v>0</v>
      </c>
      <c r="T360" s="42">
        <v>100</v>
      </c>
      <c r="U360" s="42">
        <v>99.99</v>
      </c>
      <c r="V360" s="35" t="s">
        <v>175</v>
      </c>
      <c r="W360" s="35" t="s">
        <v>82</v>
      </c>
      <c r="X360" s="35" t="s">
        <v>217</v>
      </c>
      <c r="Y360" s="35" t="s">
        <v>143</v>
      </c>
      <c r="Z360" s="35" t="s">
        <v>1977</v>
      </c>
    </row>
    <row r="361" spans="1:26" ht="15.75" customHeight="1">
      <c r="A361" s="35" t="s">
        <v>723</v>
      </c>
      <c r="B361" s="35" t="s">
        <v>724</v>
      </c>
      <c r="C361" s="35" t="s">
        <v>117</v>
      </c>
      <c r="D361" s="35" t="s">
        <v>150</v>
      </c>
      <c r="E361" s="35" t="s">
        <v>140</v>
      </c>
      <c r="F361" s="35" t="s">
        <v>1911</v>
      </c>
      <c r="G361" s="35" t="s">
        <v>1912</v>
      </c>
      <c r="H361" s="35" t="s">
        <v>1913</v>
      </c>
      <c r="I361" s="41">
        <v>41941</v>
      </c>
      <c r="J361" s="41">
        <v>42735</v>
      </c>
      <c r="K361" s="35" t="s">
        <v>104</v>
      </c>
      <c r="L361" s="42">
        <v>4750000</v>
      </c>
      <c r="M361" s="43">
        <v>41219122.5</v>
      </c>
      <c r="N361" s="42">
        <v>39049695</v>
      </c>
      <c r="O361" s="42">
        <v>0</v>
      </c>
      <c r="P361" s="35">
        <v>2169427.5</v>
      </c>
      <c r="Q361" s="35">
        <v>0</v>
      </c>
      <c r="R361" s="42">
        <v>41219122.479999997</v>
      </c>
      <c r="S361" s="42">
        <v>0</v>
      </c>
      <c r="T361" s="42">
        <v>100</v>
      </c>
      <c r="U361" s="42">
        <v>99.99</v>
      </c>
      <c r="V361" s="35" t="s">
        <v>175</v>
      </c>
      <c r="W361" s="35" t="s">
        <v>82</v>
      </c>
      <c r="X361" s="35" t="s">
        <v>217</v>
      </c>
      <c r="Y361" s="35" t="s">
        <v>235</v>
      </c>
      <c r="Z361" s="35" t="s">
        <v>1615</v>
      </c>
    </row>
    <row r="362" spans="1:26" ht="15.75" customHeight="1">
      <c r="A362" s="35" t="s">
        <v>723</v>
      </c>
      <c r="B362" s="35" t="s">
        <v>724</v>
      </c>
      <c r="C362" s="35" t="s">
        <v>117</v>
      </c>
      <c r="D362" s="35" t="s">
        <v>150</v>
      </c>
      <c r="E362" s="35" t="s">
        <v>140</v>
      </c>
      <c r="F362" s="35" t="s">
        <v>1911</v>
      </c>
      <c r="G362" s="35" t="s">
        <v>1912</v>
      </c>
      <c r="H362" s="35" t="s">
        <v>1913</v>
      </c>
      <c r="I362" s="41">
        <v>41941</v>
      </c>
      <c r="J362" s="41">
        <v>42735</v>
      </c>
      <c r="K362" s="35" t="s">
        <v>104</v>
      </c>
      <c r="L362" s="42">
        <v>4750000</v>
      </c>
      <c r="M362" s="43">
        <v>41219122.5</v>
      </c>
      <c r="N362" s="42">
        <v>39049695</v>
      </c>
      <c r="O362" s="42">
        <v>0</v>
      </c>
      <c r="P362" s="35">
        <v>2169427.5</v>
      </c>
      <c r="Q362" s="35">
        <v>0</v>
      </c>
      <c r="R362" s="42">
        <v>41219122.479999997</v>
      </c>
      <c r="S362" s="42">
        <v>0</v>
      </c>
      <c r="T362" s="42">
        <v>100</v>
      </c>
      <c r="U362" s="42">
        <v>99.99</v>
      </c>
      <c r="V362" s="35" t="s">
        <v>175</v>
      </c>
      <c r="W362" s="35" t="s">
        <v>82</v>
      </c>
      <c r="X362" s="35" t="s">
        <v>217</v>
      </c>
      <c r="Y362" s="35" t="s">
        <v>364</v>
      </c>
      <c r="Z362" s="35" t="s">
        <v>1869</v>
      </c>
    </row>
    <row r="363" spans="1:26" ht="15.75" customHeight="1">
      <c r="A363" s="35" t="s">
        <v>723</v>
      </c>
      <c r="B363" s="35" t="s">
        <v>724</v>
      </c>
      <c r="C363" s="35" t="s">
        <v>117</v>
      </c>
      <c r="D363" s="35" t="s">
        <v>150</v>
      </c>
      <c r="E363" s="35" t="s">
        <v>140</v>
      </c>
      <c r="F363" s="35" t="s">
        <v>1911</v>
      </c>
      <c r="G363" s="35" t="s">
        <v>1912</v>
      </c>
      <c r="H363" s="35" t="s">
        <v>1913</v>
      </c>
      <c r="I363" s="41">
        <v>41941</v>
      </c>
      <c r="J363" s="41">
        <v>42735</v>
      </c>
      <c r="K363" s="35" t="s">
        <v>104</v>
      </c>
      <c r="L363" s="42">
        <v>4750000</v>
      </c>
      <c r="M363" s="43">
        <v>41219122.5</v>
      </c>
      <c r="N363" s="42">
        <v>39049695</v>
      </c>
      <c r="O363" s="42">
        <v>0</v>
      </c>
      <c r="P363" s="35">
        <v>2169427.5</v>
      </c>
      <c r="Q363" s="35">
        <v>0</v>
      </c>
      <c r="R363" s="42">
        <v>41219122.479999997</v>
      </c>
      <c r="S363" s="42">
        <v>0</v>
      </c>
      <c r="T363" s="42">
        <v>100</v>
      </c>
      <c r="U363" s="42">
        <v>99.99</v>
      </c>
      <c r="V363" s="35" t="s">
        <v>175</v>
      </c>
      <c r="W363" s="35" t="s">
        <v>82</v>
      </c>
      <c r="X363" s="35" t="s">
        <v>217</v>
      </c>
      <c r="Y363" s="35" t="s">
        <v>235</v>
      </c>
      <c r="Z363" s="35" t="s">
        <v>2166</v>
      </c>
    </row>
    <row r="364" spans="1:26" ht="15.75" customHeight="1">
      <c r="A364" s="35" t="s">
        <v>730</v>
      </c>
      <c r="B364" s="35" t="s">
        <v>731</v>
      </c>
      <c r="C364" s="35" t="s">
        <v>138</v>
      </c>
      <c r="D364" s="35" t="s">
        <v>732</v>
      </c>
      <c r="E364" s="35" t="s">
        <v>733</v>
      </c>
      <c r="F364" s="35" t="s">
        <v>2167</v>
      </c>
      <c r="G364" s="35" t="s">
        <v>2168</v>
      </c>
      <c r="H364" s="35" t="s">
        <v>2169</v>
      </c>
      <c r="I364" s="41">
        <v>42783</v>
      </c>
      <c r="J364" s="41">
        <v>43465</v>
      </c>
      <c r="K364" s="35" t="s">
        <v>80</v>
      </c>
      <c r="L364" s="42">
        <v>265996</v>
      </c>
      <c r="M364" s="43">
        <v>1990498.62</v>
      </c>
      <c r="N364" s="42">
        <v>2012978.11</v>
      </c>
      <c r="O364" s="42">
        <v>0</v>
      </c>
      <c r="P364" s="35">
        <v>0</v>
      </c>
      <c r="Q364" s="35">
        <v>0</v>
      </c>
      <c r="R364" s="42">
        <v>1733108.02</v>
      </c>
      <c r="S364" s="42">
        <v>0</v>
      </c>
      <c r="T364" s="42">
        <v>63.02</v>
      </c>
      <c r="U364" s="42">
        <v>86.09</v>
      </c>
      <c r="V364" s="35" t="s">
        <v>175</v>
      </c>
      <c r="W364" s="35" t="s">
        <v>82</v>
      </c>
      <c r="X364" s="35" t="s">
        <v>267</v>
      </c>
      <c r="Y364" s="35" t="s">
        <v>364</v>
      </c>
      <c r="Z364" s="35" t="s">
        <v>364</v>
      </c>
    </row>
    <row r="365" spans="1:26" ht="15.75" customHeight="1">
      <c r="A365" s="35" t="s">
        <v>730</v>
      </c>
      <c r="B365" s="35" t="s">
        <v>731</v>
      </c>
      <c r="C365" s="35" t="s">
        <v>138</v>
      </c>
      <c r="D365" s="35" t="s">
        <v>732</v>
      </c>
      <c r="E365" s="35" t="s">
        <v>733</v>
      </c>
      <c r="F365" s="35" t="s">
        <v>2167</v>
      </c>
      <c r="G365" s="35" t="s">
        <v>2168</v>
      </c>
      <c r="H365" s="35" t="s">
        <v>2169</v>
      </c>
      <c r="I365" s="41">
        <v>42783</v>
      </c>
      <c r="J365" s="41">
        <v>43465</v>
      </c>
      <c r="K365" s="35" t="s">
        <v>80</v>
      </c>
      <c r="L365" s="42">
        <v>265996</v>
      </c>
      <c r="M365" s="43">
        <v>1990498.62</v>
      </c>
      <c r="N365" s="42">
        <v>2012978.11</v>
      </c>
      <c r="O365" s="42">
        <v>0</v>
      </c>
      <c r="P365" s="35">
        <v>0</v>
      </c>
      <c r="Q365" s="35">
        <v>0</v>
      </c>
      <c r="R365" s="42">
        <v>1733108.02</v>
      </c>
      <c r="S365" s="42">
        <v>0</v>
      </c>
      <c r="T365" s="42">
        <v>63.02</v>
      </c>
      <c r="U365" s="42">
        <v>86.09</v>
      </c>
      <c r="V365" s="35" t="s">
        <v>175</v>
      </c>
      <c r="W365" s="35" t="s">
        <v>82</v>
      </c>
      <c r="X365" s="35" t="s">
        <v>267</v>
      </c>
      <c r="Y365" s="35" t="s">
        <v>95</v>
      </c>
      <c r="Z365" s="35" t="s">
        <v>95</v>
      </c>
    </row>
    <row r="366" spans="1:26" ht="15.75" customHeight="1">
      <c r="A366" s="35" t="s">
        <v>738</v>
      </c>
      <c r="B366" s="35" t="s">
        <v>739</v>
      </c>
      <c r="C366" s="35" t="s">
        <v>138</v>
      </c>
      <c r="D366" s="35" t="s">
        <v>150</v>
      </c>
      <c r="E366" s="35" t="s">
        <v>740</v>
      </c>
      <c r="F366" s="35" t="s">
        <v>2170</v>
      </c>
      <c r="G366" s="35" t="s">
        <v>2171</v>
      </c>
      <c r="H366" s="35" t="s">
        <v>2172</v>
      </c>
      <c r="I366" s="41">
        <v>42128</v>
      </c>
      <c r="J366" s="41">
        <v>44561</v>
      </c>
      <c r="K366" s="35" t="s">
        <v>80</v>
      </c>
      <c r="L366" s="42">
        <v>3980000</v>
      </c>
      <c r="M366" s="43">
        <v>30467099</v>
      </c>
      <c r="N366" s="42">
        <v>25261665</v>
      </c>
      <c r="O366" s="42">
        <v>6405511.9800000004</v>
      </c>
      <c r="P366" s="35">
        <v>5205434</v>
      </c>
      <c r="Q366" s="35">
        <v>0</v>
      </c>
      <c r="R366" s="42">
        <v>30467098.960000001</v>
      </c>
      <c r="S366" s="42">
        <v>6405511.9699999997</v>
      </c>
      <c r="T366" s="42">
        <v>100</v>
      </c>
      <c r="U366" s="42">
        <v>99.99</v>
      </c>
      <c r="V366" s="35" t="s">
        <v>664</v>
      </c>
      <c r="W366" s="35" t="s">
        <v>82</v>
      </c>
      <c r="X366" s="35" t="s">
        <v>742</v>
      </c>
      <c r="Y366" s="35" t="s">
        <v>95</v>
      </c>
      <c r="Z366" s="35" t="s">
        <v>95</v>
      </c>
    </row>
    <row r="367" spans="1:26" ht="15.75" customHeight="1">
      <c r="A367" s="35" t="s">
        <v>738</v>
      </c>
      <c r="B367" s="35" t="s">
        <v>739</v>
      </c>
      <c r="C367" s="35" t="s">
        <v>138</v>
      </c>
      <c r="D367" s="35" t="s">
        <v>150</v>
      </c>
      <c r="E367" s="35" t="s">
        <v>740</v>
      </c>
      <c r="F367" s="35" t="s">
        <v>2170</v>
      </c>
      <c r="G367" s="35" t="s">
        <v>2171</v>
      </c>
      <c r="H367" s="35" t="s">
        <v>2172</v>
      </c>
      <c r="I367" s="41">
        <v>42128</v>
      </c>
      <c r="J367" s="41">
        <v>44561</v>
      </c>
      <c r="K367" s="35" t="s">
        <v>80</v>
      </c>
      <c r="L367" s="42">
        <v>3980000</v>
      </c>
      <c r="M367" s="43">
        <v>30467099</v>
      </c>
      <c r="N367" s="42">
        <v>25261665</v>
      </c>
      <c r="O367" s="42">
        <v>6405511.9800000004</v>
      </c>
      <c r="P367" s="35">
        <v>5205434</v>
      </c>
      <c r="Q367" s="35">
        <v>0</v>
      </c>
      <c r="R367" s="42">
        <v>30467098.960000001</v>
      </c>
      <c r="S367" s="42">
        <v>6405511.9699999997</v>
      </c>
      <c r="T367" s="42">
        <v>100</v>
      </c>
      <c r="U367" s="42">
        <v>99.99</v>
      </c>
      <c r="V367" s="35" t="s">
        <v>664</v>
      </c>
      <c r="W367" s="35" t="s">
        <v>82</v>
      </c>
      <c r="X367" s="35" t="s">
        <v>742</v>
      </c>
      <c r="Y367" s="35" t="s">
        <v>95</v>
      </c>
      <c r="Z367" s="35" t="s">
        <v>95</v>
      </c>
    </row>
    <row r="368" spans="1:26" ht="15.75" customHeight="1">
      <c r="A368" s="35" t="s">
        <v>745</v>
      </c>
      <c r="B368" s="35" t="s">
        <v>746</v>
      </c>
      <c r="C368" s="35" t="s">
        <v>138</v>
      </c>
      <c r="D368" s="35" t="s">
        <v>662</v>
      </c>
      <c r="E368" s="35" t="s">
        <v>488</v>
      </c>
      <c r="F368" s="35" t="s">
        <v>2137</v>
      </c>
      <c r="G368" s="35" t="s">
        <v>2138</v>
      </c>
      <c r="H368" s="35" t="s">
        <v>2173</v>
      </c>
      <c r="I368" s="41">
        <v>42925</v>
      </c>
      <c r="J368" s="41">
        <v>43580</v>
      </c>
      <c r="K368" s="35" t="s">
        <v>663</v>
      </c>
      <c r="L368" s="42">
        <v>2187000</v>
      </c>
      <c r="M368" s="43">
        <v>16370854.109999999</v>
      </c>
      <c r="N368" s="42">
        <v>16370854.109999999</v>
      </c>
      <c r="O368" s="42">
        <v>0</v>
      </c>
      <c r="P368" s="35">
        <v>0</v>
      </c>
      <c r="Q368" s="35">
        <v>0</v>
      </c>
      <c r="R368" s="42">
        <v>16370854.1</v>
      </c>
      <c r="S368" s="42">
        <v>0</v>
      </c>
      <c r="T368" s="42">
        <v>100</v>
      </c>
      <c r="U368" s="42">
        <v>99.99</v>
      </c>
      <c r="V368" s="35" t="s">
        <v>664</v>
      </c>
      <c r="W368" s="35" t="s">
        <v>233</v>
      </c>
      <c r="X368" s="35" t="s">
        <v>157</v>
      </c>
      <c r="Y368" s="35" t="s">
        <v>95</v>
      </c>
      <c r="Z368" s="35" t="s">
        <v>95</v>
      </c>
    </row>
    <row r="369" spans="1:26" ht="15.75" customHeight="1">
      <c r="A369" s="35" t="s">
        <v>751</v>
      </c>
      <c r="B369" s="35" t="s">
        <v>752</v>
      </c>
      <c r="C369" s="35" t="s">
        <v>76</v>
      </c>
      <c r="D369" s="35" t="s">
        <v>483</v>
      </c>
      <c r="E369" s="35" t="s">
        <v>409</v>
      </c>
      <c r="F369" s="35" t="s">
        <v>2174</v>
      </c>
      <c r="G369" s="35" t="s">
        <v>2175</v>
      </c>
      <c r="H369" s="35" t="s">
        <v>2176</v>
      </c>
      <c r="I369" s="41">
        <v>42628</v>
      </c>
      <c r="J369" s="41">
        <v>43281</v>
      </c>
      <c r="K369" s="35" t="s">
        <v>80</v>
      </c>
      <c r="L369" s="42">
        <v>1331723.22</v>
      </c>
      <c r="M369" s="43">
        <v>10013133.67</v>
      </c>
      <c r="N369" s="42">
        <v>10013133.67</v>
      </c>
      <c r="O369" s="42">
        <v>0</v>
      </c>
      <c r="P369" s="35">
        <v>0</v>
      </c>
      <c r="Q369" s="35">
        <v>0</v>
      </c>
      <c r="R369" s="42">
        <v>10013133.65</v>
      </c>
      <c r="S369" s="42">
        <v>0</v>
      </c>
      <c r="T369" s="42">
        <v>100</v>
      </c>
      <c r="U369" s="42">
        <v>99.99</v>
      </c>
      <c r="V369" s="35" t="s">
        <v>754</v>
      </c>
      <c r="W369" s="35" t="s">
        <v>82</v>
      </c>
      <c r="X369" s="35" t="s">
        <v>755</v>
      </c>
      <c r="Y369" s="35" t="s">
        <v>95</v>
      </c>
      <c r="Z369" s="35" t="s">
        <v>95</v>
      </c>
    </row>
    <row r="370" spans="1:26" ht="15.75" customHeight="1">
      <c r="A370" s="35" t="s">
        <v>751</v>
      </c>
      <c r="B370" s="35" t="s">
        <v>752</v>
      </c>
      <c r="C370" s="35" t="s">
        <v>76</v>
      </c>
      <c r="D370" s="35" t="s">
        <v>483</v>
      </c>
      <c r="E370" s="35" t="s">
        <v>409</v>
      </c>
      <c r="F370" s="35" t="s">
        <v>2174</v>
      </c>
      <c r="G370" s="35" t="s">
        <v>2175</v>
      </c>
      <c r="H370" s="35" t="s">
        <v>2176</v>
      </c>
      <c r="I370" s="41">
        <v>42628</v>
      </c>
      <c r="J370" s="41">
        <v>43281</v>
      </c>
      <c r="K370" s="35" t="s">
        <v>80</v>
      </c>
      <c r="L370" s="42">
        <v>1331723.22</v>
      </c>
      <c r="M370" s="43">
        <v>10013133.67</v>
      </c>
      <c r="N370" s="42">
        <v>10013133.67</v>
      </c>
      <c r="O370" s="42">
        <v>0</v>
      </c>
      <c r="P370" s="35">
        <v>0</v>
      </c>
      <c r="Q370" s="35">
        <v>0</v>
      </c>
      <c r="R370" s="42">
        <v>10013133.65</v>
      </c>
      <c r="S370" s="42">
        <v>0</v>
      </c>
      <c r="T370" s="42">
        <v>100</v>
      </c>
      <c r="U370" s="42">
        <v>99.99</v>
      </c>
      <c r="V370" s="35" t="s">
        <v>754</v>
      </c>
      <c r="W370" s="35" t="s">
        <v>82</v>
      </c>
      <c r="X370" s="35" t="s">
        <v>755</v>
      </c>
      <c r="Y370" s="35" t="s">
        <v>68</v>
      </c>
      <c r="Z370" s="35" t="s">
        <v>68</v>
      </c>
    </row>
    <row r="371" spans="1:26" ht="15.75" customHeight="1">
      <c r="A371" s="35" t="s">
        <v>758</v>
      </c>
      <c r="B371" s="35" t="s">
        <v>759</v>
      </c>
      <c r="C371" s="35" t="s">
        <v>138</v>
      </c>
      <c r="D371" s="35" t="s">
        <v>399</v>
      </c>
      <c r="E371" s="35" t="s">
        <v>196</v>
      </c>
      <c r="F371" s="35" t="s">
        <v>2177</v>
      </c>
      <c r="G371" s="35" t="s">
        <v>2146</v>
      </c>
      <c r="H371" s="35" t="s">
        <v>2178</v>
      </c>
      <c r="I371" s="41">
        <v>43118</v>
      </c>
      <c r="J371" s="41">
        <v>43663</v>
      </c>
      <c r="K371" s="35" t="s">
        <v>104</v>
      </c>
      <c r="L371" s="42">
        <v>35000</v>
      </c>
      <c r="M371" s="43">
        <v>315426.64</v>
      </c>
      <c r="N371" s="42">
        <v>315426.64</v>
      </c>
      <c r="O371" s="42">
        <v>0</v>
      </c>
      <c r="P371" s="35">
        <v>0</v>
      </c>
      <c r="Q371" s="35">
        <v>0</v>
      </c>
      <c r="R371" s="42">
        <v>315425.64</v>
      </c>
      <c r="S371" s="42">
        <v>0</v>
      </c>
      <c r="T371" s="42">
        <v>99</v>
      </c>
      <c r="U371" s="42">
        <v>99.99</v>
      </c>
      <c r="V371" s="35" t="s">
        <v>105</v>
      </c>
      <c r="W371" s="35" t="s">
        <v>133</v>
      </c>
      <c r="X371" s="35" t="s">
        <v>355</v>
      </c>
      <c r="Y371" s="35" t="s">
        <v>95</v>
      </c>
      <c r="Z371" s="35" t="s">
        <v>95</v>
      </c>
    </row>
    <row r="372" spans="1:26" ht="15.75" customHeight="1">
      <c r="A372" s="35" t="s">
        <v>764</v>
      </c>
      <c r="B372" s="35" t="s">
        <v>765</v>
      </c>
      <c r="C372" s="35" t="s">
        <v>117</v>
      </c>
      <c r="D372" s="35" t="s">
        <v>77</v>
      </c>
      <c r="E372" s="35" t="s">
        <v>90</v>
      </c>
      <c r="F372" s="35" t="s">
        <v>2179</v>
      </c>
      <c r="G372" s="35" t="s">
        <v>2180</v>
      </c>
      <c r="H372" s="35" t="s">
        <v>1863</v>
      </c>
      <c r="I372" s="41">
        <v>43104</v>
      </c>
      <c r="J372" s="41">
        <v>44012</v>
      </c>
      <c r="K372" s="35" t="s">
        <v>92</v>
      </c>
      <c r="L372" s="42">
        <v>26069737.079999998</v>
      </c>
      <c r="M372" s="43">
        <v>21563583.030000001</v>
      </c>
      <c r="N372" s="42">
        <v>25757451</v>
      </c>
      <c r="O372" s="42">
        <v>0</v>
      </c>
      <c r="P372" s="35">
        <v>-4193868</v>
      </c>
      <c r="Q372" s="35">
        <v>0</v>
      </c>
      <c r="R372" s="42">
        <v>21563582.940000001</v>
      </c>
      <c r="S372" s="42">
        <v>0</v>
      </c>
      <c r="T372" s="42">
        <v>100</v>
      </c>
      <c r="U372" s="42">
        <v>99.99</v>
      </c>
      <c r="V372" s="35" t="s">
        <v>81</v>
      </c>
      <c r="W372" s="35" t="s">
        <v>422</v>
      </c>
      <c r="X372" s="35" t="s">
        <v>401</v>
      </c>
      <c r="Y372" s="35" t="s">
        <v>95</v>
      </c>
      <c r="Z372" s="35" t="s">
        <v>95</v>
      </c>
    </row>
    <row r="373" spans="1:26" ht="15.75" customHeight="1">
      <c r="A373" s="35" t="s">
        <v>764</v>
      </c>
      <c r="B373" s="35" t="s">
        <v>765</v>
      </c>
      <c r="C373" s="35" t="s">
        <v>117</v>
      </c>
      <c r="D373" s="35" t="s">
        <v>77</v>
      </c>
      <c r="E373" s="35" t="s">
        <v>90</v>
      </c>
      <c r="F373" s="35" t="s">
        <v>2179</v>
      </c>
      <c r="G373" s="35" t="s">
        <v>2180</v>
      </c>
      <c r="H373" s="35" t="s">
        <v>1863</v>
      </c>
      <c r="I373" s="41">
        <v>43104</v>
      </c>
      <c r="J373" s="41">
        <v>44012</v>
      </c>
      <c r="K373" s="35" t="s">
        <v>92</v>
      </c>
      <c r="L373" s="42">
        <v>26069737.079999998</v>
      </c>
      <c r="M373" s="43">
        <v>21563583.030000001</v>
      </c>
      <c r="N373" s="42">
        <v>25757451</v>
      </c>
      <c r="O373" s="42">
        <v>0</v>
      </c>
      <c r="P373" s="35">
        <v>-4193868</v>
      </c>
      <c r="Q373" s="35">
        <v>0</v>
      </c>
      <c r="R373" s="42">
        <v>21563582.940000001</v>
      </c>
      <c r="S373" s="42">
        <v>0</v>
      </c>
      <c r="T373" s="42">
        <v>100</v>
      </c>
      <c r="U373" s="42">
        <v>99.99</v>
      </c>
      <c r="V373" s="35" t="s">
        <v>81</v>
      </c>
      <c r="W373" s="35" t="s">
        <v>422</v>
      </c>
      <c r="X373" s="35" t="s">
        <v>401</v>
      </c>
      <c r="Y373" s="35" t="s">
        <v>68</v>
      </c>
      <c r="Z373" s="35" t="s">
        <v>68</v>
      </c>
    </row>
    <row r="374" spans="1:26" ht="15.75" customHeight="1">
      <c r="A374" s="35" t="s">
        <v>769</v>
      </c>
      <c r="B374" s="35" t="s">
        <v>770</v>
      </c>
      <c r="C374" s="35" t="s">
        <v>76</v>
      </c>
      <c r="D374" s="35" t="s">
        <v>771</v>
      </c>
      <c r="E374" s="35" t="s">
        <v>409</v>
      </c>
      <c r="F374" s="35" t="s">
        <v>2181</v>
      </c>
      <c r="G374" s="35" t="s">
        <v>2182</v>
      </c>
      <c r="H374" s="35" t="s">
        <v>2183</v>
      </c>
      <c r="I374" s="41">
        <v>42929</v>
      </c>
      <c r="J374" s="41">
        <v>43477</v>
      </c>
      <c r="K374" s="35" t="s">
        <v>80</v>
      </c>
      <c r="L374" s="42">
        <v>322456</v>
      </c>
      <c r="M374" s="43">
        <v>2351977.94</v>
      </c>
      <c r="N374" s="42">
        <v>2351977.94</v>
      </c>
      <c r="O374" s="42">
        <v>0</v>
      </c>
      <c r="P374" s="35">
        <v>0</v>
      </c>
      <c r="Q374" s="35">
        <v>0</v>
      </c>
      <c r="R374" s="42">
        <v>2351926.9900000002</v>
      </c>
      <c r="S374" s="42">
        <v>0</v>
      </c>
      <c r="T374" s="42">
        <v>99.66</v>
      </c>
      <c r="U374" s="42">
        <v>99.99</v>
      </c>
      <c r="V374" s="35" t="s">
        <v>81</v>
      </c>
      <c r="W374" s="35" t="s">
        <v>82</v>
      </c>
      <c r="X374" s="35" t="s">
        <v>94</v>
      </c>
      <c r="Y374" s="35" t="s">
        <v>95</v>
      </c>
      <c r="Z374" s="35" t="s">
        <v>95</v>
      </c>
    </row>
    <row r="375" spans="1:26" ht="15.75" customHeight="1">
      <c r="A375" s="35" t="s">
        <v>777</v>
      </c>
      <c r="B375" s="35" t="s">
        <v>779</v>
      </c>
      <c r="C375" s="35" t="s">
        <v>100</v>
      </c>
      <c r="D375" s="35" t="s">
        <v>195</v>
      </c>
      <c r="E375" s="35" t="s">
        <v>196</v>
      </c>
      <c r="F375" s="35" t="s">
        <v>1902</v>
      </c>
      <c r="G375" s="35" t="s">
        <v>1903</v>
      </c>
      <c r="H375" s="35" t="s">
        <v>1994</v>
      </c>
      <c r="I375" s="41">
        <v>43199</v>
      </c>
      <c r="J375" s="41">
        <v>43929</v>
      </c>
      <c r="K375" s="35" t="s">
        <v>104</v>
      </c>
      <c r="L375" s="42">
        <v>249518.96</v>
      </c>
      <c r="M375" s="43">
        <v>2261537.9700000002</v>
      </c>
      <c r="N375" s="42">
        <v>2261537.9700000002</v>
      </c>
      <c r="O375" s="42">
        <v>0</v>
      </c>
      <c r="P375" s="35">
        <v>0</v>
      </c>
      <c r="Q375" s="35">
        <v>0</v>
      </c>
      <c r="R375" s="42">
        <v>2261537.9700000002</v>
      </c>
      <c r="S375" s="42">
        <v>0</v>
      </c>
      <c r="T375" s="42">
        <v>100</v>
      </c>
      <c r="U375" s="42">
        <v>99.99</v>
      </c>
      <c r="V375" s="35" t="s">
        <v>105</v>
      </c>
      <c r="W375" s="35" t="s">
        <v>133</v>
      </c>
      <c r="X375" s="35" t="s">
        <v>94</v>
      </c>
      <c r="Y375" s="35" t="s">
        <v>68</v>
      </c>
      <c r="Z375" s="35" t="s">
        <v>68</v>
      </c>
    </row>
    <row r="376" spans="1:26" ht="15.75" customHeight="1">
      <c r="A376" s="35" t="s">
        <v>777</v>
      </c>
      <c r="B376" s="35" t="s">
        <v>779</v>
      </c>
      <c r="C376" s="35" t="s">
        <v>100</v>
      </c>
      <c r="D376" s="35" t="s">
        <v>195</v>
      </c>
      <c r="E376" s="35" t="s">
        <v>196</v>
      </c>
      <c r="F376" s="35" t="s">
        <v>1902</v>
      </c>
      <c r="G376" s="35" t="s">
        <v>1903</v>
      </c>
      <c r="H376" s="35" t="s">
        <v>1994</v>
      </c>
      <c r="I376" s="41">
        <v>43199</v>
      </c>
      <c r="J376" s="41">
        <v>43929</v>
      </c>
      <c r="K376" s="35" t="s">
        <v>104</v>
      </c>
      <c r="L376" s="42">
        <v>249518.96</v>
      </c>
      <c r="M376" s="43">
        <v>2261537.9700000002</v>
      </c>
      <c r="N376" s="42">
        <v>2261537.9700000002</v>
      </c>
      <c r="O376" s="42">
        <v>0</v>
      </c>
      <c r="P376" s="35">
        <v>0</v>
      </c>
      <c r="Q376" s="35">
        <v>0</v>
      </c>
      <c r="R376" s="42">
        <v>2261537.9700000002</v>
      </c>
      <c r="S376" s="42">
        <v>0</v>
      </c>
      <c r="T376" s="42">
        <v>100</v>
      </c>
      <c r="U376" s="42">
        <v>99.99</v>
      </c>
      <c r="V376" s="35" t="s">
        <v>105</v>
      </c>
      <c r="W376" s="35" t="s">
        <v>133</v>
      </c>
      <c r="X376" s="35" t="s">
        <v>94</v>
      </c>
      <c r="Y376" s="35" t="s">
        <v>199</v>
      </c>
      <c r="Z376" s="35" t="s">
        <v>199</v>
      </c>
    </row>
    <row r="377" spans="1:26" ht="15.75" customHeight="1">
      <c r="A377" s="35" t="s">
        <v>783</v>
      </c>
      <c r="B377" s="35" t="s">
        <v>785</v>
      </c>
      <c r="C377" s="35" t="s">
        <v>281</v>
      </c>
      <c r="D377" s="35" t="s">
        <v>786</v>
      </c>
      <c r="E377" s="35" t="s">
        <v>733</v>
      </c>
      <c r="F377" s="35" t="s">
        <v>68</v>
      </c>
      <c r="G377" s="35" t="s">
        <v>68</v>
      </c>
      <c r="H377" s="35" t="s">
        <v>68</v>
      </c>
      <c r="I377" s="41">
        <v>43069</v>
      </c>
      <c r="J377" s="41" t="s">
        <v>68</v>
      </c>
      <c r="K377" s="35" t="s">
        <v>663</v>
      </c>
      <c r="L377" s="42">
        <v>0</v>
      </c>
      <c r="M377" s="43">
        <v>0</v>
      </c>
      <c r="N377" s="42">
        <v>100000</v>
      </c>
      <c r="O377" s="42">
        <v>0</v>
      </c>
      <c r="P377" s="35">
        <v>0</v>
      </c>
      <c r="Q377" s="35">
        <v>0</v>
      </c>
      <c r="R377" s="42">
        <v>0</v>
      </c>
      <c r="S377" s="42">
        <v>0</v>
      </c>
      <c r="T377" s="42">
        <v>0</v>
      </c>
      <c r="U377" s="42">
        <v>0</v>
      </c>
      <c r="V377" s="35" t="s">
        <v>787</v>
      </c>
      <c r="W377" s="35" t="s">
        <v>82</v>
      </c>
      <c r="X377" s="35" t="s">
        <v>355</v>
      </c>
      <c r="Y377" s="35" t="s">
        <v>259</v>
      </c>
      <c r="Z377" s="35" t="s">
        <v>788</v>
      </c>
    </row>
    <row r="378" spans="1:26" ht="15.75" customHeight="1">
      <c r="A378" s="35" t="s">
        <v>783</v>
      </c>
      <c r="B378" s="35" t="s">
        <v>785</v>
      </c>
      <c r="C378" s="35" t="s">
        <v>281</v>
      </c>
      <c r="D378" s="35" t="s">
        <v>786</v>
      </c>
      <c r="E378" s="35" t="s">
        <v>733</v>
      </c>
      <c r="F378" s="35" t="s">
        <v>68</v>
      </c>
      <c r="G378" s="35" t="s">
        <v>68</v>
      </c>
      <c r="H378" s="35" t="s">
        <v>68</v>
      </c>
      <c r="I378" s="41">
        <v>43069</v>
      </c>
      <c r="J378" s="41" t="s">
        <v>68</v>
      </c>
      <c r="K378" s="35" t="s">
        <v>663</v>
      </c>
      <c r="L378" s="42">
        <v>0</v>
      </c>
      <c r="M378" s="43">
        <v>0</v>
      </c>
      <c r="N378" s="42">
        <v>100000</v>
      </c>
      <c r="O378" s="42">
        <v>0</v>
      </c>
      <c r="P378" s="35">
        <v>0</v>
      </c>
      <c r="Q378" s="35">
        <v>0</v>
      </c>
      <c r="R378" s="42">
        <v>0</v>
      </c>
      <c r="S378" s="42">
        <v>0</v>
      </c>
      <c r="T378" s="42">
        <v>0</v>
      </c>
      <c r="U378" s="42">
        <v>0</v>
      </c>
      <c r="V378" s="35" t="s">
        <v>787</v>
      </c>
      <c r="W378" s="35" t="s">
        <v>82</v>
      </c>
      <c r="X378" s="35" t="s">
        <v>355</v>
      </c>
      <c r="Y378" s="35" t="s">
        <v>259</v>
      </c>
      <c r="Z378" s="35" t="s">
        <v>2184</v>
      </c>
    </row>
    <row r="379" spans="1:26" ht="15.75" customHeight="1">
      <c r="A379" s="35" t="s">
        <v>783</v>
      </c>
      <c r="B379" s="35" t="s">
        <v>785</v>
      </c>
      <c r="C379" s="35" t="s">
        <v>281</v>
      </c>
      <c r="D379" s="35" t="s">
        <v>786</v>
      </c>
      <c r="E379" s="35" t="s">
        <v>733</v>
      </c>
      <c r="F379" s="35" t="s">
        <v>68</v>
      </c>
      <c r="G379" s="35" t="s">
        <v>68</v>
      </c>
      <c r="H379" s="35" t="s">
        <v>68</v>
      </c>
      <c r="I379" s="41">
        <v>43069</v>
      </c>
      <c r="J379" s="41" t="s">
        <v>68</v>
      </c>
      <c r="K379" s="35" t="s">
        <v>663</v>
      </c>
      <c r="L379" s="42">
        <v>0</v>
      </c>
      <c r="M379" s="43">
        <v>0</v>
      </c>
      <c r="N379" s="42">
        <v>100000</v>
      </c>
      <c r="O379" s="42">
        <v>0</v>
      </c>
      <c r="P379" s="35">
        <v>0</v>
      </c>
      <c r="Q379" s="35">
        <v>0</v>
      </c>
      <c r="R379" s="42">
        <v>0</v>
      </c>
      <c r="S379" s="42">
        <v>0</v>
      </c>
      <c r="T379" s="42">
        <v>0</v>
      </c>
      <c r="U379" s="42">
        <v>0</v>
      </c>
      <c r="V379" s="35" t="s">
        <v>787</v>
      </c>
      <c r="W379" s="35" t="s">
        <v>82</v>
      </c>
      <c r="X379" s="35" t="s">
        <v>355</v>
      </c>
      <c r="Y379" s="35" t="s">
        <v>356</v>
      </c>
      <c r="Z379" s="35" t="s">
        <v>2122</v>
      </c>
    </row>
    <row r="380" spans="1:26" ht="15.75" customHeight="1">
      <c r="A380" s="35" t="s">
        <v>783</v>
      </c>
      <c r="B380" s="35" t="s">
        <v>785</v>
      </c>
      <c r="C380" s="35" t="s">
        <v>281</v>
      </c>
      <c r="D380" s="35" t="s">
        <v>786</v>
      </c>
      <c r="E380" s="35" t="s">
        <v>733</v>
      </c>
      <c r="F380" s="35" t="s">
        <v>68</v>
      </c>
      <c r="G380" s="35" t="s">
        <v>68</v>
      </c>
      <c r="H380" s="35" t="s">
        <v>68</v>
      </c>
      <c r="I380" s="41">
        <v>43069</v>
      </c>
      <c r="J380" s="41" t="s">
        <v>68</v>
      </c>
      <c r="K380" s="35" t="s">
        <v>663</v>
      </c>
      <c r="L380" s="42">
        <v>0</v>
      </c>
      <c r="M380" s="43">
        <v>0</v>
      </c>
      <c r="N380" s="42">
        <v>100000</v>
      </c>
      <c r="O380" s="42">
        <v>0</v>
      </c>
      <c r="P380" s="35">
        <v>0</v>
      </c>
      <c r="Q380" s="35">
        <v>0</v>
      </c>
      <c r="R380" s="42">
        <v>0</v>
      </c>
      <c r="S380" s="42">
        <v>0</v>
      </c>
      <c r="T380" s="42">
        <v>0</v>
      </c>
      <c r="U380" s="42">
        <v>0</v>
      </c>
      <c r="V380" s="35" t="s">
        <v>787</v>
      </c>
      <c r="W380" s="35" t="s">
        <v>82</v>
      </c>
      <c r="X380" s="35" t="s">
        <v>355</v>
      </c>
      <c r="Y380" s="35" t="s">
        <v>356</v>
      </c>
      <c r="Z380" s="35" t="s">
        <v>2124</v>
      </c>
    </row>
    <row r="381" spans="1:26" ht="15.75" customHeight="1">
      <c r="A381" s="35" t="s">
        <v>793</v>
      </c>
      <c r="B381" s="35" t="s">
        <v>795</v>
      </c>
      <c r="C381" s="35" t="s">
        <v>117</v>
      </c>
      <c r="D381" s="35" t="s">
        <v>139</v>
      </c>
      <c r="E381" s="35" t="s">
        <v>733</v>
      </c>
      <c r="F381" s="35" t="s">
        <v>2185</v>
      </c>
      <c r="G381" s="35" t="s">
        <v>2186</v>
      </c>
      <c r="H381" s="35" t="s">
        <v>2187</v>
      </c>
      <c r="I381" s="41">
        <v>43070</v>
      </c>
      <c r="J381" s="41">
        <v>43434</v>
      </c>
      <c r="K381" s="35" t="s">
        <v>80</v>
      </c>
      <c r="L381" s="42">
        <v>180000</v>
      </c>
      <c r="M381" s="43">
        <v>1350000</v>
      </c>
      <c r="N381" s="42">
        <v>1350000</v>
      </c>
      <c r="O381" s="42">
        <v>0</v>
      </c>
      <c r="P381" s="35">
        <v>0</v>
      </c>
      <c r="Q381" s="35">
        <v>0</v>
      </c>
      <c r="R381" s="42">
        <v>180000</v>
      </c>
      <c r="S381" s="42">
        <v>0</v>
      </c>
      <c r="T381" s="42">
        <v>100</v>
      </c>
      <c r="U381" s="42">
        <v>13.33</v>
      </c>
      <c r="V381" s="35" t="s">
        <v>796</v>
      </c>
      <c r="W381" s="35" t="s">
        <v>82</v>
      </c>
      <c r="X381" s="35" t="s">
        <v>142</v>
      </c>
      <c r="Y381" s="35" t="s">
        <v>356</v>
      </c>
      <c r="Z381" s="35" t="s">
        <v>356</v>
      </c>
    </row>
    <row r="382" spans="1:26" ht="15.75" customHeight="1">
      <c r="A382" s="35" t="s">
        <v>793</v>
      </c>
      <c r="B382" s="35" t="s">
        <v>795</v>
      </c>
      <c r="C382" s="35" t="s">
        <v>117</v>
      </c>
      <c r="D382" s="35" t="s">
        <v>139</v>
      </c>
      <c r="E382" s="35" t="s">
        <v>733</v>
      </c>
      <c r="F382" s="35" t="s">
        <v>2185</v>
      </c>
      <c r="G382" s="35" t="s">
        <v>2186</v>
      </c>
      <c r="H382" s="35" t="s">
        <v>2187</v>
      </c>
      <c r="I382" s="41">
        <v>43070</v>
      </c>
      <c r="J382" s="41">
        <v>43434</v>
      </c>
      <c r="K382" s="35" t="s">
        <v>80</v>
      </c>
      <c r="L382" s="42">
        <v>180000</v>
      </c>
      <c r="M382" s="43">
        <v>1350000</v>
      </c>
      <c r="N382" s="42">
        <v>1350000</v>
      </c>
      <c r="O382" s="42">
        <v>0</v>
      </c>
      <c r="P382" s="35">
        <v>0</v>
      </c>
      <c r="Q382" s="35">
        <v>0</v>
      </c>
      <c r="R382" s="42">
        <v>180000</v>
      </c>
      <c r="S382" s="42">
        <v>0</v>
      </c>
      <c r="T382" s="42">
        <v>100</v>
      </c>
      <c r="U382" s="42">
        <v>13.33</v>
      </c>
      <c r="V382" s="35" t="s">
        <v>796</v>
      </c>
      <c r="W382" s="35" t="s">
        <v>82</v>
      </c>
      <c r="X382" s="35" t="s">
        <v>142</v>
      </c>
      <c r="Y382" s="35" t="s">
        <v>259</v>
      </c>
      <c r="Z382" s="35" t="s">
        <v>259</v>
      </c>
    </row>
    <row r="383" spans="1:26" ht="15.75" customHeight="1">
      <c r="A383" s="35" t="s">
        <v>801</v>
      </c>
      <c r="B383" s="35" t="s">
        <v>802</v>
      </c>
      <c r="C383" s="35" t="s">
        <v>281</v>
      </c>
      <c r="D383" s="35" t="s">
        <v>803</v>
      </c>
      <c r="E383" s="35" t="s">
        <v>409</v>
      </c>
      <c r="F383" s="35" t="s">
        <v>2188</v>
      </c>
      <c r="G383" s="35" t="s">
        <v>2189</v>
      </c>
      <c r="H383" s="35" t="s">
        <v>68</v>
      </c>
      <c r="I383" s="41" t="s">
        <v>68</v>
      </c>
      <c r="J383" s="41" t="s">
        <v>68</v>
      </c>
      <c r="K383" s="35" t="s">
        <v>68</v>
      </c>
      <c r="L383" s="42">
        <v>117044</v>
      </c>
      <c r="M383" s="43">
        <v>858950.8</v>
      </c>
      <c r="N383" s="42">
        <v>0</v>
      </c>
      <c r="O383" s="42">
        <v>0</v>
      </c>
      <c r="P383" s="35">
        <v>0</v>
      </c>
      <c r="Q383" s="35">
        <v>0</v>
      </c>
      <c r="R383" s="42">
        <v>0</v>
      </c>
      <c r="S383" s="42">
        <v>0</v>
      </c>
      <c r="T383" s="42">
        <v>0</v>
      </c>
      <c r="U383" s="42">
        <v>0</v>
      </c>
      <c r="V383" s="35" t="s">
        <v>105</v>
      </c>
      <c r="W383" s="35" t="s">
        <v>82</v>
      </c>
      <c r="X383" s="35" t="s">
        <v>755</v>
      </c>
      <c r="Y383" s="35" t="s">
        <v>95</v>
      </c>
      <c r="Z383" s="35" t="s">
        <v>95</v>
      </c>
    </row>
    <row r="384" spans="1:26" ht="15.75" customHeight="1">
      <c r="A384" s="35" t="s">
        <v>807</v>
      </c>
      <c r="B384" s="35" t="s">
        <v>808</v>
      </c>
      <c r="C384" s="35" t="s">
        <v>138</v>
      </c>
      <c r="D384" s="35" t="s">
        <v>809</v>
      </c>
      <c r="E384" s="35" t="s">
        <v>810</v>
      </c>
      <c r="F384" s="35" t="s">
        <v>2190</v>
      </c>
      <c r="G384" s="35" t="s">
        <v>2191</v>
      </c>
      <c r="H384" s="35" t="s">
        <v>2192</v>
      </c>
      <c r="I384" s="41">
        <v>42860</v>
      </c>
      <c r="J384" s="41">
        <v>44165</v>
      </c>
      <c r="K384" s="35" t="s">
        <v>80</v>
      </c>
      <c r="L384" s="42">
        <v>526757.73</v>
      </c>
      <c r="M384" s="43">
        <v>3965723.45</v>
      </c>
      <c r="N384" s="42">
        <v>1588542.34</v>
      </c>
      <c r="O384" s="42">
        <v>0</v>
      </c>
      <c r="P384" s="35">
        <v>2864217.79</v>
      </c>
      <c r="Q384" s="35">
        <v>0</v>
      </c>
      <c r="R384" s="42">
        <v>3907013.74</v>
      </c>
      <c r="S384" s="42">
        <v>0</v>
      </c>
      <c r="T384" s="42">
        <v>73.73</v>
      </c>
      <c r="U384" s="42">
        <v>87.74</v>
      </c>
      <c r="V384" s="35" t="s">
        <v>211</v>
      </c>
      <c r="W384" s="35" t="s">
        <v>233</v>
      </c>
      <c r="X384" s="35" t="s">
        <v>401</v>
      </c>
      <c r="Y384" s="35" t="s">
        <v>95</v>
      </c>
      <c r="Z384" s="35" t="s">
        <v>95</v>
      </c>
    </row>
    <row r="385" spans="1:26" ht="15.75" customHeight="1">
      <c r="A385" s="35" t="s">
        <v>814</v>
      </c>
      <c r="B385" s="35" t="s">
        <v>816</v>
      </c>
      <c r="C385" s="35" t="s">
        <v>76</v>
      </c>
      <c r="D385" s="35" t="s">
        <v>771</v>
      </c>
      <c r="E385" s="35" t="s">
        <v>740</v>
      </c>
      <c r="F385" s="35" t="s">
        <v>2181</v>
      </c>
      <c r="G385" s="35" t="s">
        <v>2182</v>
      </c>
      <c r="H385" s="35" t="s">
        <v>2193</v>
      </c>
      <c r="I385" s="41">
        <v>43131</v>
      </c>
      <c r="J385" s="41">
        <v>43465</v>
      </c>
      <c r="K385" s="35" t="s">
        <v>266</v>
      </c>
      <c r="L385" s="42">
        <v>0</v>
      </c>
      <c r="M385" s="43">
        <v>0</v>
      </c>
      <c r="N385" s="42">
        <v>312165</v>
      </c>
      <c r="O385" s="42">
        <v>0</v>
      </c>
      <c r="P385" s="35">
        <v>0</v>
      </c>
      <c r="Q385" s="35">
        <v>0</v>
      </c>
      <c r="R385" s="42">
        <v>312164.99</v>
      </c>
      <c r="S385" s="42">
        <v>0</v>
      </c>
      <c r="T385" s="42">
        <v>100</v>
      </c>
      <c r="U385" s="42">
        <v>99.99</v>
      </c>
      <c r="V385" s="35" t="s">
        <v>796</v>
      </c>
      <c r="W385" s="35" t="s">
        <v>82</v>
      </c>
      <c r="X385" s="35" t="s">
        <v>94</v>
      </c>
      <c r="Y385" s="35" t="s">
        <v>95</v>
      </c>
      <c r="Z385" s="35" t="s">
        <v>95</v>
      </c>
    </row>
    <row r="386" spans="1:26" ht="15.75" customHeight="1">
      <c r="A386" s="35" t="s">
        <v>820</v>
      </c>
      <c r="B386" s="35" t="s">
        <v>821</v>
      </c>
      <c r="C386" s="35" t="s">
        <v>76</v>
      </c>
      <c r="D386" s="35" t="s">
        <v>205</v>
      </c>
      <c r="E386" s="35" t="s">
        <v>140</v>
      </c>
      <c r="F386" s="35" t="s">
        <v>2194</v>
      </c>
      <c r="G386" s="35" t="s">
        <v>2195</v>
      </c>
      <c r="H386" s="35" t="s">
        <v>2196</v>
      </c>
      <c r="I386" s="41">
        <v>42590</v>
      </c>
      <c r="J386" s="41">
        <v>43465</v>
      </c>
      <c r="K386" s="35" t="s">
        <v>104</v>
      </c>
      <c r="L386" s="42">
        <v>0</v>
      </c>
      <c r="M386" s="43">
        <v>0</v>
      </c>
      <c r="N386" s="42">
        <v>55250000</v>
      </c>
      <c r="O386" s="42">
        <v>0</v>
      </c>
      <c r="P386" s="35">
        <v>0</v>
      </c>
      <c r="Q386" s="35">
        <v>0</v>
      </c>
      <c r="R386" s="42">
        <v>54136945.299999997</v>
      </c>
      <c r="S386" s="42">
        <v>0</v>
      </c>
      <c r="T386" s="42">
        <v>99.28</v>
      </c>
      <c r="U386" s="42">
        <v>97.98</v>
      </c>
      <c r="V386" s="35" t="s">
        <v>175</v>
      </c>
      <c r="W386" s="35" t="s">
        <v>233</v>
      </c>
      <c r="X386" s="35" t="s">
        <v>134</v>
      </c>
      <c r="Y386" s="35" t="s">
        <v>199</v>
      </c>
      <c r="Z386" s="35" t="s">
        <v>199</v>
      </c>
    </row>
    <row r="387" spans="1:26" ht="15.75" customHeight="1">
      <c r="A387" s="35" t="s">
        <v>820</v>
      </c>
      <c r="B387" s="35" t="s">
        <v>821</v>
      </c>
      <c r="C387" s="35" t="s">
        <v>76</v>
      </c>
      <c r="D387" s="35" t="s">
        <v>205</v>
      </c>
      <c r="E387" s="35" t="s">
        <v>140</v>
      </c>
      <c r="F387" s="35" t="s">
        <v>2194</v>
      </c>
      <c r="G387" s="35" t="s">
        <v>2195</v>
      </c>
      <c r="H387" s="35" t="s">
        <v>2196</v>
      </c>
      <c r="I387" s="41">
        <v>42590</v>
      </c>
      <c r="J387" s="41">
        <v>43465</v>
      </c>
      <c r="K387" s="35" t="s">
        <v>104</v>
      </c>
      <c r="L387" s="42">
        <v>0</v>
      </c>
      <c r="M387" s="43">
        <v>0</v>
      </c>
      <c r="N387" s="42">
        <v>55250000</v>
      </c>
      <c r="O387" s="42">
        <v>0</v>
      </c>
      <c r="P387" s="35">
        <v>0</v>
      </c>
      <c r="Q387" s="35">
        <v>0</v>
      </c>
      <c r="R387" s="42">
        <v>54136945.299999997</v>
      </c>
      <c r="S387" s="42">
        <v>0</v>
      </c>
      <c r="T387" s="42">
        <v>99.28</v>
      </c>
      <c r="U387" s="42">
        <v>97.98</v>
      </c>
      <c r="V387" s="35" t="s">
        <v>175</v>
      </c>
      <c r="W387" s="35" t="s">
        <v>233</v>
      </c>
      <c r="X387" s="35" t="s">
        <v>134</v>
      </c>
      <c r="Y387" s="35" t="s">
        <v>283</v>
      </c>
      <c r="Z387" s="35" t="s">
        <v>283</v>
      </c>
    </row>
    <row r="388" spans="1:26" ht="15.75" customHeight="1">
      <c r="A388" s="35" t="s">
        <v>820</v>
      </c>
      <c r="B388" s="35" t="s">
        <v>821</v>
      </c>
      <c r="C388" s="35" t="s">
        <v>76</v>
      </c>
      <c r="D388" s="35" t="s">
        <v>205</v>
      </c>
      <c r="E388" s="35" t="s">
        <v>140</v>
      </c>
      <c r="F388" s="35" t="s">
        <v>2194</v>
      </c>
      <c r="G388" s="35" t="s">
        <v>2195</v>
      </c>
      <c r="H388" s="35" t="s">
        <v>2196</v>
      </c>
      <c r="I388" s="41">
        <v>42590</v>
      </c>
      <c r="J388" s="41">
        <v>43465</v>
      </c>
      <c r="K388" s="35" t="s">
        <v>104</v>
      </c>
      <c r="L388" s="42">
        <v>0</v>
      </c>
      <c r="M388" s="43">
        <v>0</v>
      </c>
      <c r="N388" s="42">
        <v>55250000</v>
      </c>
      <c r="O388" s="42">
        <v>0</v>
      </c>
      <c r="P388" s="35">
        <v>0</v>
      </c>
      <c r="Q388" s="35">
        <v>0</v>
      </c>
      <c r="R388" s="42">
        <v>54136945.299999997</v>
      </c>
      <c r="S388" s="42">
        <v>0</v>
      </c>
      <c r="T388" s="42">
        <v>99.28</v>
      </c>
      <c r="U388" s="42">
        <v>97.98</v>
      </c>
      <c r="V388" s="35" t="s">
        <v>175</v>
      </c>
      <c r="W388" s="35" t="s">
        <v>233</v>
      </c>
      <c r="X388" s="35" t="s">
        <v>134</v>
      </c>
      <c r="Y388" s="35" t="s">
        <v>158</v>
      </c>
      <c r="Z388" s="35" t="s">
        <v>158</v>
      </c>
    </row>
    <row r="389" spans="1:26" ht="15.75" customHeight="1">
      <c r="A389" s="35" t="s">
        <v>820</v>
      </c>
      <c r="B389" s="35" t="s">
        <v>821</v>
      </c>
      <c r="C389" s="35" t="s">
        <v>76</v>
      </c>
      <c r="D389" s="35" t="s">
        <v>205</v>
      </c>
      <c r="E389" s="35" t="s">
        <v>140</v>
      </c>
      <c r="F389" s="35" t="s">
        <v>2194</v>
      </c>
      <c r="G389" s="35" t="s">
        <v>2195</v>
      </c>
      <c r="H389" s="35" t="s">
        <v>2196</v>
      </c>
      <c r="I389" s="41">
        <v>42590</v>
      </c>
      <c r="J389" s="41">
        <v>43465</v>
      </c>
      <c r="K389" s="35" t="s">
        <v>104</v>
      </c>
      <c r="L389" s="42">
        <v>0</v>
      </c>
      <c r="M389" s="43">
        <v>0</v>
      </c>
      <c r="N389" s="42">
        <v>55250000</v>
      </c>
      <c r="O389" s="42">
        <v>0</v>
      </c>
      <c r="P389" s="35">
        <v>0</v>
      </c>
      <c r="Q389" s="35">
        <v>0</v>
      </c>
      <c r="R389" s="42">
        <v>54136945.299999997</v>
      </c>
      <c r="S389" s="42">
        <v>0</v>
      </c>
      <c r="T389" s="42">
        <v>99.28</v>
      </c>
      <c r="U389" s="42">
        <v>97.98</v>
      </c>
      <c r="V389" s="35" t="s">
        <v>175</v>
      </c>
      <c r="W389" s="35" t="s">
        <v>233</v>
      </c>
      <c r="X389" s="35" t="s">
        <v>134</v>
      </c>
      <c r="Y389" s="35" t="s">
        <v>259</v>
      </c>
      <c r="Z389" s="35" t="s">
        <v>259</v>
      </c>
    </row>
    <row r="390" spans="1:26" ht="15.75" customHeight="1">
      <c r="A390" s="35" t="s">
        <v>820</v>
      </c>
      <c r="B390" s="35" t="s">
        <v>821</v>
      </c>
      <c r="C390" s="35" t="s">
        <v>76</v>
      </c>
      <c r="D390" s="35" t="s">
        <v>205</v>
      </c>
      <c r="E390" s="35" t="s">
        <v>140</v>
      </c>
      <c r="F390" s="35" t="s">
        <v>2194</v>
      </c>
      <c r="G390" s="35" t="s">
        <v>2195</v>
      </c>
      <c r="H390" s="35" t="s">
        <v>2196</v>
      </c>
      <c r="I390" s="41">
        <v>42590</v>
      </c>
      <c r="J390" s="41">
        <v>43465</v>
      </c>
      <c r="K390" s="35" t="s">
        <v>104</v>
      </c>
      <c r="L390" s="42">
        <v>0</v>
      </c>
      <c r="M390" s="43">
        <v>0</v>
      </c>
      <c r="N390" s="42">
        <v>55250000</v>
      </c>
      <c r="O390" s="42">
        <v>0</v>
      </c>
      <c r="P390" s="35">
        <v>0</v>
      </c>
      <c r="Q390" s="35">
        <v>0</v>
      </c>
      <c r="R390" s="42">
        <v>54136945.299999997</v>
      </c>
      <c r="S390" s="42">
        <v>0</v>
      </c>
      <c r="T390" s="42">
        <v>99.28</v>
      </c>
      <c r="U390" s="42">
        <v>97.98</v>
      </c>
      <c r="V390" s="35" t="s">
        <v>175</v>
      </c>
      <c r="W390" s="35" t="s">
        <v>233</v>
      </c>
      <c r="X390" s="35" t="s">
        <v>134</v>
      </c>
      <c r="Y390" s="35" t="s">
        <v>224</v>
      </c>
      <c r="Z390" s="35" t="s">
        <v>224</v>
      </c>
    </row>
    <row r="391" spans="1:26" ht="15.75" customHeight="1">
      <c r="A391" s="35" t="s">
        <v>820</v>
      </c>
      <c r="B391" s="35" t="s">
        <v>821</v>
      </c>
      <c r="C391" s="35" t="s">
        <v>76</v>
      </c>
      <c r="D391" s="35" t="s">
        <v>205</v>
      </c>
      <c r="E391" s="35" t="s">
        <v>140</v>
      </c>
      <c r="F391" s="35" t="s">
        <v>2194</v>
      </c>
      <c r="G391" s="35" t="s">
        <v>2195</v>
      </c>
      <c r="H391" s="35" t="s">
        <v>2196</v>
      </c>
      <c r="I391" s="41">
        <v>42590</v>
      </c>
      <c r="J391" s="41">
        <v>43465</v>
      </c>
      <c r="K391" s="35" t="s">
        <v>104</v>
      </c>
      <c r="L391" s="42">
        <v>0</v>
      </c>
      <c r="M391" s="43">
        <v>0</v>
      </c>
      <c r="N391" s="42">
        <v>55250000</v>
      </c>
      <c r="O391" s="42">
        <v>0</v>
      </c>
      <c r="P391" s="35">
        <v>0</v>
      </c>
      <c r="Q391" s="35">
        <v>0</v>
      </c>
      <c r="R391" s="42">
        <v>54136945.299999997</v>
      </c>
      <c r="S391" s="42">
        <v>0</v>
      </c>
      <c r="T391" s="42">
        <v>99.28</v>
      </c>
      <c r="U391" s="42">
        <v>97.98</v>
      </c>
      <c r="V391" s="35" t="s">
        <v>175</v>
      </c>
      <c r="W391" s="35" t="s">
        <v>233</v>
      </c>
      <c r="X391" s="35" t="s">
        <v>134</v>
      </c>
      <c r="Y391" s="35" t="s">
        <v>143</v>
      </c>
      <c r="Z391" s="35" t="s">
        <v>143</v>
      </c>
    </row>
    <row r="392" spans="1:26" ht="15.75" customHeight="1">
      <c r="A392" s="35" t="s">
        <v>823</v>
      </c>
      <c r="B392" s="35" t="s">
        <v>825</v>
      </c>
      <c r="C392" s="35" t="s">
        <v>216</v>
      </c>
      <c r="D392" s="35" t="s">
        <v>139</v>
      </c>
      <c r="E392" s="35" t="s">
        <v>251</v>
      </c>
      <c r="F392" s="35" t="s">
        <v>2197</v>
      </c>
      <c r="G392" s="35" t="s">
        <v>1881</v>
      </c>
      <c r="H392" s="35" t="s">
        <v>2198</v>
      </c>
      <c r="I392" s="41">
        <v>43369</v>
      </c>
      <c r="J392" s="41">
        <v>44104</v>
      </c>
      <c r="K392" s="35" t="s">
        <v>80</v>
      </c>
      <c r="L392" s="42">
        <v>336230.55</v>
      </c>
      <c r="M392" s="43">
        <v>2589161.0099999998</v>
      </c>
      <c r="N392" s="42">
        <v>2618710.5</v>
      </c>
      <c r="O392" s="42">
        <v>0</v>
      </c>
      <c r="P392" s="35">
        <v>0</v>
      </c>
      <c r="Q392" s="35">
        <v>0</v>
      </c>
      <c r="R392" s="42">
        <v>2589161.0099999998</v>
      </c>
      <c r="S392" s="42">
        <v>0</v>
      </c>
      <c r="T392" s="42">
        <v>99.14</v>
      </c>
      <c r="U392" s="42">
        <v>98.87</v>
      </c>
      <c r="V392" s="35" t="s">
        <v>105</v>
      </c>
      <c r="W392" s="35" t="s">
        <v>233</v>
      </c>
      <c r="X392" s="35" t="s">
        <v>142</v>
      </c>
      <c r="Y392" s="35" t="s">
        <v>95</v>
      </c>
      <c r="Z392" s="35" t="s">
        <v>95</v>
      </c>
    </row>
    <row r="393" spans="1:26" ht="15.75" customHeight="1">
      <c r="A393" s="35" t="s">
        <v>823</v>
      </c>
      <c r="B393" s="35" t="s">
        <v>825</v>
      </c>
      <c r="C393" s="35" t="s">
        <v>216</v>
      </c>
      <c r="D393" s="35" t="s">
        <v>139</v>
      </c>
      <c r="E393" s="35" t="s">
        <v>251</v>
      </c>
      <c r="F393" s="35" t="s">
        <v>2197</v>
      </c>
      <c r="G393" s="35" t="s">
        <v>1881</v>
      </c>
      <c r="H393" s="35" t="s">
        <v>2198</v>
      </c>
      <c r="I393" s="41">
        <v>43369</v>
      </c>
      <c r="J393" s="41">
        <v>44104</v>
      </c>
      <c r="K393" s="35" t="s">
        <v>80</v>
      </c>
      <c r="L393" s="42">
        <v>336230.55</v>
      </c>
      <c r="M393" s="43">
        <v>2589161.0099999998</v>
      </c>
      <c r="N393" s="42">
        <v>2618710.5</v>
      </c>
      <c r="O393" s="42">
        <v>0</v>
      </c>
      <c r="P393" s="35">
        <v>0</v>
      </c>
      <c r="Q393" s="35">
        <v>0</v>
      </c>
      <c r="R393" s="42">
        <v>2589161.0099999998</v>
      </c>
      <c r="S393" s="42">
        <v>0</v>
      </c>
      <c r="T393" s="42">
        <v>99.14</v>
      </c>
      <c r="U393" s="42">
        <v>98.87</v>
      </c>
      <c r="V393" s="35" t="s">
        <v>105</v>
      </c>
      <c r="W393" s="35" t="s">
        <v>233</v>
      </c>
      <c r="X393" s="35" t="s">
        <v>142</v>
      </c>
      <c r="Y393" s="35" t="s">
        <v>95</v>
      </c>
      <c r="Z393" s="35" t="s">
        <v>95</v>
      </c>
    </row>
    <row r="394" spans="1:26" ht="15.75" customHeight="1">
      <c r="A394" s="35" t="s">
        <v>823</v>
      </c>
      <c r="B394" s="35" t="s">
        <v>825</v>
      </c>
      <c r="C394" s="35" t="s">
        <v>216</v>
      </c>
      <c r="D394" s="35" t="s">
        <v>139</v>
      </c>
      <c r="E394" s="35" t="s">
        <v>251</v>
      </c>
      <c r="F394" s="35" t="s">
        <v>2197</v>
      </c>
      <c r="G394" s="35" t="s">
        <v>1881</v>
      </c>
      <c r="H394" s="35" t="s">
        <v>2198</v>
      </c>
      <c r="I394" s="41">
        <v>43369</v>
      </c>
      <c r="J394" s="41">
        <v>44104</v>
      </c>
      <c r="K394" s="35" t="s">
        <v>80</v>
      </c>
      <c r="L394" s="42">
        <v>336230.55</v>
      </c>
      <c r="M394" s="43">
        <v>2589161.0099999998</v>
      </c>
      <c r="N394" s="42">
        <v>2618710.5</v>
      </c>
      <c r="O394" s="42">
        <v>0</v>
      </c>
      <c r="P394" s="35">
        <v>0</v>
      </c>
      <c r="Q394" s="35">
        <v>0</v>
      </c>
      <c r="R394" s="42">
        <v>2589161.0099999998</v>
      </c>
      <c r="S394" s="42">
        <v>0</v>
      </c>
      <c r="T394" s="42">
        <v>99.14</v>
      </c>
      <c r="U394" s="42">
        <v>98.87</v>
      </c>
      <c r="V394" s="35" t="s">
        <v>105</v>
      </c>
      <c r="W394" s="35" t="s">
        <v>233</v>
      </c>
      <c r="X394" s="35" t="s">
        <v>142</v>
      </c>
      <c r="Y394" s="35" t="s">
        <v>283</v>
      </c>
      <c r="Z394" s="35" t="s">
        <v>283</v>
      </c>
    </row>
    <row r="395" spans="1:26" ht="15.75" customHeight="1">
      <c r="A395" s="35" t="s">
        <v>823</v>
      </c>
      <c r="B395" s="35" t="s">
        <v>825</v>
      </c>
      <c r="C395" s="35" t="s">
        <v>216</v>
      </c>
      <c r="D395" s="35" t="s">
        <v>139</v>
      </c>
      <c r="E395" s="35" t="s">
        <v>251</v>
      </c>
      <c r="F395" s="35" t="s">
        <v>2197</v>
      </c>
      <c r="G395" s="35" t="s">
        <v>1881</v>
      </c>
      <c r="H395" s="35" t="s">
        <v>2198</v>
      </c>
      <c r="I395" s="41">
        <v>43369</v>
      </c>
      <c r="J395" s="41">
        <v>44104</v>
      </c>
      <c r="K395" s="35" t="s">
        <v>80</v>
      </c>
      <c r="L395" s="42">
        <v>336230.55</v>
      </c>
      <c r="M395" s="43">
        <v>2589161.0099999998</v>
      </c>
      <c r="N395" s="42">
        <v>2618710.5</v>
      </c>
      <c r="O395" s="42">
        <v>0</v>
      </c>
      <c r="P395" s="35">
        <v>0</v>
      </c>
      <c r="Q395" s="35">
        <v>0</v>
      </c>
      <c r="R395" s="42">
        <v>2589161.0099999998</v>
      </c>
      <c r="S395" s="42">
        <v>0</v>
      </c>
      <c r="T395" s="42">
        <v>99.14</v>
      </c>
      <c r="U395" s="42">
        <v>98.87</v>
      </c>
      <c r="V395" s="35" t="s">
        <v>105</v>
      </c>
      <c r="W395" s="35" t="s">
        <v>233</v>
      </c>
      <c r="X395" s="35" t="s">
        <v>142</v>
      </c>
      <c r="Y395" s="35" t="s">
        <v>1009</v>
      </c>
      <c r="Z395" s="35" t="s">
        <v>1009</v>
      </c>
    </row>
    <row r="396" spans="1:26" ht="15.75" customHeight="1">
      <c r="A396" s="35" t="s">
        <v>823</v>
      </c>
      <c r="B396" s="35" t="s">
        <v>825</v>
      </c>
      <c r="C396" s="35" t="s">
        <v>216</v>
      </c>
      <c r="D396" s="35" t="s">
        <v>139</v>
      </c>
      <c r="E396" s="35" t="s">
        <v>251</v>
      </c>
      <c r="F396" s="35" t="s">
        <v>2197</v>
      </c>
      <c r="G396" s="35" t="s">
        <v>1881</v>
      </c>
      <c r="H396" s="35" t="s">
        <v>2198</v>
      </c>
      <c r="I396" s="41">
        <v>43369</v>
      </c>
      <c r="J396" s="41">
        <v>44104</v>
      </c>
      <c r="K396" s="35" t="s">
        <v>80</v>
      </c>
      <c r="L396" s="42">
        <v>336230.55</v>
      </c>
      <c r="M396" s="43">
        <v>2589161.0099999998</v>
      </c>
      <c r="N396" s="42">
        <v>2618710.5</v>
      </c>
      <c r="O396" s="42">
        <v>0</v>
      </c>
      <c r="P396" s="35">
        <v>0</v>
      </c>
      <c r="Q396" s="35">
        <v>0</v>
      </c>
      <c r="R396" s="42">
        <v>2589161.0099999998</v>
      </c>
      <c r="S396" s="42">
        <v>0</v>
      </c>
      <c r="T396" s="42">
        <v>99.14</v>
      </c>
      <c r="U396" s="42">
        <v>98.87</v>
      </c>
      <c r="V396" s="35" t="s">
        <v>105</v>
      </c>
      <c r="W396" s="35" t="s">
        <v>233</v>
      </c>
      <c r="X396" s="35" t="s">
        <v>142</v>
      </c>
      <c r="Y396" s="35" t="s">
        <v>294</v>
      </c>
      <c r="Z396" s="35" t="s">
        <v>294</v>
      </c>
    </row>
    <row r="397" spans="1:26" ht="15.75" customHeight="1">
      <c r="A397" s="35" t="s">
        <v>823</v>
      </c>
      <c r="B397" s="35" t="s">
        <v>825</v>
      </c>
      <c r="C397" s="35" t="s">
        <v>216</v>
      </c>
      <c r="D397" s="35" t="s">
        <v>139</v>
      </c>
      <c r="E397" s="35" t="s">
        <v>251</v>
      </c>
      <c r="F397" s="35" t="s">
        <v>2197</v>
      </c>
      <c r="G397" s="35" t="s">
        <v>1881</v>
      </c>
      <c r="H397" s="35" t="s">
        <v>2198</v>
      </c>
      <c r="I397" s="41">
        <v>43369</v>
      </c>
      <c r="J397" s="41">
        <v>44104</v>
      </c>
      <c r="K397" s="35" t="s">
        <v>80</v>
      </c>
      <c r="L397" s="42">
        <v>336230.55</v>
      </c>
      <c r="M397" s="43">
        <v>2589161.0099999998</v>
      </c>
      <c r="N397" s="42">
        <v>2618710.5</v>
      </c>
      <c r="O397" s="42">
        <v>0</v>
      </c>
      <c r="P397" s="35">
        <v>0</v>
      </c>
      <c r="Q397" s="35">
        <v>0</v>
      </c>
      <c r="R397" s="42">
        <v>2589161.0099999998</v>
      </c>
      <c r="S397" s="42">
        <v>0</v>
      </c>
      <c r="T397" s="42">
        <v>99.14</v>
      </c>
      <c r="U397" s="42">
        <v>98.87</v>
      </c>
      <c r="V397" s="35" t="s">
        <v>105</v>
      </c>
      <c r="W397" s="35" t="s">
        <v>233</v>
      </c>
      <c r="X397" s="35" t="s">
        <v>142</v>
      </c>
      <c r="Y397" s="35" t="s">
        <v>665</v>
      </c>
      <c r="Z397" s="35" t="s">
        <v>665</v>
      </c>
    </row>
    <row r="398" spans="1:26" ht="15.75" customHeight="1">
      <c r="A398" s="35" t="s">
        <v>823</v>
      </c>
      <c r="B398" s="35" t="s">
        <v>825</v>
      </c>
      <c r="C398" s="35" t="s">
        <v>216</v>
      </c>
      <c r="D398" s="35" t="s">
        <v>139</v>
      </c>
      <c r="E398" s="35" t="s">
        <v>251</v>
      </c>
      <c r="F398" s="35" t="s">
        <v>2197</v>
      </c>
      <c r="G398" s="35" t="s">
        <v>1881</v>
      </c>
      <c r="H398" s="35" t="s">
        <v>2198</v>
      </c>
      <c r="I398" s="41">
        <v>43369</v>
      </c>
      <c r="J398" s="41">
        <v>44104</v>
      </c>
      <c r="K398" s="35" t="s">
        <v>80</v>
      </c>
      <c r="L398" s="42">
        <v>336230.55</v>
      </c>
      <c r="M398" s="43">
        <v>2589161.0099999998</v>
      </c>
      <c r="N398" s="42">
        <v>2618710.5</v>
      </c>
      <c r="O398" s="42">
        <v>0</v>
      </c>
      <c r="P398" s="35">
        <v>0</v>
      </c>
      <c r="Q398" s="35">
        <v>0</v>
      </c>
      <c r="R398" s="42">
        <v>2589161.0099999998</v>
      </c>
      <c r="S398" s="42">
        <v>0</v>
      </c>
      <c r="T398" s="42">
        <v>99.14</v>
      </c>
      <c r="U398" s="42">
        <v>98.87</v>
      </c>
      <c r="V398" s="35" t="s">
        <v>105</v>
      </c>
      <c r="W398" s="35" t="s">
        <v>233</v>
      </c>
      <c r="X398" s="35" t="s">
        <v>142</v>
      </c>
      <c r="Y398" s="35" t="s">
        <v>578</v>
      </c>
      <c r="Z398" s="35" t="s">
        <v>578</v>
      </c>
    </row>
    <row r="399" spans="1:26" ht="15.75" customHeight="1">
      <c r="A399" s="35" t="s">
        <v>823</v>
      </c>
      <c r="B399" s="35" t="s">
        <v>825</v>
      </c>
      <c r="C399" s="35" t="s">
        <v>216</v>
      </c>
      <c r="D399" s="35" t="s">
        <v>139</v>
      </c>
      <c r="E399" s="35" t="s">
        <v>251</v>
      </c>
      <c r="F399" s="35" t="s">
        <v>2197</v>
      </c>
      <c r="G399" s="35" t="s">
        <v>1881</v>
      </c>
      <c r="H399" s="35" t="s">
        <v>2198</v>
      </c>
      <c r="I399" s="41">
        <v>43369</v>
      </c>
      <c r="J399" s="41">
        <v>44104</v>
      </c>
      <c r="K399" s="35" t="s">
        <v>80</v>
      </c>
      <c r="L399" s="42">
        <v>336230.55</v>
      </c>
      <c r="M399" s="43">
        <v>2589161.0099999998</v>
      </c>
      <c r="N399" s="42">
        <v>2618710.5</v>
      </c>
      <c r="O399" s="42">
        <v>0</v>
      </c>
      <c r="P399" s="35">
        <v>0</v>
      </c>
      <c r="Q399" s="35">
        <v>0</v>
      </c>
      <c r="R399" s="42">
        <v>2589161.0099999998</v>
      </c>
      <c r="S399" s="42">
        <v>0</v>
      </c>
      <c r="T399" s="42">
        <v>99.14</v>
      </c>
      <c r="U399" s="42">
        <v>98.87</v>
      </c>
      <c r="V399" s="35" t="s">
        <v>105</v>
      </c>
      <c r="W399" s="35" t="s">
        <v>233</v>
      </c>
      <c r="X399" s="35" t="s">
        <v>142</v>
      </c>
      <c r="Y399" s="35" t="s">
        <v>199</v>
      </c>
      <c r="Z399" s="35" t="s">
        <v>199</v>
      </c>
    </row>
    <row r="400" spans="1:26" ht="15.75" customHeight="1">
      <c r="A400" s="35" t="s">
        <v>823</v>
      </c>
      <c r="B400" s="35" t="s">
        <v>825</v>
      </c>
      <c r="C400" s="35" t="s">
        <v>216</v>
      </c>
      <c r="D400" s="35" t="s">
        <v>139</v>
      </c>
      <c r="E400" s="35" t="s">
        <v>251</v>
      </c>
      <c r="F400" s="35" t="s">
        <v>2197</v>
      </c>
      <c r="G400" s="35" t="s">
        <v>1881</v>
      </c>
      <c r="H400" s="35" t="s">
        <v>2198</v>
      </c>
      <c r="I400" s="41">
        <v>43369</v>
      </c>
      <c r="J400" s="41">
        <v>44104</v>
      </c>
      <c r="K400" s="35" t="s">
        <v>80</v>
      </c>
      <c r="L400" s="42">
        <v>336230.55</v>
      </c>
      <c r="M400" s="43">
        <v>2589161.0099999998</v>
      </c>
      <c r="N400" s="42">
        <v>2618710.5</v>
      </c>
      <c r="O400" s="42">
        <v>0</v>
      </c>
      <c r="P400" s="35">
        <v>0</v>
      </c>
      <c r="Q400" s="35">
        <v>0</v>
      </c>
      <c r="R400" s="42">
        <v>2589161.0099999998</v>
      </c>
      <c r="S400" s="42">
        <v>0</v>
      </c>
      <c r="T400" s="42">
        <v>99.14</v>
      </c>
      <c r="U400" s="42">
        <v>98.87</v>
      </c>
      <c r="V400" s="35" t="s">
        <v>105</v>
      </c>
      <c r="W400" s="35" t="s">
        <v>233</v>
      </c>
      <c r="X400" s="35" t="s">
        <v>142</v>
      </c>
      <c r="Y400" s="35" t="s">
        <v>655</v>
      </c>
      <c r="Z400" s="35" t="s">
        <v>655</v>
      </c>
    </row>
    <row r="401" spans="1:26" ht="15.75" customHeight="1">
      <c r="A401" s="35" t="s">
        <v>823</v>
      </c>
      <c r="B401" s="35" t="s">
        <v>825</v>
      </c>
      <c r="C401" s="35" t="s">
        <v>216</v>
      </c>
      <c r="D401" s="35" t="s">
        <v>139</v>
      </c>
      <c r="E401" s="35" t="s">
        <v>251</v>
      </c>
      <c r="F401" s="35" t="s">
        <v>2197</v>
      </c>
      <c r="G401" s="35" t="s">
        <v>1881</v>
      </c>
      <c r="H401" s="35" t="s">
        <v>2198</v>
      </c>
      <c r="I401" s="41">
        <v>43369</v>
      </c>
      <c r="J401" s="41">
        <v>44104</v>
      </c>
      <c r="K401" s="35" t="s">
        <v>80</v>
      </c>
      <c r="L401" s="42">
        <v>336230.55</v>
      </c>
      <c r="M401" s="43">
        <v>2589161.0099999998</v>
      </c>
      <c r="N401" s="42">
        <v>2618710.5</v>
      </c>
      <c r="O401" s="42">
        <v>0</v>
      </c>
      <c r="P401" s="35">
        <v>0</v>
      </c>
      <c r="Q401" s="35">
        <v>0</v>
      </c>
      <c r="R401" s="42">
        <v>2589161.0099999998</v>
      </c>
      <c r="S401" s="42">
        <v>0</v>
      </c>
      <c r="T401" s="42">
        <v>99.14</v>
      </c>
      <c r="U401" s="42">
        <v>98.87</v>
      </c>
      <c r="V401" s="35" t="s">
        <v>105</v>
      </c>
      <c r="W401" s="35" t="s">
        <v>233</v>
      </c>
      <c r="X401" s="35" t="s">
        <v>142</v>
      </c>
      <c r="Y401" s="35" t="s">
        <v>224</v>
      </c>
      <c r="Z401" s="35" t="s">
        <v>224</v>
      </c>
    </row>
    <row r="402" spans="1:26" ht="15.75" customHeight="1">
      <c r="A402" s="35" t="s">
        <v>823</v>
      </c>
      <c r="B402" s="35" t="s">
        <v>825</v>
      </c>
      <c r="C402" s="35" t="s">
        <v>216</v>
      </c>
      <c r="D402" s="35" t="s">
        <v>139</v>
      </c>
      <c r="E402" s="35" t="s">
        <v>251</v>
      </c>
      <c r="F402" s="35" t="s">
        <v>2197</v>
      </c>
      <c r="G402" s="35" t="s">
        <v>1881</v>
      </c>
      <c r="H402" s="35" t="s">
        <v>2198</v>
      </c>
      <c r="I402" s="41">
        <v>43369</v>
      </c>
      <c r="J402" s="41">
        <v>44104</v>
      </c>
      <c r="K402" s="35" t="s">
        <v>80</v>
      </c>
      <c r="L402" s="42">
        <v>336230.55</v>
      </c>
      <c r="M402" s="43">
        <v>2589161.0099999998</v>
      </c>
      <c r="N402" s="42">
        <v>2618710.5</v>
      </c>
      <c r="O402" s="42">
        <v>0</v>
      </c>
      <c r="P402" s="35">
        <v>0</v>
      </c>
      <c r="Q402" s="35">
        <v>0</v>
      </c>
      <c r="R402" s="42">
        <v>2589161.0099999998</v>
      </c>
      <c r="S402" s="42">
        <v>0</v>
      </c>
      <c r="T402" s="42">
        <v>99.14</v>
      </c>
      <c r="U402" s="42">
        <v>98.87</v>
      </c>
      <c r="V402" s="35" t="s">
        <v>105</v>
      </c>
      <c r="W402" s="35" t="s">
        <v>233</v>
      </c>
      <c r="X402" s="35" t="s">
        <v>142</v>
      </c>
      <c r="Y402" s="35" t="s">
        <v>527</v>
      </c>
      <c r="Z402" s="35" t="s">
        <v>527</v>
      </c>
    </row>
    <row r="403" spans="1:26" ht="15.75" customHeight="1">
      <c r="A403" s="35" t="s">
        <v>823</v>
      </c>
      <c r="B403" s="35" t="s">
        <v>825</v>
      </c>
      <c r="C403" s="35" t="s">
        <v>216</v>
      </c>
      <c r="D403" s="35" t="s">
        <v>139</v>
      </c>
      <c r="E403" s="35" t="s">
        <v>251</v>
      </c>
      <c r="F403" s="35" t="s">
        <v>2197</v>
      </c>
      <c r="G403" s="35" t="s">
        <v>1881</v>
      </c>
      <c r="H403" s="35" t="s">
        <v>2198</v>
      </c>
      <c r="I403" s="41">
        <v>43369</v>
      </c>
      <c r="J403" s="41">
        <v>44104</v>
      </c>
      <c r="K403" s="35" t="s">
        <v>80</v>
      </c>
      <c r="L403" s="42">
        <v>336230.55</v>
      </c>
      <c r="M403" s="43">
        <v>2589161.0099999998</v>
      </c>
      <c r="N403" s="42">
        <v>2618710.5</v>
      </c>
      <c r="O403" s="42">
        <v>0</v>
      </c>
      <c r="P403" s="35">
        <v>0</v>
      </c>
      <c r="Q403" s="35">
        <v>0</v>
      </c>
      <c r="R403" s="42">
        <v>2589161.0099999998</v>
      </c>
      <c r="S403" s="42">
        <v>0</v>
      </c>
      <c r="T403" s="42">
        <v>99.14</v>
      </c>
      <c r="U403" s="42">
        <v>98.87</v>
      </c>
      <c r="V403" s="35" t="s">
        <v>105</v>
      </c>
      <c r="W403" s="35" t="s">
        <v>233</v>
      </c>
      <c r="X403" s="35" t="s">
        <v>142</v>
      </c>
      <c r="Y403" s="35" t="s">
        <v>602</v>
      </c>
      <c r="Z403" s="35" t="s">
        <v>602</v>
      </c>
    </row>
    <row r="404" spans="1:26" ht="15.75" customHeight="1">
      <c r="A404" s="35" t="s">
        <v>823</v>
      </c>
      <c r="B404" s="35" t="s">
        <v>825</v>
      </c>
      <c r="C404" s="35" t="s">
        <v>216</v>
      </c>
      <c r="D404" s="35" t="s">
        <v>139</v>
      </c>
      <c r="E404" s="35" t="s">
        <v>251</v>
      </c>
      <c r="F404" s="35" t="s">
        <v>2197</v>
      </c>
      <c r="G404" s="35" t="s">
        <v>1881</v>
      </c>
      <c r="H404" s="35" t="s">
        <v>2198</v>
      </c>
      <c r="I404" s="41">
        <v>43369</v>
      </c>
      <c r="J404" s="41">
        <v>44104</v>
      </c>
      <c r="K404" s="35" t="s">
        <v>80</v>
      </c>
      <c r="L404" s="42">
        <v>336230.55</v>
      </c>
      <c r="M404" s="43">
        <v>2589161.0099999998</v>
      </c>
      <c r="N404" s="42">
        <v>2618710.5</v>
      </c>
      <c r="O404" s="42">
        <v>0</v>
      </c>
      <c r="P404" s="35">
        <v>0</v>
      </c>
      <c r="Q404" s="35">
        <v>0</v>
      </c>
      <c r="R404" s="42">
        <v>2589161.0099999998</v>
      </c>
      <c r="S404" s="42">
        <v>0</v>
      </c>
      <c r="T404" s="42">
        <v>99.14</v>
      </c>
      <c r="U404" s="42">
        <v>98.87</v>
      </c>
      <c r="V404" s="35" t="s">
        <v>105</v>
      </c>
      <c r="W404" s="35" t="s">
        <v>233</v>
      </c>
      <c r="X404" s="35" t="s">
        <v>142</v>
      </c>
      <c r="Y404" s="35" t="s">
        <v>259</v>
      </c>
      <c r="Z404" s="35" t="s">
        <v>259</v>
      </c>
    </row>
    <row r="405" spans="1:26" ht="15.75" customHeight="1">
      <c r="A405" s="35" t="s">
        <v>823</v>
      </c>
      <c r="B405" s="35" t="s">
        <v>825</v>
      </c>
      <c r="C405" s="35" t="s">
        <v>216</v>
      </c>
      <c r="D405" s="35" t="s">
        <v>139</v>
      </c>
      <c r="E405" s="35" t="s">
        <v>251</v>
      </c>
      <c r="F405" s="35" t="s">
        <v>2197</v>
      </c>
      <c r="G405" s="35" t="s">
        <v>1881</v>
      </c>
      <c r="H405" s="35" t="s">
        <v>2198</v>
      </c>
      <c r="I405" s="41">
        <v>43369</v>
      </c>
      <c r="J405" s="41">
        <v>44104</v>
      </c>
      <c r="K405" s="35" t="s">
        <v>80</v>
      </c>
      <c r="L405" s="42">
        <v>336230.55</v>
      </c>
      <c r="M405" s="43">
        <v>2589161.0099999998</v>
      </c>
      <c r="N405" s="42">
        <v>2618710.5</v>
      </c>
      <c r="O405" s="42">
        <v>0</v>
      </c>
      <c r="P405" s="35">
        <v>0</v>
      </c>
      <c r="Q405" s="35">
        <v>0</v>
      </c>
      <c r="R405" s="42">
        <v>2589161.0099999998</v>
      </c>
      <c r="S405" s="42">
        <v>0</v>
      </c>
      <c r="T405" s="42">
        <v>99.14</v>
      </c>
      <c r="U405" s="42">
        <v>98.87</v>
      </c>
      <c r="V405" s="35" t="s">
        <v>105</v>
      </c>
      <c r="W405" s="35" t="s">
        <v>233</v>
      </c>
      <c r="X405" s="35" t="s">
        <v>142</v>
      </c>
      <c r="Y405" s="35" t="s">
        <v>158</v>
      </c>
      <c r="Z405" s="35" t="s">
        <v>158</v>
      </c>
    </row>
    <row r="406" spans="1:26" ht="15.75" customHeight="1">
      <c r="A406" s="35" t="s">
        <v>823</v>
      </c>
      <c r="B406" s="35" t="s">
        <v>825</v>
      </c>
      <c r="C406" s="35" t="s">
        <v>216</v>
      </c>
      <c r="D406" s="35" t="s">
        <v>139</v>
      </c>
      <c r="E406" s="35" t="s">
        <v>251</v>
      </c>
      <c r="F406" s="35" t="s">
        <v>2197</v>
      </c>
      <c r="G406" s="35" t="s">
        <v>1881</v>
      </c>
      <c r="H406" s="35" t="s">
        <v>2198</v>
      </c>
      <c r="I406" s="41">
        <v>43369</v>
      </c>
      <c r="J406" s="41">
        <v>44104</v>
      </c>
      <c r="K406" s="35" t="s">
        <v>80</v>
      </c>
      <c r="L406" s="42">
        <v>336230.55</v>
      </c>
      <c r="M406" s="43">
        <v>2589161.0099999998</v>
      </c>
      <c r="N406" s="42">
        <v>2618710.5</v>
      </c>
      <c r="O406" s="42">
        <v>0</v>
      </c>
      <c r="P406" s="35">
        <v>0</v>
      </c>
      <c r="Q406" s="35">
        <v>0</v>
      </c>
      <c r="R406" s="42">
        <v>2589161.0099999998</v>
      </c>
      <c r="S406" s="42">
        <v>0</v>
      </c>
      <c r="T406" s="42">
        <v>99.14</v>
      </c>
      <c r="U406" s="42">
        <v>98.87</v>
      </c>
      <c r="V406" s="35" t="s">
        <v>105</v>
      </c>
      <c r="W406" s="35" t="s">
        <v>233</v>
      </c>
      <c r="X406" s="35" t="s">
        <v>142</v>
      </c>
      <c r="Y406" s="35" t="s">
        <v>235</v>
      </c>
      <c r="Z406" s="35" t="s">
        <v>235</v>
      </c>
    </row>
    <row r="407" spans="1:26" ht="15.75" customHeight="1">
      <c r="A407" s="35" t="s">
        <v>823</v>
      </c>
      <c r="B407" s="35" t="s">
        <v>825</v>
      </c>
      <c r="C407" s="35" t="s">
        <v>216</v>
      </c>
      <c r="D407" s="35" t="s">
        <v>139</v>
      </c>
      <c r="E407" s="35" t="s">
        <v>251</v>
      </c>
      <c r="F407" s="35" t="s">
        <v>2197</v>
      </c>
      <c r="G407" s="35" t="s">
        <v>1881</v>
      </c>
      <c r="H407" s="35" t="s">
        <v>2198</v>
      </c>
      <c r="I407" s="41">
        <v>43369</v>
      </c>
      <c r="J407" s="41">
        <v>44104</v>
      </c>
      <c r="K407" s="35" t="s">
        <v>80</v>
      </c>
      <c r="L407" s="42">
        <v>336230.55</v>
      </c>
      <c r="M407" s="43">
        <v>2589161.0099999998</v>
      </c>
      <c r="N407" s="42">
        <v>2618710.5</v>
      </c>
      <c r="O407" s="42">
        <v>0</v>
      </c>
      <c r="P407" s="35">
        <v>0</v>
      </c>
      <c r="Q407" s="35">
        <v>0</v>
      </c>
      <c r="R407" s="42">
        <v>2589161.0099999998</v>
      </c>
      <c r="S407" s="42">
        <v>0</v>
      </c>
      <c r="T407" s="42">
        <v>99.14</v>
      </c>
      <c r="U407" s="42">
        <v>98.87</v>
      </c>
      <c r="V407" s="35" t="s">
        <v>105</v>
      </c>
      <c r="W407" s="35" t="s">
        <v>233</v>
      </c>
      <c r="X407" s="35" t="s">
        <v>142</v>
      </c>
      <c r="Y407" s="35" t="s">
        <v>143</v>
      </c>
      <c r="Z407" s="35" t="s">
        <v>143</v>
      </c>
    </row>
    <row r="408" spans="1:26" ht="15.75" customHeight="1">
      <c r="A408" s="35" t="s">
        <v>823</v>
      </c>
      <c r="B408" s="35" t="s">
        <v>825</v>
      </c>
      <c r="C408" s="35" t="s">
        <v>216</v>
      </c>
      <c r="D408" s="35" t="s">
        <v>139</v>
      </c>
      <c r="E408" s="35" t="s">
        <v>251</v>
      </c>
      <c r="F408" s="35" t="s">
        <v>2197</v>
      </c>
      <c r="G408" s="35" t="s">
        <v>1881</v>
      </c>
      <c r="H408" s="35" t="s">
        <v>2198</v>
      </c>
      <c r="I408" s="41">
        <v>43369</v>
      </c>
      <c r="J408" s="41">
        <v>44104</v>
      </c>
      <c r="K408" s="35" t="s">
        <v>80</v>
      </c>
      <c r="L408" s="42">
        <v>336230.55</v>
      </c>
      <c r="M408" s="43">
        <v>2589161.0099999998</v>
      </c>
      <c r="N408" s="42">
        <v>2618710.5</v>
      </c>
      <c r="O408" s="42">
        <v>0</v>
      </c>
      <c r="P408" s="35">
        <v>0</v>
      </c>
      <c r="Q408" s="35">
        <v>0</v>
      </c>
      <c r="R408" s="42">
        <v>2589161.0099999998</v>
      </c>
      <c r="S408" s="42">
        <v>0</v>
      </c>
      <c r="T408" s="42">
        <v>99.14</v>
      </c>
      <c r="U408" s="42">
        <v>98.87</v>
      </c>
      <c r="V408" s="35" t="s">
        <v>105</v>
      </c>
      <c r="W408" s="35" t="s">
        <v>233</v>
      </c>
      <c r="X408" s="35" t="s">
        <v>142</v>
      </c>
      <c r="Y408" s="35" t="s">
        <v>364</v>
      </c>
      <c r="Z408" s="35" t="s">
        <v>364</v>
      </c>
    </row>
    <row r="409" spans="1:26" ht="15.75" customHeight="1">
      <c r="A409" s="35" t="s">
        <v>823</v>
      </c>
      <c r="B409" s="35" t="s">
        <v>825</v>
      </c>
      <c r="C409" s="35" t="s">
        <v>216</v>
      </c>
      <c r="D409" s="35" t="s">
        <v>139</v>
      </c>
      <c r="E409" s="35" t="s">
        <v>251</v>
      </c>
      <c r="F409" s="35" t="s">
        <v>2197</v>
      </c>
      <c r="G409" s="35" t="s">
        <v>1881</v>
      </c>
      <c r="H409" s="35" t="s">
        <v>2198</v>
      </c>
      <c r="I409" s="41">
        <v>43369</v>
      </c>
      <c r="J409" s="41">
        <v>44104</v>
      </c>
      <c r="K409" s="35" t="s">
        <v>80</v>
      </c>
      <c r="L409" s="42">
        <v>336230.55</v>
      </c>
      <c r="M409" s="43">
        <v>2589161.0099999998</v>
      </c>
      <c r="N409" s="42">
        <v>2618710.5</v>
      </c>
      <c r="O409" s="42">
        <v>0</v>
      </c>
      <c r="P409" s="35">
        <v>0</v>
      </c>
      <c r="Q409" s="35">
        <v>0</v>
      </c>
      <c r="R409" s="42">
        <v>2589161.0099999998</v>
      </c>
      <c r="S409" s="42">
        <v>0</v>
      </c>
      <c r="T409" s="42">
        <v>99.14</v>
      </c>
      <c r="U409" s="42">
        <v>98.87</v>
      </c>
      <c r="V409" s="35" t="s">
        <v>105</v>
      </c>
      <c r="W409" s="35" t="s">
        <v>233</v>
      </c>
      <c r="X409" s="35" t="s">
        <v>142</v>
      </c>
      <c r="Y409" s="35" t="s">
        <v>212</v>
      </c>
      <c r="Z409" s="35" t="s">
        <v>212</v>
      </c>
    </row>
    <row r="410" spans="1:26" ht="15.75" customHeight="1">
      <c r="A410" s="35" t="s">
        <v>823</v>
      </c>
      <c r="B410" s="35" t="s">
        <v>825</v>
      </c>
      <c r="C410" s="35" t="s">
        <v>216</v>
      </c>
      <c r="D410" s="35" t="s">
        <v>139</v>
      </c>
      <c r="E410" s="35" t="s">
        <v>251</v>
      </c>
      <c r="F410" s="35" t="s">
        <v>2197</v>
      </c>
      <c r="G410" s="35" t="s">
        <v>1881</v>
      </c>
      <c r="H410" s="35" t="s">
        <v>2198</v>
      </c>
      <c r="I410" s="41">
        <v>43369</v>
      </c>
      <c r="J410" s="41">
        <v>44104</v>
      </c>
      <c r="K410" s="35" t="s">
        <v>80</v>
      </c>
      <c r="L410" s="42">
        <v>336230.55</v>
      </c>
      <c r="M410" s="43">
        <v>2589161.0099999998</v>
      </c>
      <c r="N410" s="42">
        <v>2618710.5</v>
      </c>
      <c r="O410" s="42">
        <v>0</v>
      </c>
      <c r="P410" s="35">
        <v>0</v>
      </c>
      <c r="Q410" s="35">
        <v>0</v>
      </c>
      <c r="R410" s="42">
        <v>2589161.0099999998</v>
      </c>
      <c r="S410" s="42">
        <v>0</v>
      </c>
      <c r="T410" s="42">
        <v>99.14</v>
      </c>
      <c r="U410" s="42">
        <v>98.87</v>
      </c>
      <c r="V410" s="35" t="s">
        <v>105</v>
      </c>
      <c r="W410" s="35" t="s">
        <v>233</v>
      </c>
      <c r="X410" s="35" t="s">
        <v>142</v>
      </c>
      <c r="Y410" s="35" t="s">
        <v>1223</v>
      </c>
      <c r="Z410" s="35" t="s">
        <v>1223</v>
      </c>
    </row>
    <row r="411" spans="1:26" ht="15.75" customHeight="1">
      <c r="A411" s="35" t="s">
        <v>823</v>
      </c>
      <c r="B411" s="35" t="s">
        <v>825</v>
      </c>
      <c r="C411" s="35" t="s">
        <v>216</v>
      </c>
      <c r="D411" s="35" t="s">
        <v>139</v>
      </c>
      <c r="E411" s="35" t="s">
        <v>251</v>
      </c>
      <c r="F411" s="35" t="s">
        <v>2197</v>
      </c>
      <c r="G411" s="35" t="s">
        <v>1881</v>
      </c>
      <c r="H411" s="35" t="s">
        <v>2198</v>
      </c>
      <c r="I411" s="41">
        <v>43369</v>
      </c>
      <c r="J411" s="41">
        <v>44104</v>
      </c>
      <c r="K411" s="35" t="s">
        <v>80</v>
      </c>
      <c r="L411" s="42">
        <v>336230.55</v>
      </c>
      <c r="M411" s="43">
        <v>2589161.0099999998</v>
      </c>
      <c r="N411" s="42">
        <v>2618710.5</v>
      </c>
      <c r="O411" s="42">
        <v>0</v>
      </c>
      <c r="P411" s="35">
        <v>0</v>
      </c>
      <c r="Q411" s="35">
        <v>0</v>
      </c>
      <c r="R411" s="42">
        <v>2589161.0099999998</v>
      </c>
      <c r="S411" s="42">
        <v>0</v>
      </c>
      <c r="T411" s="42">
        <v>99.14</v>
      </c>
      <c r="U411" s="42">
        <v>98.87</v>
      </c>
      <c r="V411" s="35" t="s">
        <v>105</v>
      </c>
      <c r="W411" s="35" t="s">
        <v>233</v>
      </c>
      <c r="X411" s="35" t="s">
        <v>142</v>
      </c>
      <c r="Y411" s="35" t="s">
        <v>1660</v>
      </c>
      <c r="Z411" s="35" t="s">
        <v>1660</v>
      </c>
    </row>
    <row r="412" spans="1:26" ht="15.75" customHeight="1">
      <c r="A412" s="35" t="s">
        <v>823</v>
      </c>
      <c r="B412" s="35" t="s">
        <v>825</v>
      </c>
      <c r="C412" s="35" t="s">
        <v>216</v>
      </c>
      <c r="D412" s="35" t="s">
        <v>139</v>
      </c>
      <c r="E412" s="35" t="s">
        <v>251</v>
      </c>
      <c r="F412" s="35" t="s">
        <v>2197</v>
      </c>
      <c r="G412" s="35" t="s">
        <v>1881</v>
      </c>
      <c r="H412" s="35" t="s">
        <v>2198</v>
      </c>
      <c r="I412" s="41">
        <v>43369</v>
      </c>
      <c r="J412" s="41">
        <v>44104</v>
      </c>
      <c r="K412" s="35" t="s">
        <v>80</v>
      </c>
      <c r="L412" s="42">
        <v>336230.55</v>
      </c>
      <c r="M412" s="43">
        <v>2589161.0099999998</v>
      </c>
      <c r="N412" s="42">
        <v>2618710.5</v>
      </c>
      <c r="O412" s="42">
        <v>0</v>
      </c>
      <c r="P412" s="35">
        <v>0</v>
      </c>
      <c r="Q412" s="35">
        <v>0</v>
      </c>
      <c r="R412" s="42">
        <v>2589161.0099999998</v>
      </c>
      <c r="S412" s="42">
        <v>0</v>
      </c>
      <c r="T412" s="42">
        <v>99.14</v>
      </c>
      <c r="U412" s="42">
        <v>98.87</v>
      </c>
      <c r="V412" s="35" t="s">
        <v>105</v>
      </c>
      <c r="W412" s="35" t="s">
        <v>233</v>
      </c>
      <c r="X412" s="35" t="s">
        <v>142</v>
      </c>
      <c r="Y412" s="35" t="s">
        <v>356</v>
      </c>
      <c r="Z412" s="35" t="s">
        <v>356</v>
      </c>
    </row>
    <row r="413" spans="1:26" ht="15.75" customHeight="1">
      <c r="A413" s="35" t="s">
        <v>823</v>
      </c>
      <c r="B413" s="35" t="s">
        <v>825</v>
      </c>
      <c r="C413" s="35" t="s">
        <v>216</v>
      </c>
      <c r="D413" s="35" t="s">
        <v>139</v>
      </c>
      <c r="E413" s="35" t="s">
        <v>251</v>
      </c>
      <c r="F413" s="35" t="s">
        <v>2197</v>
      </c>
      <c r="G413" s="35" t="s">
        <v>1881</v>
      </c>
      <c r="H413" s="35" t="s">
        <v>2198</v>
      </c>
      <c r="I413" s="41">
        <v>43369</v>
      </c>
      <c r="J413" s="41">
        <v>44104</v>
      </c>
      <c r="K413" s="35" t="s">
        <v>80</v>
      </c>
      <c r="L413" s="42">
        <v>336230.55</v>
      </c>
      <c r="M413" s="43">
        <v>2589161.0099999998</v>
      </c>
      <c r="N413" s="42">
        <v>2618710.5</v>
      </c>
      <c r="O413" s="42">
        <v>0</v>
      </c>
      <c r="P413" s="35">
        <v>0</v>
      </c>
      <c r="Q413" s="35">
        <v>0</v>
      </c>
      <c r="R413" s="42">
        <v>2589161.0099999998</v>
      </c>
      <c r="S413" s="42">
        <v>0</v>
      </c>
      <c r="T413" s="42">
        <v>99.14</v>
      </c>
      <c r="U413" s="42">
        <v>98.87</v>
      </c>
      <c r="V413" s="35" t="s">
        <v>105</v>
      </c>
      <c r="W413" s="35" t="s">
        <v>233</v>
      </c>
      <c r="X413" s="35" t="s">
        <v>142</v>
      </c>
      <c r="Y413" s="35" t="s">
        <v>1883</v>
      </c>
      <c r="Z413" s="35" t="s">
        <v>1883</v>
      </c>
    </row>
    <row r="414" spans="1:26" ht="15.75" customHeight="1">
      <c r="A414" s="35" t="s">
        <v>823</v>
      </c>
      <c r="B414" s="35" t="s">
        <v>825</v>
      </c>
      <c r="C414" s="35" t="s">
        <v>216</v>
      </c>
      <c r="D414" s="35" t="s">
        <v>139</v>
      </c>
      <c r="E414" s="35" t="s">
        <v>251</v>
      </c>
      <c r="F414" s="35" t="s">
        <v>2197</v>
      </c>
      <c r="G414" s="35" t="s">
        <v>1881</v>
      </c>
      <c r="H414" s="35" t="s">
        <v>2198</v>
      </c>
      <c r="I414" s="41">
        <v>43369</v>
      </c>
      <c r="J414" s="41">
        <v>44104</v>
      </c>
      <c r="K414" s="35" t="s">
        <v>80</v>
      </c>
      <c r="L414" s="42">
        <v>336230.55</v>
      </c>
      <c r="M414" s="43">
        <v>2589161.0099999998</v>
      </c>
      <c r="N414" s="42">
        <v>2618710.5</v>
      </c>
      <c r="O414" s="42">
        <v>0</v>
      </c>
      <c r="P414" s="35">
        <v>0</v>
      </c>
      <c r="Q414" s="35">
        <v>0</v>
      </c>
      <c r="R414" s="42">
        <v>2589161.0099999998</v>
      </c>
      <c r="S414" s="42">
        <v>0</v>
      </c>
      <c r="T414" s="42">
        <v>99.14</v>
      </c>
      <c r="U414" s="42">
        <v>98.87</v>
      </c>
      <c r="V414" s="35" t="s">
        <v>105</v>
      </c>
      <c r="W414" s="35" t="s">
        <v>233</v>
      </c>
      <c r="X414" s="35" t="s">
        <v>142</v>
      </c>
      <c r="Y414" s="35" t="s">
        <v>472</v>
      </c>
      <c r="Z414" s="35" t="s">
        <v>472</v>
      </c>
    </row>
    <row r="415" spans="1:26" ht="15.75" customHeight="1">
      <c r="A415" s="35" t="s">
        <v>828</v>
      </c>
      <c r="B415" s="35" t="s">
        <v>830</v>
      </c>
      <c r="C415" s="35" t="s">
        <v>76</v>
      </c>
      <c r="D415" s="35" t="s">
        <v>232</v>
      </c>
      <c r="E415" s="35" t="s">
        <v>119</v>
      </c>
      <c r="F415" s="35" t="s">
        <v>2199</v>
      </c>
      <c r="G415" s="35" t="s">
        <v>2200</v>
      </c>
      <c r="H415" s="35" t="s">
        <v>2201</v>
      </c>
      <c r="I415" s="41">
        <v>43124</v>
      </c>
      <c r="J415" s="41">
        <v>43222</v>
      </c>
      <c r="K415" s="35" t="s">
        <v>266</v>
      </c>
      <c r="L415" s="42">
        <v>134461.29999999999</v>
      </c>
      <c r="M415" s="43">
        <v>134461.29999999999</v>
      </c>
      <c r="N415" s="42">
        <v>134461.25</v>
      </c>
      <c r="O415" s="42">
        <v>0</v>
      </c>
      <c r="P415" s="35">
        <v>0.05</v>
      </c>
      <c r="Q415" s="35">
        <v>0</v>
      </c>
      <c r="R415" s="42">
        <v>134461.29</v>
      </c>
      <c r="S415" s="42">
        <v>0</v>
      </c>
      <c r="T415" s="42">
        <v>100</v>
      </c>
      <c r="U415" s="42">
        <v>99.99</v>
      </c>
      <c r="V415" s="35" t="s">
        <v>831</v>
      </c>
      <c r="W415" s="35" t="s">
        <v>233</v>
      </c>
      <c r="X415" s="35" t="s">
        <v>355</v>
      </c>
      <c r="Y415" s="35" t="s">
        <v>95</v>
      </c>
      <c r="Z415" s="35" t="s">
        <v>95</v>
      </c>
    </row>
    <row r="416" spans="1:26" ht="15.75" customHeight="1">
      <c r="A416" s="35" t="s">
        <v>828</v>
      </c>
      <c r="B416" s="35" t="s">
        <v>830</v>
      </c>
      <c r="C416" s="35" t="s">
        <v>76</v>
      </c>
      <c r="D416" s="35" t="s">
        <v>232</v>
      </c>
      <c r="E416" s="35" t="s">
        <v>119</v>
      </c>
      <c r="F416" s="35" t="s">
        <v>2199</v>
      </c>
      <c r="G416" s="35" t="s">
        <v>2200</v>
      </c>
      <c r="H416" s="35" t="s">
        <v>2201</v>
      </c>
      <c r="I416" s="41">
        <v>43124</v>
      </c>
      <c r="J416" s="41">
        <v>43222</v>
      </c>
      <c r="K416" s="35" t="s">
        <v>266</v>
      </c>
      <c r="L416" s="42">
        <v>134461.29999999999</v>
      </c>
      <c r="M416" s="43">
        <v>134461.29999999999</v>
      </c>
      <c r="N416" s="42">
        <v>134461.25</v>
      </c>
      <c r="O416" s="42">
        <v>0</v>
      </c>
      <c r="P416" s="35">
        <v>0.05</v>
      </c>
      <c r="Q416" s="35">
        <v>0</v>
      </c>
      <c r="R416" s="42">
        <v>134461.29</v>
      </c>
      <c r="S416" s="42">
        <v>0</v>
      </c>
      <c r="T416" s="42">
        <v>100</v>
      </c>
      <c r="U416" s="42">
        <v>99.99</v>
      </c>
      <c r="V416" s="35" t="s">
        <v>831</v>
      </c>
      <c r="W416" s="35" t="s">
        <v>233</v>
      </c>
      <c r="X416" s="35" t="s">
        <v>355</v>
      </c>
      <c r="Y416" s="35" t="s">
        <v>199</v>
      </c>
      <c r="Z416" s="35" t="s">
        <v>199</v>
      </c>
    </row>
    <row r="417" spans="1:26" ht="15.75" customHeight="1">
      <c r="A417" s="35" t="s">
        <v>828</v>
      </c>
      <c r="B417" s="35" t="s">
        <v>830</v>
      </c>
      <c r="C417" s="35" t="s">
        <v>76</v>
      </c>
      <c r="D417" s="35" t="s">
        <v>232</v>
      </c>
      <c r="E417" s="35" t="s">
        <v>119</v>
      </c>
      <c r="F417" s="35" t="s">
        <v>2199</v>
      </c>
      <c r="G417" s="35" t="s">
        <v>2200</v>
      </c>
      <c r="H417" s="35" t="s">
        <v>2201</v>
      </c>
      <c r="I417" s="41">
        <v>43124</v>
      </c>
      <c r="J417" s="41">
        <v>43222</v>
      </c>
      <c r="K417" s="35" t="s">
        <v>266</v>
      </c>
      <c r="L417" s="42">
        <v>134461.29999999999</v>
      </c>
      <c r="M417" s="43">
        <v>134461.29999999999</v>
      </c>
      <c r="N417" s="42">
        <v>134461.25</v>
      </c>
      <c r="O417" s="42">
        <v>0</v>
      </c>
      <c r="P417" s="35">
        <v>0.05</v>
      </c>
      <c r="Q417" s="35">
        <v>0</v>
      </c>
      <c r="R417" s="42">
        <v>134461.29</v>
      </c>
      <c r="S417" s="42">
        <v>0</v>
      </c>
      <c r="T417" s="42">
        <v>100</v>
      </c>
      <c r="U417" s="42">
        <v>99.99</v>
      </c>
      <c r="V417" s="35" t="s">
        <v>831</v>
      </c>
      <c r="W417" s="35" t="s">
        <v>233</v>
      </c>
      <c r="X417" s="35" t="s">
        <v>355</v>
      </c>
      <c r="Y417" s="35" t="s">
        <v>472</v>
      </c>
      <c r="Z417" s="35" t="s">
        <v>472</v>
      </c>
    </row>
    <row r="418" spans="1:26" ht="15.75" customHeight="1">
      <c r="A418" s="35" t="s">
        <v>828</v>
      </c>
      <c r="B418" s="35" t="s">
        <v>830</v>
      </c>
      <c r="C418" s="35" t="s">
        <v>76</v>
      </c>
      <c r="D418" s="35" t="s">
        <v>232</v>
      </c>
      <c r="E418" s="35" t="s">
        <v>119</v>
      </c>
      <c r="F418" s="35" t="s">
        <v>2199</v>
      </c>
      <c r="G418" s="35" t="s">
        <v>2200</v>
      </c>
      <c r="H418" s="35" t="s">
        <v>2201</v>
      </c>
      <c r="I418" s="41">
        <v>43124</v>
      </c>
      <c r="J418" s="41">
        <v>43222</v>
      </c>
      <c r="K418" s="35" t="s">
        <v>266</v>
      </c>
      <c r="L418" s="42">
        <v>134461.29999999999</v>
      </c>
      <c r="M418" s="43">
        <v>134461.29999999999</v>
      </c>
      <c r="N418" s="42">
        <v>134461.25</v>
      </c>
      <c r="O418" s="42">
        <v>0</v>
      </c>
      <c r="P418" s="35">
        <v>0.05</v>
      </c>
      <c r="Q418" s="35">
        <v>0</v>
      </c>
      <c r="R418" s="42">
        <v>134461.29</v>
      </c>
      <c r="S418" s="42">
        <v>0</v>
      </c>
      <c r="T418" s="42">
        <v>100</v>
      </c>
      <c r="U418" s="42">
        <v>99.99</v>
      </c>
      <c r="V418" s="35" t="s">
        <v>831</v>
      </c>
      <c r="W418" s="35" t="s">
        <v>233</v>
      </c>
      <c r="X418" s="35" t="s">
        <v>355</v>
      </c>
      <c r="Y418" s="35" t="s">
        <v>1883</v>
      </c>
      <c r="Z418" s="35" t="s">
        <v>1883</v>
      </c>
    </row>
    <row r="419" spans="1:26" ht="15.75" customHeight="1">
      <c r="A419" s="35" t="s">
        <v>828</v>
      </c>
      <c r="B419" s="35" t="s">
        <v>830</v>
      </c>
      <c r="C419" s="35" t="s">
        <v>76</v>
      </c>
      <c r="D419" s="35" t="s">
        <v>232</v>
      </c>
      <c r="E419" s="35" t="s">
        <v>119</v>
      </c>
      <c r="F419" s="35" t="s">
        <v>2199</v>
      </c>
      <c r="G419" s="35" t="s">
        <v>2200</v>
      </c>
      <c r="H419" s="35" t="s">
        <v>2201</v>
      </c>
      <c r="I419" s="41">
        <v>43124</v>
      </c>
      <c r="J419" s="41">
        <v>43222</v>
      </c>
      <c r="K419" s="35" t="s">
        <v>266</v>
      </c>
      <c r="L419" s="42">
        <v>134461.29999999999</v>
      </c>
      <c r="M419" s="43">
        <v>134461.29999999999</v>
      </c>
      <c r="N419" s="42">
        <v>134461.25</v>
      </c>
      <c r="O419" s="42">
        <v>0</v>
      </c>
      <c r="P419" s="35">
        <v>0.05</v>
      </c>
      <c r="Q419" s="35">
        <v>0</v>
      </c>
      <c r="R419" s="42">
        <v>134461.29</v>
      </c>
      <c r="S419" s="42">
        <v>0</v>
      </c>
      <c r="T419" s="42">
        <v>100</v>
      </c>
      <c r="U419" s="42">
        <v>99.99</v>
      </c>
      <c r="V419" s="35" t="s">
        <v>831</v>
      </c>
      <c r="W419" s="35" t="s">
        <v>233</v>
      </c>
      <c r="X419" s="35" t="s">
        <v>355</v>
      </c>
      <c r="Y419" s="35" t="s">
        <v>356</v>
      </c>
      <c r="Z419" s="35" t="s">
        <v>356</v>
      </c>
    </row>
    <row r="420" spans="1:26" ht="15.75" customHeight="1">
      <c r="A420" s="35" t="s">
        <v>828</v>
      </c>
      <c r="B420" s="35" t="s">
        <v>830</v>
      </c>
      <c r="C420" s="35" t="s">
        <v>76</v>
      </c>
      <c r="D420" s="35" t="s">
        <v>232</v>
      </c>
      <c r="E420" s="35" t="s">
        <v>119</v>
      </c>
      <c r="F420" s="35" t="s">
        <v>2199</v>
      </c>
      <c r="G420" s="35" t="s">
        <v>2200</v>
      </c>
      <c r="H420" s="35" t="s">
        <v>2201</v>
      </c>
      <c r="I420" s="41">
        <v>43124</v>
      </c>
      <c r="J420" s="41">
        <v>43222</v>
      </c>
      <c r="K420" s="35" t="s">
        <v>266</v>
      </c>
      <c r="L420" s="42">
        <v>134461.29999999999</v>
      </c>
      <c r="M420" s="43">
        <v>134461.29999999999</v>
      </c>
      <c r="N420" s="42">
        <v>134461.25</v>
      </c>
      <c r="O420" s="42">
        <v>0</v>
      </c>
      <c r="P420" s="35">
        <v>0.05</v>
      </c>
      <c r="Q420" s="35">
        <v>0</v>
      </c>
      <c r="R420" s="42">
        <v>134461.29</v>
      </c>
      <c r="S420" s="42">
        <v>0</v>
      </c>
      <c r="T420" s="42">
        <v>100</v>
      </c>
      <c r="U420" s="42">
        <v>99.99</v>
      </c>
      <c r="V420" s="35" t="s">
        <v>831</v>
      </c>
      <c r="W420" s="35" t="s">
        <v>233</v>
      </c>
      <c r="X420" s="35" t="s">
        <v>355</v>
      </c>
      <c r="Y420" s="35" t="s">
        <v>364</v>
      </c>
      <c r="Z420" s="35" t="s">
        <v>364</v>
      </c>
    </row>
    <row r="421" spans="1:26" ht="15.75" customHeight="1">
      <c r="A421" s="35" t="s">
        <v>828</v>
      </c>
      <c r="B421" s="35" t="s">
        <v>830</v>
      </c>
      <c r="C421" s="35" t="s">
        <v>76</v>
      </c>
      <c r="D421" s="35" t="s">
        <v>232</v>
      </c>
      <c r="E421" s="35" t="s">
        <v>119</v>
      </c>
      <c r="F421" s="35" t="s">
        <v>2199</v>
      </c>
      <c r="G421" s="35" t="s">
        <v>2200</v>
      </c>
      <c r="H421" s="35" t="s">
        <v>2201</v>
      </c>
      <c r="I421" s="41">
        <v>43124</v>
      </c>
      <c r="J421" s="41">
        <v>43222</v>
      </c>
      <c r="K421" s="35" t="s">
        <v>266</v>
      </c>
      <c r="L421" s="42">
        <v>134461.29999999999</v>
      </c>
      <c r="M421" s="43">
        <v>134461.29999999999</v>
      </c>
      <c r="N421" s="42">
        <v>134461.25</v>
      </c>
      <c r="O421" s="42">
        <v>0</v>
      </c>
      <c r="P421" s="35">
        <v>0.05</v>
      </c>
      <c r="Q421" s="35">
        <v>0</v>
      </c>
      <c r="R421" s="42">
        <v>134461.29</v>
      </c>
      <c r="S421" s="42">
        <v>0</v>
      </c>
      <c r="T421" s="42">
        <v>100</v>
      </c>
      <c r="U421" s="42">
        <v>99.99</v>
      </c>
      <c r="V421" s="35" t="s">
        <v>831</v>
      </c>
      <c r="W421" s="35" t="s">
        <v>233</v>
      </c>
      <c r="X421" s="35" t="s">
        <v>355</v>
      </c>
      <c r="Y421" s="35" t="s">
        <v>655</v>
      </c>
      <c r="Z421" s="35" t="s">
        <v>655</v>
      </c>
    </row>
    <row r="422" spans="1:26" ht="15.75" customHeight="1">
      <c r="A422" s="35" t="s">
        <v>828</v>
      </c>
      <c r="B422" s="35" t="s">
        <v>830</v>
      </c>
      <c r="C422" s="35" t="s">
        <v>76</v>
      </c>
      <c r="D422" s="35" t="s">
        <v>232</v>
      </c>
      <c r="E422" s="35" t="s">
        <v>119</v>
      </c>
      <c r="F422" s="35" t="s">
        <v>2199</v>
      </c>
      <c r="G422" s="35" t="s">
        <v>2200</v>
      </c>
      <c r="H422" s="35" t="s">
        <v>2201</v>
      </c>
      <c r="I422" s="41">
        <v>43124</v>
      </c>
      <c r="J422" s="41">
        <v>43222</v>
      </c>
      <c r="K422" s="35" t="s">
        <v>266</v>
      </c>
      <c r="L422" s="42">
        <v>134461.29999999999</v>
      </c>
      <c r="M422" s="43">
        <v>134461.29999999999</v>
      </c>
      <c r="N422" s="42">
        <v>134461.25</v>
      </c>
      <c r="O422" s="42">
        <v>0</v>
      </c>
      <c r="P422" s="35">
        <v>0.05</v>
      </c>
      <c r="Q422" s="35">
        <v>0</v>
      </c>
      <c r="R422" s="42">
        <v>134461.29</v>
      </c>
      <c r="S422" s="42">
        <v>0</v>
      </c>
      <c r="T422" s="42">
        <v>100</v>
      </c>
      <c r="U422" s="42">
        <v>99.99</v>
      </c>
      <c r="V422" s="35" t="s">
        <v>831</v>
      </c>
      <c r="W422" s="35" t="s">
        <v>233</v>
      </c>
      <c r="X422" s="35" t="s">
        <v>355</v>
      </c>
      <c r="Y422" s="35" t="s">
        <v>259</v>
      </c>
      <c r="Z422" s="35" t="s">
        <v>259</v>
      </c>
    </row>
    <row r="423" spans="1:26" ht="15.75" customHeight="1">
      <c r="A423" s="35" t="s">
        <v>828</v>
      </c>
      <c r="B423" s="35" t="s">
        <v>830</v>
      </c>
      <c r="C423" s="35" t="s">
        <v>76</v>
      </c>
      <c r="D423" s="35" t="s">
        <v>232</v>
      </c>
      <c r="E423" s="35" t="s">
        <v>119</v>
      </c>
      <c r="F423" s="35" t="s">
        <v>2199</v>
      </c>
      <c r="G423" s="35" t="s">
        <v>2200</v>
      </c>
      <c r="H423" s="35" t="s">
        <v>2201</v>
      </c>
      <c r="I423" s="41">
        <v>43124</v>
      </c>
      <c r="J423" s="41">
        <v>43222</v>
      </c>
      <c r="K423" s="35" t="s">
        <v>266</v>
      </c>
      <c r="L423" s="42">
        <v>134461.29999999999</v>
      </c>
      <c r="M423" s="43">
        <v>134461.29999999999</v>
      </c>
      <c r="N423" s="42">
        <v>134461.25</v>
      </c>
      <c r="O423" s="42">
        <v>0</v>
      </c>
      <c r="P423" s="35">
        <v>0.05</v>
      </c>
      <c r="Q423" s="35">
        <v>0</v>
      </c>
      <c r="R423" s="42">
        <v>134461.29</v>
      </c>
      <c r="S423" s="42">
        <v>0</v>
      </c>
      <c r="T423" s="42">
        <v>100</v>
      </c>
      <c r="U423" s="42">
        <v>99.99</v>
      </c>
      <c r="V423" s="35" t="s">
        <v>831</v>
      </c>
      <c r="W423" s="35" t="s">
        <v>233</v>
      </c>
      <c r="X423" s="35" t="s">
        <v>355</v>
      </c>
      <c r="Y423" s="35" t="s">
        <v>158</v>
      </c>
      <c r="Z423" s="35" t="s">
        <v>158</v>
      </c>
    </row>
    <row r="424" spans="1:26" ht="15.75" customHeight="1">
      <c r="A424" s="35" t="s">
        <v>828</v>
      </c>
      <c r="B424" s="35" t="s">
        <v>830</v>
      </c>
      <c r="C424" s="35" t="s">
        <v>76</v>
      </c>
      <c r="D424" s="35" t="s">
        <v>232</v>
      </c>
      <c r="E424" s="35" t="s">
        <v>119</v>
      </c>
      <c r="F424" s="35" t="s">
        <v>2199</v>
      </c>
      <c r="G424" s="35" t="s">
        <v>2200</v>
      </c>
      <c r="H424" s="35" t="s">
        <v>2201</v>
      </c>
      <c r="I424" s="41">
        <v>43124</v>
      </c>
      <c r="J424" s="41">
        <v>43222</v>
      </c>
      <c r="K424" s="35" t="s">
        <v>266</v>
      </c>
      <c r="L424" s="42">
        <v>134461.29999999999</v>
      </c>
      <c r="M424" s="43">
        <v>134461.29999999999</v>
      </c>
      <c r="N424" s="42">
        <v>134461.25</v>
      </c>
      <c r="O424" s="42">
        <v>0</v>
      </c>
      <c r="P424" s="35">
        <v>0.05</v>
      </c>
      <c r="Q424" s="35">
        <v>0</v>
      </c>
      <c r="R424" s="42">
        <v>134461.29</v>
      </c>
      <c r="S424" s="42">
        <v>0</v>
      </c>
      <c r="T424" s="42">
        <v>100</v>
      </c>
      <c r="U424" s="42">
        <v>99.99</v>
      </c>
      <c r="V424" s="35" t="s">
        <v>831</v>
      </c>
      <c r="W424" s="35" t="s">
        <v>233</v>
      </c>
      <c r="X424" s="35" t="s">
        <v>355</v>
      </c>
      <c r="Y424" s="35" t="s">
        <v>235</v>
      </c>
      <c r="Z424" s="35" t="s">
        <v>235</v>
      </c>
    </row>
    <row r="425" spans="1:26" ht="15.75" customHeight="1">
      <c r="A425" s="35" t="s">
        <v>828</v>
      </c>
      <c r="B425" s="35" t="s">
        <v>830</v>
      </c>
      <c r="C425" s="35" t="s">
        <v>76</v>
      </c>
      <c r="D425" s="35" t="s">
        <v>232</v>
      </c>
      <c r="E425" s="35" t="s">
        <v>119</v>
      </c>
      <c r="F425" s="35" t="s">
        <v>2199</v>
      </c>
      <c r="G425" s="35" t="s">
        <v>2200</v>
      </c>
      <c r="H425" s="35" t="s">
        <v>2201</v>
      </c>
      <c r="I425" s="41">
        <v>43124</v>
      </c>
      <c r="J425" s="41">
        <v>43222</v>
      </c>
      <c r="K425" s="35" t="s">
        <v>266</v>
      </c>
      <c r="L425" s="42">
        <v>134461.29999999999</v>
      </c>
      <c r="M425" s="43">
        <v>134461.29999999999</v>
      </c>
      <c r="N425" s="42">
        <v>134461.25</v>
      </c>
      <c r="O425" s="42">
        <v>0</v>
      </c>
      <c r="P425" s="35">
        <v>0.05</v>
      </c>
      <c r="Q425" s="35">
        <v>0</v>
      </c>
      <c r="R425" s="42">
        <v>134461.29</v>
      </c>
      <c r="S425" s="42">
        <v>0</v>
      </c>
      <c r="T425" s="42">
        <v>100</v>
      </c>
      <c r="U425" s="42">
        <v>99.99</v>
      </c>
      <c r="V425" s="35" t="s">
        <v>831</v>
      </c>
      <c r="W425" s="35" t="s">
        <v>233</v>
      </c>
      <c r="X425" s="35" t="s">
        <v>355</v>
      </c>
      <c r="Y425" s="35" t="s">
        <v>143</v>
      </c>
      <c r="Z425" s="35" t="s">
        <v>143</v>
      </c>
    </row>
    <row r="426" spans="1:26" ht="15.75" customHeight="1">
      <c r="A426" s="35" t="s">
        <v>835</v>
      </c>
      <c r="B426" s="35" t="s">
        <v>837</v>
      </c>
      <c r="C426" s="35" t="s">
        <v>76</v>
      </c>
      <c r="D426" s="35" t="s">
        <v>809</v>
      </c>
      <c r="E426" s="35" t="s">
        <v>140</v>
      </c>
      <c r="F426" s="35" t="s">
        <v>2202</v>
      </c>
      <c r="G426" s="35" t="s">
        <v>2203</v>
      </c>
      <c r="H426" s="35" t="s">
        <v>2192</v>
      </c>
      <c r="I426" s="41">
        <v>42926</v>
      </c>
      <c r="J426" s="41">
        <v>43646</v>
      </c>
      <c r="K426" s="35" t="s">
        <v>104</v>
      </c>
      <c r="L426" s="42">
        <v>74958.63</v>
      </c>
      <c r="M426" s="43">
        <v>625544.76</v>
      </c>
      <c r="N426" s="42">
        <v>625890</v>
      </c>
      <c r="O426" s="42">
        <v>0</v>
      </c>
      <c r="P426" s="35">
        <v>0</v>
      </c>
      <c r="Q426" s="35">
        <v>0</v>
      </c>
      <c r="R426" s="42">
        <v>625544.76</v>
      </c>
      <c r="S426" s="42">
        <v>0</v>
      </c>
      <c r="T426" s="42">
        <v>100</v>
      </c>
      <c r="U426" s="42">
        <v>99.94</v>
      </c>
      <c r="V426" s="35" t="s">
        <v>211</v>
      </c>
      <c r="W426" s="35" t="s">
        <v>82</v>
      </c>
      <c r="X426" s="35" t="s">
        <v>401</v>
      </c>
      <c r="Y426" s="35" t="s">
        <v>95</v>
      </c>
      <c r="Z426" s="35" t="s">
        <v>95</v>
      </c>
    </row>
    <row r="427" spans="1:26" ht="15.75" customHeight="1">
      <c r="A427" s="35" t="s">
        <v>839</v>
      </c>
      <c r="B427" s="35" t="s">
        <v>841</v>
      </c>
      <c r="C427" s="35" t="s">
        <v>138</v>
      </c>
      <c r="D427" s="35" t="s">
        <v>195</v>
      </c>
      <c r="E427" s="35" t="s">
        <v>196</v>
      </c>
      <c r="F427" s="35" t="s">
        <v>2204</v>
      </c>
      <c r="G427" s="35" t="s">
        <v>2205</v>
      </c>
      <c r="H427" s="35" t="s">
        <v>2206</v>
      </c>
      <c r="I427" s="41">
        <v>43227</v>
      </c>
      <c r="J427" s="41">
        <v>44886</v>
      </c>
      <c r="K427" s="35" t="s">
        <v>104</v>
      </c>
      <c r="L427" s="42">
        <v>7550000</v>
      </c>
      <c r="M427" s="43">
        <v>68195868.640000001</v>
      </c>
      <c r="N427" s="42">
        <v>87347917.299999997</v>
      </c>
      <c r="O427" s="42">
        <v>0</v>
      </c>
      <c r="P427" s="35">
        <v>-17604594.170000002</v>
      </c>
      <c r="Q427" s="35">
        <v>0</v>
      </c>
      <c r="R427" s="42">
        <v>36540739.689999998</v>
      </c>
      <c r="S427" s="42">
        <v>0</v>
      </c>
      <c r="T427" s="42">
        <v>52.06</v>
      </c>
      <c r="U427" s="42">
        <v>52.39</v>
      </c>
      <c r="V427" s="35" t="s">
        <v>105</v>
      </c>
      <c r="W427" s="35" t="s">
        <v>133</v>
      </c>
      <c r="X427" s="35" t="s">
        <v>94</v>
      </c>
      <c r="Y427" s="35" t="s">
        <v>602</v>
      </c>
      <c r="Z427" s="35" t="s">
        <v>602</v>
      </c>
    </row>
    <row r="428" spans="1:26" ht="15.75" customHeight="1">
      <c r="A428" s="35" t="s">
        <v>839</v>
      </c>
      <c r="B428" s="35" t="s">
        <v>841</v>
      </c>
      <c r="C428" s="35" t="s">
        <v>138</v>
      </c>
      <c r="D428" s="35" t="s">
        <v>195</v>
      </c>
      <c r="E428" s="35" t="s">
        <v>196</v>
      </c>
      <c r="F428" s="35" t="s">
        <v>2204</v>
      </c>
      <c r="G428" s="35" t="s">
        <v>2205</v>
      </c>
      <c r="H428" s="35" t="s">
        <v>2206</v>
      </c>
      <c r="I428" s="41">
        <v>43227</v>
      </c>
      <c r="J428" s="41">
        <v>44886</v>
      </c>
      <c r="K428" s="35" t="s">
        <v>104</v>
      </c>
      <c r="L428" s="42">
        <v>7550000</v>
      </c>
      <c r="M428" s="43">
        <v>68195868.640000001</v>
      </c>
      <c r="N428" s="42">
        <v>87347917.299999997</v>
      </c>
      <c r="O428" s="42">
        <v>0</v>
      </c>
      <c r="P428" s="35">
        <v>-17604594.170000002</v>
      </c>
      <c r="Q428" s="35">
        <v>0</v>
      </c>
      <c r="R428" s="42">
        <v>36540739.689999998</v>
      </c>
      <c r="S428" s="42">
        <v>0</v>
      </c>
      <c r="T428" s="42">
        <v>52.06</v>
      </c>
      <c r="U428" s="42">
        <v>52.39</v>
      </c>
      <c r="V428" s="35" t="s">
        <v>105</v>
      </c>
      <c r="W428" s="35" t="s">
        <v>133</v>
      </c>
      <c r="X428" s="35" t="s">
        <v>94</v>
      </c>
      <c r="Y428" s="35" t="s">
        <v>527</v>
      </c>
      <c r="Z428" s="35" t="s">
        <v>527</v>
      </c>
    </row>
    <row r="429" spans="1:26" ht="15.75" customHeight="1">
      <c r="A429" s="35" t="s">
        <v>839</v>
      </c>
      <c r="B429" s="35" t="s">
        <v>841</v>
      </c>
      <c r="C429" s="35" t="s">
        <v>138</v>
      </c>
      <c r="D429" s="35" t="s">
        <v>195</v>
      </c>
      <c r="E429" s="35" t="s">
        <v>196</v>
      </c>
      <c r="F429" s="35" t="s">
        <v>2204</v>
      </c>
      <c r="G429" s="35" t="s">
        <v>2205</v>
      </c>
      <c r="H429" s="35" t="s">
        <v>2206</v>
      </c>
      <c r="I429" s="41">
        <v>43227</v>
      </c>
      <c r="J429" s="41">
        <v>44886</v>
      </c>
      <c r="K429" s="35" t="s">
        <v>104</v>
      </c>
      <c r="L429" s="42">
        <v>7550000</v>
      </c>
      <c r="M429" s="43">
        <v>68195868.640000001</v>
      </c>
      <c r="N429" s="42">
        <v>87347917.299999997</v>
      </c>
      <c r="O429" s="42">
        <v>0</v>
      </c>
      <c r="P429" s="35">
        <v>-17604594.170000002</v>
      </c>
      <c r="Q429" s="35">
        <v>0</v>
      </c>
      <c r="R429" s="42">
        <v>36540739.689999998</v>
      </c>
      <c r="S429" s="42">
        <v>0</v>
      </c>
      <c r="T429" s="42">
        <v>52.06</v>
      </c>
      <c r="U429" s="42">
        <v>52.39</v>
      </c>
      <c r="V429" s="35" t="s">
        <v>105</v>
      </c>
      <c r="W429" s="35" t="s">
        <v>133</v>
      </c>
      <c r="X429" s="35" t="s">
        <v>94</v>
      </c>
      <c r="Y429" s="35" t="s">
        <v>95</v>
      </c>
      <c r="Z429" s="35" t="s">
        <v>95</v>
      </c>
    </row>
    <row r="430" spans="1:26" ht="15.75" customHeight="1">
      <c r="A430" s="35" t="s">
        <v>839</v>
      </c>
      <c r="B430" s="35" t="s">
        <v>841</v>
      </c>
      <c r="C430" s="35" t="s">
        <v>138</v>
      </c>
      <c r="D430" s="35" t="s">
        <v>195</v>
      </c>
      <c r="E430" s="35" t="s">
        <v>196</v>
      </c>
      <c r="F430" s="35" t="s">
        <v>2204</v>
      </c>
      <c r="G430" s="35" t="s">
        <v>2205</v>
      </c>
      <c r="H430" s="35" t="s">
        <v>2206</v>
      </c>
      <c r="I430" s="41">
        <v>43227</v>
      </c>
      <c r="J430" s="41">
        <v>44886</v>
      </c>
      <c r="K430" s="35" t="s">
        <v>104</v>
      </c>
      <c r="L430" s="42">
        <v>7550000</v>
      </c>
      <c r="M430" s="43">
        <v>68195868.640000001</v>
      </c>
      <c r="N430" s="42">
        <v>87347917.299999997</v>
      </c>
      <c r="O430" s="42">
        <v>0</v>
      </c>
      <c r="P430" s="35">
        <v>-17604594.170000002</v>
      </c>
      <c r="Q430" s="35">
        <v>0</v>
      </c>
      <c r="R430" s="42">
        <v>36540739.689999998</v>
      </c>
      <c r="S430" s="42">
        <v>0</v>
      </c>
      <c r="T430" s="42">
        <v>52.06</v>
      </c>
      <c r="U430" s="42">
        <v>52.39</v>
      </c>
      <c r="V430" s="35" t="s">
        <v>105</v>
      </c>
      <c r="W430" s="35" t="s">
        <v>133</v>
      </c>
      <c r="X430" s="35" t="s">
        <v>94</v>
      </c>
      <c r="Y430" s="35" t="s">
        <v>665</v>
      </c>
      <c r="Z430" s="35" t="s">
        <v>665</v>
      </c>
    </row>
    <row r="431" spans="1:26" ht="15.75" customHeight="1">
      <c r="A431" s="35" t="s">
        <v>845</v>
      </c>
      <c r="B431" s="35" t="s">
        <v>846</v>
      </c>
      <c r="C431" s="35" t="s">
        <v>138</v>
      </c>
      <c r="D431" s="35" t="s">
        <v>483</v>
      </c>
      <c r="E431" s="35" t="s">
        <v>810</v>
      </c>
      <c r="F431" s="35" t="s">
        <v>2207</v>
      </c>
      <c r="G431" s="35" t="s">
        <v>2208</v>
      </c>
      <c r="H431" s="35" t="s">
        <v>2209</v>
      </c>
      <c r="I431" s="41">
        <v>43025</v>
      </c>
      <c r="J431" s="41">
        <v>44377</v>
      </c>
      <c r="K431" s="35" t="s">
        <v>80</v>
      </c>
      <c r="L431" s="42">
        <v>219212.15</v>
      </c>
      <c r="M431" s="43">
        <v>1670992.32</v>
      </c>
      <c r="N431" s="42">
        <v>367039</v>
      </c>
      <c r="O431" s="42">
        <v>0</v>
      </c>
      <c r="P431" s="35">
        <v>1302977.55</v>
      </c>
      <c r="Q431" s="35">
        <v>0</v>
      </c>
      <c r="R431" s="42">
        <v>891053.34</v>
      </c>
      <c r="S431" s="42">
        <v>0</v>
      </c>
      <c r="T431" s="42">
        <v>96.01</v>
      </c>
      <c r="U431" s="42">
        <v>53.35</v>
      </c>
      <c r="V431" s="35" t="s">
        <v>796</v>
      </c>
      <c r="W431" s="35" t="s">
        <v>82</v>
      </c>
      <c r="X431" s="35" t="s">
        <v>755</v>
      </c>
      <c r="Y431" s="35" t="s">
        <v>95</v>
      </c>
      <c r="Z431" s="35" t="s">
        <v>95</v>
      </c>
    </row>
    <row r="432" spans="1:26" ht="15.75" customHeight="1">
      <c r="A432" s="35" t="s">
        <v>849</v>
      </c>
      <c r="B432" s="35" t="s">
        <v>851</v>
      </c>
      <c r="C432" s="35" t="s">
        <v>76</v>
      </c>
      <c r="D432" s="35" t="s">
        <v>155</v>
      </c>
      <c r="E432" s="35" t="s">
        <v>119</v>
      </c>
      <c r="F432" s="35" t="s">
        <v>2210</v>
      </c>
      <c r="G432" s="35" t="s">
        <v>2211</v>
      </c>
      <c r="H432" s="35" t="s">
        <v>2212</v>
      </c>
      <c r="I432" s="41">
        <v>43418</v>
      </c>
      <c r="J432" s="41">
        <v>43452</v>
      </c>
      <c r="K432" s="35" t="s">
        <v>80</v>
      </c>
      <c r="L432" s="42">
        <v>520540.32</v>
      </c>
      <c r="M432" s="43">
        <v>3992440.15</v>
      </c>
      <c r="N432" s="42">
        <v>4000000</v>
      </c>
      <c r="O432" s="42">
        <v>0</v>
      </c>
      <c r="P432" s="35">
        <v>0</v>
      </c>
      <c r="Q432" s="35">
        <v>0</v>
      </c>
      <c r="R432" s="42">
        <v>3992440.15</v>
      </c>
      <c r="S432" s="42">
        <v>0</v>
      </c>
      <c r="T432" s="42">
        <v>100</v>
      </c>
      <c r="U432" s="42">
        <v>99.81</v>
      </c>
      <c r="V432" s="35" t="s">
        <v>831</v>
      </c>
      <c r="W432" s="35" t="s">
        <v>82</v>
      </c>
      <c r="X432" s="35" t="s">
        <v>157</v>
      </c>
      <c r="Y432" s="35" t="s">
        <v>95</v>
      </c>
      <c r="Z432" s="35" t="s">
        <v>852</v>
      </c>
    </row>
    <row r="433" spans="1:26" ht="15.75" customHeight="1">
      <c r="A433" s="35" t="s">
        <v>855</v>
      </c>
      <c r="B433" s="35" t="s">
        <v>856</v>
      </c>
      <c r="C433" s="35" t="s">
        <v>117</v>
      </c>
      <c r="D433" s="35" t="s">
        <v>483</v>
      </c>
      <c r="E433" s="35" t="s">
        <v>810</v>
      </c>
      <c r="F433" s="35" t="s">
        <v>2213</v>
      </c>
      <c r="G433" s="35" t="s">
        <v>2208</v>
      </c>
      <c r="H433" s="35" t="s">
        <v>2214</v>
      </c>
      <c r="I433" s="41">
        <v>42881</v>
      </c>
      <c r="J433" s="41">
        <v>43982</v>
      </c>
      <c r="K433" s="35" t="s">
        <v>80</v>
      </c>
      <c r="L433" s="42">
        <v>3325000.97</v>
      </c>
      <c r="M433" s="43">
        <v>24404709.120000001</v>
      </c>
      <c r="N433" s="42">
        <v>24404709.120000001</v>
      </c>
      <c r="O433" s="42">
        <v>0</v>
      </c>
      <c r="P433" s="35">
        <v>0</v>
      </c>
      <c r="Q433" s="35">
        <v>0</v>
      </c>
      <c r="R433" s="42">
        <v>24404709.100000001</v>
      </c>
      <c r="S433" s="42">
        <v>0</v>
      </c>
      <c r="T433" s="42">
        <v>100</v>
      </c>
      <c r="U433" s="42">
        <v>99.99</v>
      </c>
      <c r="V433" s="35" t="s">
        <v>796</v>
      </c>
      <c r="W433" s="35" t="s">
        <v>82</v>
      </c>
      <c r="X433" s="35" t="s">
        <v>94</v>
      </c>
      <c r="Y433" s="35" t="s">
        <v>95</v>
      </c>
      <c r="Z433" s="35" t="s">
        <v>95</v>
      </c>
    </row>
    <row r="434" spans="1:26" ht="15.75" customHeight="1">
      <c r="A434" s="35" t="s">
        <v>860</v>
      </c>
      <c r="B434" s="35" t="s">
        <v>861</v>
      </c>
      <c r="C434" s="35" t="s">
        <v>281</v>
      </c>
      <c r="D434" s="35" t="s">
        <v>399</v>
      </c>
      <c r="E434" s="35" t="s">
        <v>180</v>
      </c>
      <c r="F434" s="35" t="s">
        <v>68</v>
      </c>
      <c r="G434" s="35" t="s">
        <v>68</v>
      </c>
      <c r="H434" s="35" t="s">
        <v>68</v>
      </c>
      <c r="I434" s="41">
        <v>43133</v>
      </c>
      <c r="J434" s="41" t="s">
        <v>68</v>
      </c>
      <c r="K434" s="35" t="s">
        <v>104</v>
      </c>
      <c r="L434" s="42">
        <v>0</v>
      </c>
      <c r="M434" s="43">
        <v>0</v>
      </c>
      <c r="N434" s="42">
        <v>35000</v>
      </c>
      <c r="O434" s="42">
        <v>0</v>
      </c>
      <c r="P434" s="35">
        <v>0</v>
      </c>
      <c r="Q434" s="35">
        <v>0</v>
      </c>
      <c r="R434" s="42">
        <v>0</v>
      </c>
      <c r="S434" s="42">
        <v>0</v>
      </c>
      <c r="T434" s="42">
        <v>0</v>
      </c>
      <c r="U434" s="42">
        <v>0</v>
      </c>
      <c r="V434" s="35" t="s">
        <v>105</v>
      </c>
      <c r="W434" s="35" t="s">
        <v>233</v>
      </c>
      <c r="X434" s="35" t="s">
        <v>355</v>
      </c>
      <c r="Y434" s="35" t="s">
        <v>95</v>
      </c>
      <c r="Z434" s="35" t="s">
        <v>95</v>
      </c>
    </row>
    <row r="435" spans="1:26" ht="15.75" customHeight="1">
      <c r="A435" s="35" t="s">
        <v>865</v>
      </c>
      <c r="B435" s="35" t="s">
        <v>867</v>
      </c>
      <c r="C435" s="35" t="s">
        <v>76</v>
      </c>
      <c r="D435" s="35" t="s">
        <v>868</v>
      </c>
      <c r="E435" s="35" t="s">
        <v>119</v>
      </c>
      <c r="F435" s="35" t="s">
        <v>2215</v>
      </c>
      <c r="G435" s="35" t="s">
        <v>2216</v>
      </c>
      <c r="H435" s="35" t="s">
        <v>2217</v>
      </c>
      <c r="I435" s="41">
        <v>43325</v>
      </c>
      <c r="J435" s="41">
        <v>43496</v>
      </c>
      <c r="K435" s="35" t="s">
        <v>80</v>
      </c>
      <c r="L435" s="42">
        <v>1196836.45</v>
      </c>
      <c r="M435" s="43">
        <v>8954790.1600000001</v>
      </c>
      <c r="N435" s="42">
        <v>8954790.1600000001</v>
      </c>
      <c r="O435" s="42">
        <v>0</v>
      </c>
      <c r="P435" s="35">
        <v>0</v>
      </c>
      <c r="Q435" s="35">
        <v>0</v>
      </c>
      <c r="R435" s="42">
        <v>8954790.1500000004</v>
      </c>
      <c r="S435" s="42">
        <v>0</v>
      </c>
      <c r="T435" s="42">
        <v>100</v>
      </c>
      <c r="U435" s="42">
        <v>99.99</v>
      </c>
      <c r="V435" s="35" t="s">
        <v>831</v>
      </c>
      <c r="W435" s="35" t="s">
        <v>133</v>
      </c>
      <c r="X435" s="35" t="s">
        <v>401</v>
      </c>
      <c r="Y435" s="35" t="s">
        <v>95</v>
      </c>
      <c r="Z435" s="35" t="s">
        <v>95</v>
      </c>
    </row>
    <row r="436" spans="1:26" ht="15.75" customHeight="1">
      <c r="A436" s="35" t="s">
        <v>865</v>
      </c>
      <c r="B436" s="35" t="s">
        <v>867</v>
      </c>
      <c r="C436" s="35" t="s">
        <v>76</v>
      </c>
      <c r="D436" s="35" t="s">
        <v>868</v>
      </c>
      <c r="E436" s="35" t="s">
        <v>119</v>
      </c>
      <c r="F436" s="35" t="s">
        <v>2215</v>
      </c>
      <c r="G436" s="35" t="s">
        <v>2216</v>
      </c>
      <c r="H436" s="35" t="s">
        <v>2217</v>
      </c>
      <c r="I436" s="41">
        <v>43325</v>
      </c>
      <c r="J436" s="41">
        <v>43496</v>
      </c>
      <c r="K436" s="35" t="s">
        <v>80</v>
      </c>
      <c r="L436" s="42">
        <v>1196836.45</v>
      </c>
      <c r="M436" s="43">
        <v>8954790.1600000001</v>
      </c>
      <c r="N436" s="42">
        <v>8954790.1600000001</v>
      </c>
      <c r="O436" s="42">
        <v>0</v>
      </c>
      <c r="P436" s="35">
        <v>0</v>
      </c>
      <c r="Q436" s="35">
        <v>0</v>
      </c>
      <c r="R436" s="42">
        <v>8954790.1500000004</v>
      </c>
      <c r="S436" s="42">
        <v>0</v>
      </c>
      <c r="T436" s="42">
        <v>100</v>
      </c>
      <c r="U436" s="42">
        <v>99.99</v>
      </c>
      <c r="V436" s="35" t="s">
        <v>831</v>
      </c>
      <c r="W436" s="35" t="s">
        <v>133</v>
      </c>
      <c r="X436" s="35" t="s">
        <v>401</v>
      </c>
      <c r="Y436" s="35" t="s">
        <v>472</v>
      </c>
      <c r="Z436" s="35" t="s">
        <v>472</v>
      </c>
    </row>
    <row r="437" spans="1:26" ht="15.75" customHeight="1">
      <c r="A437" s="35" t="s">
        <v>865</v>
      </c>
      <c r="B437" s="35" t="s">
        <v>867</v>
      </c>
      <c r="C437" s="35" t="s">
        <v>76</v>
      </c>
      <c r="D437" s="35" t="s">
        <v>868</v>
      </c>
      <c r="E437" s="35" t="s">
        <v>119</v>
      </c>
      <c r="F437" s="35" t="s">
        <v>2215</v>
      </c>
      <c r="G437" s="35" t="s">
        <v>2216</v>
      </c>
      <c r="H437" s="35" t="s">
        <v>2217</v>
      </c>
      <c r="I437" s="41">
        <v>43325</v>
      </c>
      <c r="J437" s="41">
        <v>43496</v>
      </c>
      <c r="K437" s="35" t="s">
        <v>80</v>
      </c>
      <c r="L437" s="42">
        <v>1196836.45</v>
      </c>
      <c r="M437" s="43">
        <v>8954790.1600000001</v>
      </c>
      <c r="N437" s="42">
        <v>8954790.1600000001</v>
      </c>
      <c r="O437" s="42">
        <v>0</v>
      </c>
      <c r="P437" s="35">
        <v>0</v>
      </c>
      <c r="Q437" s="35">
        <v>0</v>
      </c>
      <c r="R437" s="42">
        <v>8954790.1500000004</v>
      </c>
      <c r="S437" s="42">
        <v>0</v>
      </c>
      <c r="T437" s="42">
        <v>100</v>
      </c>
      <c r="U437" s="42">
        <v>99.99</v>
      </c>
      <c r="V437" s="35" t="s">
        <v>831</v>
      </c>
      <c r="W437" s="35" t="s">
        <v>133</v>
      </c>
      <c r="X437" s="35" t="s">
        <v>401</v>
      </c>
      <c r="Y437" s="35" t="s">
        <v>1009</v>
      </c>
      <c r="Z437" s="35" t="s">
        <v>1009</v>
      </c>
    </row>
    <row r="438" spans="1:26" ht="15.75" customHeight="1">
      <c r="A438" s="35" t="s">
        <v>865</v>
      </c>
      <c r="B438" s="35" t="s">
        <v>867</v>
      </c>
      <c r="C438" s="35" t="s">
        <v>76</v>
      </c>
      <c r="D438" s="35" t="s">
        <v>868</v>
      </c>
      <c r="E438" s="35" t="s">
        <v>119</v>
      </c>
      <c r="F438" s="35" t="s">
        <v>2215</v>
      </c>
      <c r="G438" s="35" t="s">
        <v>2216</v>
      </c>
      <c r="H438" s="35" t="s">
        <v>2217</v>
      </c>
      <c r="I438" s="41">
        <v>43325</v>
      </c>
      <c r="J438" s="41">
        <v>43496</v>
      </c>
      <c r="K438" s="35" t="s">
        <v>80</v>
      </c>
      <c r="L438" s="42">
        <v>1196836.45</v>
      </c>
      <c r="M438" s="43">
        <v>8954790.1600000001</v>
      </c>
      <c r="N438" s="42">
        <v>8954790.1600000001</v>
      </c>
      <c r="O438" s="42">
        <v>0</v>
      </c>
      <c r="P438" s="35">
        <v>0</v>
      </c>
      <c r="Q438" s="35">
        <v>0</v>
      </c>
      <c r="R438" s="42">
        <v>8954790.1500000004</v>
      </c>
      <c r="S438" s="42">
        <v>0</v>
      </c>
      <c r="T438" s="42">
        <v>100</v>
      </c>
      <c r="U438" s="42">
        <v>99.99</v>
      </c>
      <c r="V438" s="35" t="s">
        <v>831</v>
      </c>
      <c r="W438" s="35" t="s">
        <v>133</v>
      </c>
      <c r="X438" s="35" t="s">
        <v>401</v>
      </c>
      <c r="Y438" s="35" t="s">
        <v>294</v>
      </c>
      <c r="Z438" s="35" t="s">
        <v>294</v>
      </c>
    </row>
    <row r="439" spans="1:26" ht="15.75" customHeight="1">
      <c r="A439" s="35" t="s">
        <v>865</v>
      </c>
      <c r="B439" s="35" t="s">
        <v>867</v>
      </c>
      <c r="C439" s="35" t="s">
        <v>76</v>
      </c>
      <c r="D439" s="35" t="s">
        <v>868</v>
      </c>
      <c r="E439" s="35" t="s">
        <v>119</v>
      </c>
      <c r="F439" s="35" t="s">
        <v>2215</v>
      </c>
      <c r="G439" s="35" t="s">
        <v>2216</v>
      </c>
      <c r="H439" s="35" t="s">
        <v>2217</v>
      </c>
      <c r="I439" s="41">
        <v>43325</v>
      </c>
      <c r="J439" s="41">
        <v>43496</v>
      </c>
      <c r="K439" s="35" t="s">
        <v>80</v>
      </c>
      <c r="L439" s="42">
        <v>1196836.45</v>
      </c>
      <c r="M439" s="43">
        <v>8954790.1600000001</v>
      </c>
      <c r="N439" s="42">
        <v>8954790.1600000001</v>
      </c>
      <c r="O439" s="42">
        <v>0</v>
      </c>
      <c r="P439" s="35">
        <v>0</v>
      </c>
      <c r="Q439" s="35">
        <v>0</v>
      </c>
      <c r="R439" s="42">
        <v>8954790.1500000004</v>
      </c>
      <c r="S439" s="42">
        <v>0</v>
      </c>
      <c r="T439" s="42">
        <v>100</v>
      </c>
      <c r="U439" s="42">
        <v>99.99</v>
      </c>
      <c r="V439" s="35" t="s">
        <v>831</v>
      </c>
      <c r="W439" s="35" t="s">
        <v>133</v>
      </c>
      <c r="X439" s="35" t="s">
        <v>401</v>
      </c>
      <c r="Y439" s="35" t="s">
        <v>665</v>
      </c>
      <c r="Z439" s="35" t="s">
        <v>665</v>
      </c>
    </row>
    <row r="440" spans="1:26" ht="15.75" customHeight="1">
      <c r="A440" s="35" t="s">
        <v>865</v>
      </c>
      <c r="B440" s="35" t="s">
        <v>867</v>
      </c>
      <c r="C440" s="35" t="s">
        <v>76</v>
      </c>
      <c r="D440" s="35" t="s">
        <v>868</v>
      </c>
      <c r="E440" s="35" t="s">
        <v>119</v>
      </c>
      <c r="F440" s="35" t="s">
        <v>2215</v>
      </c>
      <c r="G440" s="35" t="s">
        <v>2216</v>
      </c>
      <c r="H440" s="35" t="s">
        <v>2217</v>
      </c>
      <c r="I440" s="41">
        <v>43325</v>
      </c>
      <c r="J440" s="41">
        <v>43496</v>
      </c>
      <c r="K440" s="35" t="s">
        <v>80</v>
      </c>
      <c r="L440" s="42">
        <v>1196836.45</v>
      </c>
      <c r="M440" s="43">
        <v>8954790.1600000001</v>
      </c>
      <c r="N440" s="42">
        <v>8954790.1600000001</v>
      </c>
      <c r="O440" s="42">
        <v>0</v>
      </c>
      <c r="P440" s="35">
        <v>0</v>
      </c>
      <c r="Q440" s="35">
        <v>0</v>
      </c>
      <c r="R440" s="42">
        <v>8954790.1500000004</v>
      </c>
      <c r="S440" s="42">
        <v>0</v>
      </c>
      <c r="T440" s="42">
        <v>100</v>
      </c>
      <c r="U440" s="42">
        <v>99.99</v>
      </c>
      <c r="V440" s="35" t="s">
        <v>831</v>
      </c>
      <c r="W440" s="35" t="s">
        <v>133</v>
      </c>
      <c r="X440" s="35" t="s">
        <v>401</v>
      </c>
      <c r="Y440" s="35" t="s">
        <v>578</v>
      </c>
      <c r="Z440" s="35" t="s">
        <v>578</v>
      </c>
    </row>
    <row r="441" spans="1:26" ht="15.75" customHeight="1">
      <c r="A441" s="35" t="s">
        <v>865</v>
      </c>
      <c r="B441" s="35" t="s">
        <v>867</v>
      </c>
      <c r="C441" s="35" t="s">
        <v>76</v>
      </c>
      <c r="D441" s="35" t="s">
        <v>868</v>
      </c>
      <c r="E441" s="35" t="s">
        <v>119</v>
      </c>
      <c r="F441" s="35" t="s">
        <v>2215</v>
      </c>
      <c r="G441" s="35" t="s">
        <v>2216</v>
      </c>
      <c r="H441" s="35" t="s">
        <v>2217</v>
      </c>
      <c r="I441" s="41">
        <v>43325</v>
      </c>
      <c r="J441" s="41">
        <v>43496</v>
      </c>
      <c r="K441" s="35" t="s">
        <v>80</v>
      </c>
      <c r="L441" s="42">
        <v>1196836.45</v>
      </c>
      <c r="M441" s="43">
        <v>8954790.1600000001</v>
      </c>
      <c r="N441" s="42">
        <v>8954790.1600000001</v>
      </c>
      <c r="O441" s="42">
        <v>0</v>
      </c>
      <c r="P441" s="35">
        <v>0</v>
      </c>
      <c r="Q441" s="35">
        <v>0</v>
      </c>
      <c r="R441" s="42">
        <v>8954790.1500000004</v>
      </c>
      <c r="S441" s="42">
        <v>0</v>
      </c>
      <c r="T441" s="42">
        <v>100</v>
      </c>
      <c r="U441" s="42">
        <v>99.99</v>
      </c>
      <c r="V441" s="35" t="s">
        <v>831</v>
      </c>
      <c r="W441" s="35" t="s">
        <v>133</v>
      </c>
      <c r="X441" s="35" t="s">
        <v>401</v>
      </c>
      <c r="Y441" s="35" t="s">
        <v>199</v>
      </c>
      <c r="Z441" s="35" t="s">
        <v>199</v>
      </c>
    </row>
    <row r="442" spans="1:26" ht="15.75" customHeight="1">
      <c r="A442" s="35" t="s">
        <v>865</v>
      </c>
      <c r="B442" s="35" t="s">
        <v>867</v>
      </c>
      <c r="C442" s="35" t="s">
        <v>76</v>
      </c>
      <c r="D442" s="35" t="s">
        <v>868</v>
      </c>
      <c r="E442" s="35" t="s">
        <v>119</v>
      </c>
      <c r="F442" s="35" t="s">
        <v>2215</v>
      </c>
      <c r="G442" s="35" t="s">
        <v>2216</v>
      </c>
      <c r="H442" s="35" t="s">
        <v>2217</v>
      </c>
      <c r="I442" s="41">
        <v>43325</v>
      </c>
      <c r="J442" s="41">
        <v>43496</v>
      </c>
      <c r="K442" s="35" t="s">
        <v>80</v>
      </c>
      <c r="L442" s="42">
        <v>1196836.45</v>
      </c>
      <c r="M442" s="43">
        <v>8954790.1600000001</v>
      </c>
      <c r="N442" s="42">
        <v>8954790.1600000001</v>
      </c>
      <c r="O442" s="42">
        <v>0</v>
      </c>
      <c r="P442" s="35">
        <v>0</v>
      </c>
      <c r="Q442" s="35">
        <v>0</v>
      </c>
      <c r="R442" s="42">
        <v>8954790.1500000004</v>
      </c>
      <c r="S442" s="42">
        <v>0</v>
      </c>
      <c r="T442" s="42">
        <v>100</v>
      </c>
      <c r="U442" s="42">
        <v>99.99</v>
      </c>
      <c r="V442" s="35" t="s">
        <v>831</v>
      </c>
      <c r="W442" s="35" t="s">
        <v>133</v>
      </c>
      <c r="X442" s="35" t="s">
        <v>401</v>
      </c>
      <c r="Y442" s="35" t="s">
        <v>655</v>
      </c>
      <c r="Z442" s="35" t="s">
        <v>655</v>
      </c>
    </row>
    <row r="443" spans="1:26" ht="15.75" customHeight="1">
      <c r="A443" s="35" t="s">
        <v>865</v>
      </c>
      <c r="B443" s="35" t="s">
        <v>867</v>
      </c>
      <c r="C443" s="35" t="s">
        <v>76</v>
      </c>
      <c r="D443" s="35" t="s">
        <v>868</v>
      </c>
      <c r="E443" s="35" t="s">
        <v>119</v>
      </c>
      <c r="F443" s="35" t="s">
        <v>2215</v>
      </c>
      <c r="G443" s="35" t="s">
        <v>2216</v>
      </c>
      <c r="H443" s="35" t="s">
        <v>2217</v>
      </c>
      <c r="I443" s="41">
        <v>43325</v>
      </c>
      <c r="J443" s="41">
        <v>43496</v>
      </c>
      <c r="K443" s="35" t="s">
        <v>80</v>
      </c>
      <c r="L443" s="42">
        <v>1196836.45</v>
      </c>
      <c r="M443" s="43">
        <v>8954790.1600000001</v>
      </c>
      <c r="N443" s="42">
        <v>8954790.1600000001</v>
      </c>
      <c r="O443" s="42">
        <v>0</v>
      </c>
      <c r="P443" s="35">
        <v>0</v>
      </c>
      <c r="Q443" s="35">
        <v>0</v>
      </c>
      <c r="R443" s="42">
        <v>8954790.1500000004</v>
      </c>
      <c r="S443" s="42">
        <v>0</v>
      </c>
      <c r="T443" s="42">
        <v>100</v>
      </c>
      <c r="U443" s="42">
        <v>99.99</v>
      </c>
      <c r="V443" s="35" t="s">
        <v>831</v>
      </c>
      <c r="W443" s="35" t="s">
        <v>133</v>
      </c>
      <c r="X443" s="35" t="s">
        <v>401</v>
      </c>
      <c r="Y443" s="35" t="s">
        <v>224</v>
      </c>
      <c r="Z443" s="35" t="s">
        <v>224</v>
      </c>
    </row>
    <row r="444" spans="1:26" ht="15.75" customHeight="1">
      <c r="A444" s="35" t="s">
        <v>865</v>
      </c>
      <c r="B444" s="35" t="s">
        <v>867</v>
      </c>
      <c r="C444" s="35" t="s">
        <v>76</v>
      </c>
      <c r="D444" s="35" t="s">
        <v>868</v>
      </c>
      <c r="E444" s="35" t="s">
        <v>119</v>
      </c>
      <c r="F444" s="35" t="s">
        <v>2215</v>
      </c>
      <c r="G444" s="35" t="s">
        <v>2216</v>
      </c>
      <c r="H444" s="35" t="s">
        <v>2217</v>
      </c>
      <c r="I444" s="41">
        <v>43325</v>
      </c>
      <c r="J444" s="41">
        <v>43496</v>
      </c>
      <c r="K444" s="35" t="s">
        <v>80</v>
      </c>
      <c r="L444" s="42">
        <v>1196836.45</v>
      </c>
      <c r="M444" s="43">
        <v>8954790.1600000001</v>
      </c>
      <c r="N444" s="42">
        <v>8954790.1600000001</v>
      </c>
      <c r="O444" s="42">
        <v>0</v>
      </c>
      <c r="P444" s="35">
        <v>0</v>
      </c>
      <c r="Q444" s="35">
        <v>0</v>
      </c>
      <c r="R444" s="42">
        <v>8954790.1500000004</v>
      </c>
      <c r="S444" s="42">
        <v>0</v>
      </c>
      <c r="T444" s="42">
        <v>100</v>
      </c>
      <c r="U444" s="42">
        <v>99.99</v>
      </c>
      <c r="V444" s="35" t="s">
        <v>831</v>
      </c>
      <c r="W444" s="35" t="s">
        <v>133</v>
      </c>
      <c r="X444" s="35" t="s">
        <v>401</v>
      </c>
      <c r="Y444" s="35" t="s">
        <v>527</v>
      </c>
      <c r="Z444" s="35" t="s">
        <v>527</v>
      </c>
    </row>
    <row r="445" spans="1:26" ht="15.75" customHeight="1">
      <c r="A445" s="35" t="s">
        <v>865</v>
      </c>
      <c r="B445" s="35" t="s">
        <v>867</v>
      </c>
      <c r="C445" s="35" t="s">
        <v>76</v>
      </c>
      <c r="D445" s="35" t="s">
        <v>868</v>
      </c>
      <c r="E445" s="35" t="s">
        <v>119</v>
      </c>
      <c r="F445" s="35" t="s">
        <v>2215</v>
      </c>
      <c r="G445" s="35" t="s">
        <v>2216</v>
      </c>
      <c r="H445" s="35" t="s">
        <v>2217</v>
      </c>
      <c r="I445" s="41">
        <v>43325</v>
      </c>
      <c r="J445" s="41">
        <v>43496</v>
      </c>
      <c r="K445" s="35" t="s">
        <v>80</v>
      </c>
      <c r="L445" s="42">
        <v>1196836.45</v>
      </c>
      <c r="M445" s="43">
        <v>8954790.1600000001</v>
      </c>
      <c r="N445" s="42">
        <v>8954790.1600000001</v>
      </c>
      <c r="O445" s="42">
        <v>0</v>
      </c>
      <c r="P445" s="35">
        <v>0</v>
      </c>
      <c r="Q445" s="35">
        <v>0</v>
      </c>
      <c r="R445" s="42">
        <v>8954790.1500000004</v>
      </c>
      <c r="S445" s="42">
        <v>0</v>
      </c>
      <c r="T445" s="42">
        <v>100</v>
      </c>
      <c r="U445" s="42">
        <v>99.99</v>
      </c>
      <c r="V445" s="35" t="s">
        <v>831</v>
      </c>
      <c r="W445" s="35" t="s">
        <v>133</v>
      </c>
      <c r="X445" s="35" t="s">
        <v>401</v>
      </c>
      <c r="Y445" s="35" t="s">
        <v>602</v>
      </c>
      <c r="Z445" s="35" t="s">
        <v>602</v>
      </c>
    </row>
    <row r="446" spans="1:26" ht="15.75" customHeight="1">
      <c r="A446" s="35" t="s">
        <v>865</v>
      </c>
      <c r="B446" s="35" t="s">
        <v>867</v>
      </c>
      <c r="C446" s="35" t="s">
        <v>76</v>
      </c>
      <c r="D446" s="35" t="s">
        <v>868</v>
      </c>
      <c r="E446" s="35" t="s">
        <v>119</v>
      </c>
      <c r="F446" s="35" t="s">
        <v>2215</v>
      </c>
      <c r="G446" s="35" t="s">
        <v>2216</v>
      </c>
      <c r="H446" s="35" t="s">
        <v>2217</v>
      </c>
      <c r="I446" s="41">
        <v>43325</v>
      </c>
      <c r="J446" s="41">
        <v>43496</v>
      </c>
      <c r="K446" s="35" t="s">
        <v>80</v>
      </c>
      <c r="L446" s="42">
        <v>1196836.45</v>
      </c>
      <c r="M446" s="43">
        <v>8954790.1600000001</v>
      </c>
      <c r="N446" s="42">
        <v>8954790.1600000001</v>
      </c>
      <c r="O446" s="42">
        <v>0</v>
      </c>
      <c r="P446" s="35">
        <v>0</v>
      </c>
      <c r="Q446" s="35">
        <v>0</v>
      </c>
      <c r="R446" s="42">
        <v>8954790.1500000004</v>
      </c>
      <c r="S446" s="42">
        <v>0</v>
      </c>
      <c r="T446" s="42">
        <v>100</v>
      </c>
      <c r="U446" s="42">
        <v>99.99</v>
      </c>
      <c r="V446" s="35" t="s">
        <v>831</v>
      </c>
      <c r="W446" s="35" t="s">
        <v>133</v>
      </c>
      <c r="X446" s="35" t="s">
        <v>401</v>
      </c>
      <c r="Y446" s="35" t="s">
        <v>259</v>
      </c>
      <c r="Z446" s="35" t="s">
        <v>259</v>
      </c>
    </row>
    <row r="447" spans="1:26" ht="15.75" customHeight="1">
      <c r="A447" s="35" t="s">
        <v>865</v>
      </c>
      <c r="B447" s="35" t="s">
        <v>867</v>
      </c>
      <c r="C447" s="35" t="s">
        <v>76</v>
      </c>
      <c r="D447" s="35" t="s">
        <v>868</v>
      </c>
      <c r="E447" s="35" t="s">
        <v>119</v>
      </c>
      <c r="F447" s="35" t="s">
        <v>2215</v>
      </c>
      <c r="G447" s="35" t="s">
        <v>2216</v>
      </c>
      <c r="H447" s="35" t="s">
        <v>2217</v>
      </c>
      <c r="I447" s="41">
        <v>43325</v>
      </c>
      <c r="J447" s="41">
        <v>43496</v>
      </c>
      <c r="K447" s="35" t="s">
        <v>80</v>
      </c>
      <c r="L447" s="42">
        <v>1196836.45</v>
      </c>
      <c r="M447" s="43">
        <v>8954790.1600000001</v>
      </c>
      <c r="N447" s="42">
        <v>8954790.1600000001</v>
      </c>
      <c r="O447" s="42">
        <v>0</v>
      </c>
      <c r="P447" s="35">
        <v>0</v>
      </c>
      <c r="Q447" s="35">
        <v>0</v>
      </c>
      <c r="R447" s="42">
        <v>8954790.1500000004</v>
      </c>
      <c r="S447" s="42">
        <v>0</v>
      </c>
      <c r="T447" s="42">
        <v>100</v>
      </c>
      <c r="U447" s="42">
        <v>99.99</v>
      </c>
      <c r="V447" s="35" t="s">
        <v>831</v>
      </c>
      <c r="W447" s="35" t="s">
        <v>133</v>
      </c>
      <c r="X447" s="35" t="s">
        <v>401</v>
      </c>
      <c r="Y447" s="35" t="s">
        <v>158</v>
      </c>
      <c r="Z447" s="35" t="s">
        <v>158</v>
      </c>
    </row>
    <row r="448" spans="1:26" ht="15.75" customHeight="1">
      <c r="A448" s="35" t="s">
        <v>865</v>
      </c>
      <c r="B448" s="35" t="s">
        <v>867</v>
      </c>
      <c r="C448" s="35" t="s">
        <v>76</v>
      </c>
      <c r="D448" s="35" t="s">
        <v>868</v>
      </c>
      <c r="E448" s="35" t="s">
        <v>119</v>
      </c>
      <c r="F448" s="35" t="s">
        <v>2215</v>
      </c>
      <c r="G448" s="35" t="s">
        <v>2216</v>
      </c>
      <c r="H448" s="35" t="s">
        <v>2217</v>
      </c>
      <c r="I448" s="41">
        <v>43325</v>
      </c>
      <c r="J448" s="41">
        <v>43496</v>
      </c>
      <c r="K448" s="35" t="s">
        <v>80</v>
      </c>
      <c r="L448" s="42">
        <v>1196836.45</v>
      </c>
      <c r="M448" s="43">
        <v>8954790.1600000001</v>
      </c>
      <c r="N448" s="42">
        <v>8954790.1600000001</v>
      </c>
      <c r="O448" s="42">
        <v>0</v>
      </c>
      <c r="P448" s="35">
        <v>0</v>
      </c>
      <c r="Q448" s="35">
        <v>0</v>
      </c>
      <c r="R448" s="42">
        <v>8954790.1500000004</v>
      </c>
      <c r="S448" s="42">
        <v>0</v>
      </c>
      <c r="T448" s="42">
        <v>100</v>
      </c>
      <c r="U448" s="42">
        <v>99.99</v>
      </c>
      <c r="V448" s="35" t="s">
        <v>831</v>
      </c>
      <c r="W448" s="35" t="s">
        <v>133</v>
      </c>
      <c r="X448" s="35" t="s">
        <v>401</v>
      </c>
      <c r="Y448" s="35" t="s">
        <v>235</v>
      </c>
      <c r="Z448" s="35" t="s">
        <v>235</v>
      </c>
    </row>
    <row r="449" spans="1:26" ht="15.75" customHeight="1">
      <c r="A449" s="35" t="s">
        <v>865</v>
      </c>
      <c r="B449" s="35" t="s">
        <v>867</v>
      </c>
      <c r="C449" s="35" t="s">
        <v>76</v>
      </c>
      <c r="D449" s="35" t="s">
        <v>868</v>
      </c>
      <c r="E449" s="35" t="s">
        <v>119</v>
      </c>
      <c r="F449" s="35" t="s">
        <v>2215</v>
      </c>
      <c r="G449" s="35" t="s">
        <v>2216</v>
      </c>
      <c r="H449" s="35" t="s">
        <v>2217</v>
      </c>
      <c r="I449" s="41">
        <v>43325</v>
      </c>
      <c r="J449" s="41">
        <v>43496</v>
      </c>
      <c r="K449" s="35" t="s">
        <v>80</v>
      </c>
      <c r="L449" s="42">
        <v>1196836.45</v>
      </c>
      <c r="M449" s="43">
        <v>8954790.1600000001</v>
      </c>
      <c r="N449" s="42">
        <v>8954790.1600000001</v>
      </c>
      <c r="O449" s="42">
        <v>0</v>
      </c>
      <c r="P449" s="35">
        <v>0</v>
      </c>
      <c r="Q449" s="35">
        <v>0</v>
      </c>
      <c r="R449" s="42">
        <v>8954790.1500000004</v>
      </c>
      <c r="S449" s="42">
        <v>0</v>
      </c>
      <c r="T449" s="42">
        <v>100</v>
      </c>
      <c r="U449" s="42">
        <v>99.99</v>
      </c>
      <c r="V449" s="35" t="s">
        <v>831</v>
      </c>
      <c r="W449" s="35" t="s">
        <v>133</v>
      </c>
      <c r="X449" s="35" t="s">
        <v>401</v>
      </c>
      <c r="Y449" s="35" t="s">
        <v>143</v>
      </c>
      <c r="Z449" s="35" t="s">
        <v>143</v>
      </c>
    </row>
    <row r="450" spans="1:26" ht="15.75" customHeight="1">
      <c r="A450" s="35" t="s">
        <v>865</v>
      </c>
      <c r="B450" s="35" t="s">
        <v>867</v>
      </c>
      <c r="C450" s="35" t="s">
        <v>76</v>
      </c>
      <c r="D450" s="35" t="s">
        <v>868</v>
      </c>
      <c r="E450" s="35" t="s">
        <v>119</v>
      </c>
      <c r="F450" s="35" t="s">
        <v>2215</v>
      </c>
      <c r="G450" s="35" t="s">
        <v>2216</v>
      </c>
      <c r="H450" s="35" t="s">
        <v>2217</v>
      </c>
      <c r="I450" s="41">
        <v>43325</v>
      </c>
      <c r="J450" s="41">
        <v>43496</v>
      </c>
      <c r="K450" s="35" t="s">
        <v>80</v>
      </c>
      <c r="L450" s="42">
        <v>1196836.45</v>
      </c>
      <c r="M450" s="43">
        <v>8954790.1600000001</v>
      </c>
      <c r="N450" s="42">
        <v>8954790.1600000001</v>
      </c>
      <c r="O450" s="42">
        <v>0</v>
      </c>
      <c r="P450" s="35">
        <v>0</v>
      </c>
      <c r="Q450" s="35">
        <v>0</v>
      </c>
      <c r="R450" s="42">
        <v>8954790.1500000004</v>
      </c>
      <c r="S450" s="42">
        <v>0</v>
      </c>
      <c r="T450" s="42">
        <v>100</v>
      </c>
      <c r="U450" s="42">
        <v>99.99</v>
      </c>
      <c r="V450" s="35" t="s">
        <v>831</v>
      </c>
      <c r="W450" s="35" t="s">
        <v>133</v>
      </c>
      <c r="X450" s="35" t="s">
        <v>401</v>
      </c>
      <c r="Y450" s="35" t="s">
        <v>364</v>
      </c>
      <c r="Z450" s="35" t="s">
        <v>364</v>
      </c>
    </row>
    <row r="451" spans="1:26" ht="15.75" customHeight="1">
      <c r="A451" s="35" t="s">
        <v>865</v>
      </c>
      <c r="B451" s="35" t="s">
        <v>867</v>
      </c>
      <c r="C451" s="35" t="s">
        <v>76</v>
      </c>
      <c r="D451" s="35" t="s">
        <v>868</v>
      </c>
      <c r="E451" s="35" t="s">
        <v>119</v>
      </c>
      <c r="F451" s="35" t="s">
        <v>2215</v>
      </c>
      <c r="G451" s="35" t="s">
        <v>2216</v>
      </c>
      <c r="H451" s="35" t="s">
        <v>2217</v>
      </c>
      <c r="I451" s="41">
        <v>43325</v>
      </c>
      <c r="J451" s="41">
        <v>43496</v>
      </c>
      <c r="K451" s="35" t="s">
        <v>80</v>
      </c>
      <c r="L451" s="42">
        <v>1196836.45</v>
      </c>
      <c r="M451" s="43">
        <v>8954790.1600000001</v>
      </c>
      <c r="N451" s="42">
        <v>8954790.1600000001</v>
      </c>
      <c r="O451" s="42">
        <v>0</v>
      </c>
      <c r="P451" s="35">
        <v>0</v>
      </c>
      <c r="Q451" s="35">
        <v>0</v>
      </c>
      <c r="R451" s="42">
        <v>8954790.1500000004</v>
      </c>
      <c r="S451" s="42">
        <v>0</v>
      </c>
      <c r="T451" s="42">
        <v>100</v>
      </c>
      <c r="U451" s="42">
        <v>99.99</v>
      </c>
      <c r="V451" s="35" t="s">
        <v>831</v>
      </c>
      <c r="W451" s="35" t="s">
        <v>133</v>
      </c>
      <c r="X451" s="35" t="s">
        <v>401</v>
      </c>
      <c r="Y451" s="35" t="s">
        <v>212</v>
      </c>
      <c r="Z451" s="35" t="s">
        <v>212</v>
      </c>
    </row>
    <row r="452" spans="1:26" ht="15.75" customHeight="1">
      <c r="A452" s="35" t="s">
        <v>865</v>
      </c>
      <c r="B452" s="35" t="s">
        <v>867</v>
      </c>
      <c r="C452" s="35" t="s">
        <v>76</v>
      </c>
      <c r="D452" s="35" t="s">
        <v>868</v>
      </c>
      <c r="E452" s="35" t="s">
        <v>119</v>
      </c>
      <c r="F452" s="35" t="s">
        <v>2215</v>
      </c>
      <c r="G452" s="35" t="s">
        <v>2216</v>
      </c>
      <c r="H452" s="35" t="s">
        <v>2217</v>
      </c>
      <c r="I452" s="41">
        <v>43325</v>
      </c>
      <c r="J452" s="41">
        <v>43496</v>
      </c>
      <c r="K452" s="35" t="s">
        <v>80</v>
      </c>
      <c r="L452" s="42">
        <v>1196836.45</v>
      </c>
      <c r="M452" s="43">
        <v>8954790.1600000001</v>
      </c>
      <c r="N452" s="42">
        <v>8954790.1600000001</v>
      </c>
      <c r="O452" s="42">
        <v>0</v>
      </c>
      <c r="P452" s="35">
        <v>0</v>
      </c>
      <c r="Q452" s="35">
        <v>0</v>
      </c>
      <c r="R452" s="42">
        <v>8954790.1500000004</v>
      </c>
      <c r="S452" s="42">
        <v>0</v>
      </c>
      <c r="T452" s="42">
        <v>100</v>
      </c>
      <c r="U452" s="42">
        <v>99.99</v>
      </c>
      <c r="V452" s="35" t="s">
        <v>831</v>
      </c>
      <c r="W452" s="35" t="s">
        <v>133</v>
      </c>
      <c r="X452" s="35" t="s">
        <v>401</v>
      </c>
      <c r="Y452" s="35" t="s">
        <v>1223</v>
      </c>
      <c r="Z452" s="35" t="s">
        <v>1223</v>
      </c>
    </row>
    <row r="453" spans="1:26" ht="15.75" customHeight="1">
      <c r="A453" s="35" t="s">
        <v>865</v>
      </c>
      <c r="B453" s="35" t="s">
        <v>867</v>
      </c>
      <c r="C453" s="35" t="s">
        <v>76</v>
      </c>
      <c r="D453" s="35" t="s">
        <v>868</v>
      </c>
      <c r="E453" s="35" t="s">
        <v>119</v>
      </c>
      <c r="F453" s="35" t="s">
        <v>2215</v>
      </c>
      <c r="G453" s="35" t="s">
        <v>2216</v>
      </c>
      <c r="H453" s="35" t="s">
        <v>2217</v>
      </c>
      <c r="I453" s="41">
        <v>43325</v>
      </c>
      <c r="J453" s="41">
        <v>43496</v>
      </c>
      <c r="K453" s="35" t="s">
        <v>80</v>
      </c>
      <c r="L453" s="42">
        <v>1196836.45</v>
      </c>
      <c r="M453" s="43">
        <v>8954790.1600000001</v>
      </c>
      <c r="N453" s="42">
        <v>8954790.1600000001</v>
      </c>
      <c r="O453" s="42">
        <v>0</v>
      </c>
      <c r="P453" s="35">
        <v>0</v>
      </c>
      <c r="Q453" s="35">
        <v>0</v>
      </c>
      <c r="R453" s="42">
        <v>8954790.1500000004</v>
      </c>
      <c r="S453" s="42">
        <v>0</v>
      </c>
      <c r="T453" s="42">
        <v>100</v>
      </c>
      <c r="U453" s="42">
        <v>99.99</v>
      </c>
      <c r="V453" s="35" t="s">
        <v>831</v>
      </c>
      <c r="W453" s="35" t="s">
        <v>133</v>
      </c>
      <c r="X453" s="35" t="s">
        <v>401</v>
      </c>
      <c r="Y453" s="35" t="s">
        <v>1660</v>
      </c>
      <c r="Z453" s="35" t="s">
        <v>1660</v>
      </c>
    </row>
    <row r="454" spans="1:26" ht="15.75" customHeight="1">
      <c r="A454" s="35" t="s">
        <v>865</v>
      </c>
      <c r="B454" s="35" t="s">
        <v>867</v>
      </c>
      <c r="C454" s="35" t="s">
        <v>76</v>
      </c>
      <c r="D454" s="35" t="s">
        <v>868</v>
      </c>
      <c r="E454" s="35" t="s">
        <v>119</v>
      </c>
      <c r="F454" s="35" t="s">
        <v>2215</v>
      </c>
      <c r="G454" s="35" t="s">
        <v>2216</v>
      </c>
      <c r="H454" s="35" t="s">
        <v>2217</v>
      </c>
      <c r="I454" s="41">
        <v>43325</v>
      </c>
      <c r="J454" s="41">
        <v>43496</v>
      </c>
      <c r="K454" s="35" t="s">
        <v>80</v>
      </c>
      <c r="L454" s="42">
        <v>1196836.45</v>
      </c>
      <c r="M454" s="43">
        <v>8954790.1600000001</v>
      </c>
      <c r="N454" s="42">
        <v>8954790.1600000001</v>
      </c>
      <c r="O454" s="42">
        <v>0</v>
      </c>
      <c r="P454" s="35">
        <v>0</v>
      </c>
      <c r="Q454" s="35">
        <v>0</v>
      </c>
      <c r="R454" s="42">
        <v>8954790.1500000004</v>
      </c>
      <c r="S454" s="42">
        <v>0</v>
      </c>
      <c r="T454" s="42">
        <v>100</v>
      </c>
      <c r="U454" s="42">
        <v>99.99</v>
      </c>
      <c r="V454" s="35" t="s">
        <v>831</v>
      </c>
      <c r="W454" s="35" t="s">
        <v>133</v>
      </c>
      <c r="X454" s="35" t="s">
        <v>401</v>
      </c>
      <c r="Y454" s="35" t="s">
        <v>356</v>
      </c>
      <c r="Z454" s="35" t="s">
        <v>356</v>
      </c>
    </row>
    <row r="455" spans="1:26" ht="15.75" customHeight="1">
      <c r="A455" s="35" t="s">
        <v>865</v>
      </c>
      <c r="B455" s="35" t="s">
        <v>867</v>
      </c>
      <c r="C455" s="35" t="s">
        <v>76</v>
      </c>
      <c r="D455" s="35" t="s">
        <v>868</v>
      </c>
      <c r="E455" s="35" t="s">
        <v>119</v>
      </c>
      <c r="F455" s="35" t="s">
        <v>2215</v>
      </c>
      <c r="G455" s="35" t="s">
        <v>2216</v>
      </c>
      <c r="H455" s="35" t="s">
        <v>2217</v>
      </c>
      <c r="I455" s="41">
        <v>43325</v>
      </c>
      <c r="J455" s="41">
        <v>43496</v>
      </c>
      <c r="K455" s="35" t="s">
        <v>80</v>
      </c>
      <c r="L455" s="42">
        <v>1196836.45</v>
      </c>
      <c r="M455" s="43">
        <v>8954790.1600000001</v>
      </c>
      <c r="N455" s="42">
        <v>8954790.1600000001</v>
      </c>
      <c r="O455" s="42">
        <v>0</v>
      </c>
      <c r="P455" s="35">
        <v>0</v>
      </c>
      <c r="Q455" s="35">
        <v>0</v>
      </c>
      <c r="R455" s="42">
        <v>8954790.1500000004</v>
      </c>
      <c r="S455" s="42">
        <v>0</v>
      </c>
      <c r="T455" s="42">
        <v>100</v>
      </c>
      <c r="U455" s="42">
        <v>99.99</v>
      </c>
      <c r="V455" s="35" t="s">
        <v>831</v>
      </c>
      <c r="W455" s="35" t="s">
        <v>133</v>
      </c>
      <c r="X455" s="35" t="s">
        <v>401</v>
      </c>
      <c r="Y455" s="35" t="s">
        <v>1883</v>
      </c>
      <c r="Z455" s="35" t="s">
        <v>1883</v>
      </c>
    </row>
    <row r="456" spans="1:26" ht="15.75" customHeight="1">
      <c r="A456" s="35" t="s">
        <v>865</v>
      </c>
      <c r="B456" s="35" t="s">
        <v>867</v>
      </c>
      <c r="C456" s="35" t="s">
        <v>76</v>
      </c>
      <c r="D456" s="35" t="s">
        <v>868</v>
      </c>
      <c r="E456" s="35" t="s">
        <v>119</v>
      </c>
      <c r="F456" s="35" t="s">
        <v>2215</v>
      </c>
      <c r="G456" s="35" t="s">
        <v>2216</v>
      </c>
      <c r="H456" s="35" t="s">
        <v>2217</v>
      </c>
      <c r="I456" s="41">
        <v>43325</v>
      </c>
      <c r="J456" s="41">
        <v>43496</v>
      </c>
      <c r="K456" s="35" t="s">
        <v>80</v>
      </c>
      <c r="L456" s="42">
        <v>1196836.45</v>
      </c>
      <c r="M456" s="43">
        <v>8954790.1600000001</v>
      </c>
      <c r="N456" s="42">
        <v>8954790.1600000001</v>
      </c>
      <c r="O456" s="42">
        <v>0</v>
      </c>
      <c r="P456" s="35">
        <v>0</v>
      </c>
      <c r="Q456" s="35">
        <v>0</v>
      </c>
      <c r="R456" s="42">
        <v>8954790.1500000004</v>
      </c>
      <c r="S456" s="42">
        <v>0</v>
      </c>
      <c r="T456" s="42">
        <v>100</v>
      </c>
      <c r="U456" s="42">
        <v>99.99</v>
      </c>
      <c r="V456" s="35" t="s">
        <v>831</v>
      </c>
      <c r="W456" s="35" t="s">
        <v>133</v>
      </c>
      <c r="X456" s="35" t="s">
        <v>401</v>
      </c>
      <c r="Y456" s="35" t="s">
        <v>283</v>
      </c>
      <c r="Z456" s="35" t="s">
        <v>283</v>
      </c>
    </row>
    <row r="457" spans="1:26" ht="15.75" customHeight="1">
      <c r="A457" s="35" t="s">
        <v>872</v>
      </c>
      <c r="B457" s="35" t="s">
        <v>874</v>
      </c>
      <c r="C457" s="35" t="s">
        <v>100</v>
      </c>
      <c r="D457" s="35" t="s">
        <v>232</v>
      </c>
      <c r="E457" s="35" t="s">
        <v>409</v>
      </c>
      <c r="F457" s="35" t="s">
        <v>2218</v>
      </c>
      <c r="G457" s="35" t="s">
        <v>2219</v>
      </c>
      <c r="H457" s="35" t="s">
        <v>2201</v>
      </c>
      <c r="I457" s="41">
        <v>43160</v>
      </c>
      <c r="J457" s="41">
        <v>43160</v>
      </c>
      <c r="K457" s="35" t="s">
        <v>663</v>
      </c>
      <c r="L457" s="42">
        <v>8570.11</v>
      </c>
      <c r="M457" s="43">
        <v>62904.61</v>
      </c>
      <c r="N457" s="42">
        <v>62904.61</v>
      </c>
      <c r="O457" s="42">
        <v>0</v>
      </c>
      <c r="P457" s="35">
        <v>0</v>
      </c>
      <c r="Q457" s="35">
        <v>0</v>
      </c>
      <c r="R457" s="42">
        <v>62904.6</v>
      </c>
      <c r="S457" s="42">
        <v>0</v>
      </c>
      <c r="T457" s="42">
        <v>100</v>
      </c>
      <c r="U457" s="42">
        <v>99.99</v>
      </c>
      <c r="V457" s="35" t="s">
        <v>831</v>
      </c>
      <c r="W457" s="35" t="s">
        <v>82</v>
      </c>
      <c r="X457" s="35" t="s">
        <v>355</v>
      </c>
      <c r="Y457" s="35" t="s">
        <v>95</v>
      </c>
      <c r="Z457" s="35" t="s">
        <v>95</v>
      </c>
    </row>
    <row r="458" spans="1:26" ht="15.75" customHeight="1">
      <c r="A458" s="35" t="s">
        <v>877</v>
      </c>
      <c r="B458" s="35" t="s">
        <v>879</v>
      </c>
      <c r="C458" s="35" t="s">
        <v>138</v>
      </c>
      <c r="D458" s="35" t="s">
        <v>672</v>
      </c>
      <c r="E458" s="35" t="s">
        <v>733</v>
      </c>
      <c r="F458" s="35" t="s">
        <v>2220</v>
      </c>
      <c r="G458" s="35" t="s">
        <v>2221</v>
      </c>
      <c r="H458" s="35" t="s">
        <v>2222</v>
      </c>
      <c r="I458" s="41">
        <v>43404</v>
      </c>
      <c r="J458" s="41">
        <v>45291</v>
      </c>
      <c r="K458" s="35" t="s">
        <v>80</v>
      </c>
      <c r="L458" s="42">
        <v>5000000</v>
      </c>
      <c r="M458" s="43">
        <v>38571300</v>
      </c>
      <c r="N458" s="42">
        <v>53760000</v>
      </c>
      <c r="O458" s="42">
        <v>0</v>
      </c>
      <c r="P458" s="35">
        <v>0</v>
      </c>
      <c r="Q458" s="35">
        <v>0</v>
      </c>
      <c r="R458" s="42">
        <v>29204852.219999999</v>
      </c>
      <c r="S458" s="42">
        <v>0</v>
      </c>
      <c r="T458" s="42">
        <v>76.709999999999994</v>
      </c>
      <c r="U458" s="42">
        <v>54.32</v>
      </c>
      <c r="V458" s="35" t="s">
        <v>787</v>
      </c>
      <c r="W458" s="35" t="s">
        <v>82</v>
      </c>
      <c r="X458" s="35" t="s">
        <v>134</v>
      </c>
      <c r="Y458" s="35" t="s">
        <v>95</v>
      </c>
      <c r="Z458" s="35" t="s">
        <v>95</v>
      </c>
    </row>
    <row r="459" spans="1:26" ht="15.75" customHeight="1">
      <c r="A459" s="35" t="s">
        <v>881</v>
      </c>
      <c r="B459" s="35" t="s">
        <v>883</v>
      </c>
      <c r="C459" s="35" t="s">
        <v>138</v>
      </c>
      <c r="D459" s="35" t="s">
        <v>868</v>
      </c>
      <c r="E459" s="35" t="s">
        <v>884</v>
      </c>
      <c r="F459" s="35" t="s">
        <v>2223</v>
      </c>
      <c r="G459" s="35" t="s">
        <v>2224</v>
      </c>
      <c r="H459" s="35" t="s">
        <v>2225</v>
      </c>
      <c r="I459" s="41">
        <v>43388</v>
      </c>
      <c r="J459" s="41">
        <v>43739</v>
      </c>
      <c r="K459" s="35" t="s">
        <v>80</v>
      </c>
      <c r="L459" s="42">
        <v>27000</v>
      </c>
      <c r="M459" s="43">
        <v>208164.6</v>
      </c>
      <c r="N459" s="42">
        <v>208164.6</v>
      </c>
      <c r="O459" s="42">
        <v>0</v>
      </c>
      <c r="P459" s="35">
        <v>0</v>
      </c>
      <c r="Q459" s="35">
        <v>0</v>
      </c>
      <c r="R459" s="42">
        <v>208164.59</v>
      </c>
      <c r="S459" s="42">
        <v>0</v>
      </c>
      <c r="T459" s="42">
        <v>100</v>
      </c>
      <c r="U459" s="42">
        <v>99.99</v>
      </c>
      <c r="V459" s="35" t="s">
        <v>831</v>
      </c>
      <c r="W459" s="35" t="s">
        <v>133</v>
      </c>
      <c r="X459" s="35" t="s">
        <v>401</v>
      </c>
      <c r="Y459" s="35" t="s">
        <v>578</v>
      </c>
      <c r="Z459" s="35" t="s">
        <v>578</v>
      </c>
    </row>
    <row r="460" spans="1:26" ht="15.75" customHeight="1">
      <c r="A460" s="35" t="s">
        <v>881</v>
      </c>
      <c r="B460" s="35" t="s">
        <v>883</v>
      </c>
      <c r="C460" s="35" t="s">
        <v>138</v>
      </c>
      <c r="D460" s="35" t="s">
        <v>868</v>
      </c>
      <c r="E460" s="35" t="s">
        <v>884</v>
      </c>
      <c r="F460" s="35" t="s">
        <v>2223</v>
      </c>
      <c r="G460" s="35" t="s">
        <v>2224</v>
      </c>
      <c r="H460" s="35" t="s">
        <v>2225</v>
      </c>
      <c r="I460" s="41">
        <v>43388</v>
      </c>
      <c r="J460" s="41">
        <v>43739</v>
      </c>
      <c r="K460" s="35" t="s">
        <v>80</v>
      </c>
      <c r="L460" s="42">
        <v>27000</v>
      </c>
      <c r="M460" s="43">
        <v>208164.6</v>
      </c>
      <c r="N460" s="42">
        <v>208164.6</v>
      </c>
      <c r="O460" s="42">
        <v>0</v>
      </c>
      <c r="P460" s="35">
        <v>0</v>
      </c>
      <c r="Q460" s="35">
        <v>0</v>
      </c>
      <c r="R460" s="42">
        <v>208164.59</v>
      </c>
      <c r="S460" s="42">
        <v>0</v>
      </c>
      <c r="T460" s="42">
        <v>100</v>
      </c>
      <c r="U460" s="42">
        <v>99.99</v>
      </c>
      <c r="V460" s="35" t="s">
        <v>831</v>
      </c>
      <c r="W460" s="35" t="s">
        <v>133</v>
      </c>
      <c r="X460" s="35" t="s">
        <v>401</v>
      </c>
      <c r="Y460" s="35" t="s">
        <v>95</v>
      </c>
      <c r="Z460" s="35" t="s">
        <v>95</v>
      </c>
    </row>
    <row r="461" spans="1:26" ht="15.75" customHeight="1">
      <c r="A461" s="35" t="s">
        <v>881</v>
      </c>
      <c r="B461" s="35" t="s">
        <v>883</v>
      </c>
      <c r="C461" s="35" t="s">
        <v>138</v>
      </c>
      <c r="D461" s="35" t="s">
        <v>868</v>
      </c>
      <c r="E461" s="35" t="s">
        <v>884</v>
      </c>
      <c r="F461" s="35" t="s">
        <v>2223</v>
      </c>
      <c r="G461" s="35" t="s">
        <v>2224</v>
      </c>
      <c r="H461" s="35" t="s">
        <v>2225</v>
      </c>
      <c r="I461" s="41">
        <v>43388</v>
      </c>
      <c r="J461" s="41">
        <v>43739</v>
      </c>
      <c r="K461" s="35" t="s">
        <v>80</v>
      </c>
      <c r="L461" s="42">
        <v>27000</v>
      </c>
      <c r="M461" s="43">
        <v>208164.6</v>
      </c>
      <c r="N461" s="42">
        <v>208164.6</v>
      </c>
      <c r="O461" s="42">
        <v>0</v>
      </c>
      <c r="P461" s="35">
        <v>0</v>
      </c>
      <c r="Q461" s="35">
        <v>0</v>
      </c>
      <c r="R461" s="42">
        <v>208164.59</v>
      </c>
      <c r="S461" s="42">
        <v>0</v>
      </c>
      <c r="T461" s="42">
        <v>100</v>
      </c>
      <c r="U461" s="42">
        <v>99.99</v>
      </c>
      <c r="V461" s="35" t="s">
        <v>831</v>
      </c>
      <c r="W461" s="35" t="s">
        <v>133</v>
      </c>
      <c r="X461" s="35" t="s">
        <v>401</v>
      </c>
      <c r="Y461" s="35" t="s">
        <v>1223</v>
      </c>
      <c r="Z461" s="35" t="s">
        <v>1223</v>
      </c>
    </row>
    <row r="462" spans="1:26" ht="15.75" customHeight="1">
      <c r="A462" s="35" t="s">
        <v>881</v>
      </c>
      <c r="B462" s="35" t="s">
        <v>883</v>
      </c>
      <c r="C462" s="35" t="s">
        <v>138</v>
      </c>
      <c r="D462" s="35" t="s">
        <v>868</v>
      </c>
      <c r="E462" s="35" t="s">
        <v>884</v>
      </c>
      <c r="F462" s="35" t="s">
        <v>2223</v>
      </c>
      <c r="G462" s="35" t="s">
        <v>2224</v>
      </c>
      <c r="H462" s="35" t="s">
        <v>2225</v>
      </c>
      <c r="I462" s="41">
        <v>43388</v>
      </c>
      <c r="J462" s="41">
        <v>43739</v>
      </c>
      <c r="K462" s="35" t="s">
        <v>80</v>
      </c>
      <c r="L462" s="42">
        <v>27000</v>
      </c>
      <c r="M462" s="43">
        <v>208164.6</v>
      </c>
      <c r="N462" s="42">
        <v>208164.6</v>
      </c>
      <c r="O462" s="42">
        <v>0</v>
      </c>
      <c r="P462" s="35">
        <v>0</v>
      </c>
      <c r="Q462" s="35">
        <v>0</v>
      </c>
      <c r="R462" s="42">
        <v>208164.59</v>
      </c>
      <c r="S462" s="42">
        <v>0</v>
      </c>
      <c r="T462" s="42">
        <v>100</v>
      </c>
      <c r="U462" s="42">
        <v>99.99</v>
      </c>
      <c r="V462" s="35" t="s">
        <v>831</v>
      </c>
      <c r="W462" s="35" t="s">
        <v>133</v>
      </c>
      <c r="X462" s="35" t="s">
        <v>401</v>
      </c>
      <c r="Y462" s="35" t="s">
        <v>1660</v>
      </c>
      <c r="Z462" s="35" t="s">
        <v>1660</v>
      </c>
    </row>
    <row r="463" spans="1:26" ht="15.75" customHeight="1">
      <c r="A463" s="35" t="s">
        <v>881</v>
      </c>
      <c r="B463" s="35" t="s">
        <v>883</v>
      </c>
      <c r="C463" s="35" t="s">
        <v>138</v>
      </c>
      <c r="D463" s="35" t="s">
        <v>868</v>
      </c>
      <c r="E463" s="35" t="s">
        <v>884</v>
      </c>
      <c r="F463" s="35" t="s">
        <v>2223</v>
      </c>
      <c r="G463" s="35" t="s">
        <v>2224</v>
      </c>
      <c r="H463" s="35" t="s">
        <v>2225</v>
      </c>
      <c r="I463" s="41">
        <v>43388</v>
      </c>
      <c r="J463" s="41">
        <v>43739</v>
      </c>
      <c r="K463" s="35" t="s">
        <v>80</v>
      </c>
      <c r="L463" s="42">
        <v>27000</v>
      </c>
      <c r="M463" s="43">
        <v>208164.6</v>
      </c>
      <c r="N463" s="42">
        <v>208164.6</v>
      </c>
      <c r="O463" s="42">
        <v>0</v>
      </c>
      <c r="P463" s="35">
        <v>0</v>
      </c>
      <c r="Q463" s="35">
        <v>0</v>
      </c>
      <c r="R463" s="42">
        <v>208164.59</v>
      </c>
      <c r="S463" s="42">
        <v>0</v>
      </c>
      <c r="T463" s="42">
        <v>100</v>
      </c>
      <c r="U463" s="42">
        <v>99.99</v>
      </c>
      <c r="V463" s="35" t="s">
        <v>831</v>
      </c>
      <c r="W463" s="35" t="s">
        <v>133</v>
      </c>
      <c r="X463" s="35" t="s">
        <v>401</v>
      </c>
      <c r="Y463" s="35" t="s">
        <v>356</v>
      </c>
      <c r="Z463" s="35" t="s">
        <v>356</v>
      </c>
    </row>
    <row r="464" spans="1:26" ht="15.75" customHeight="1">
      <c r="A464" s="35" t="s">
        <v>881</v>
      </c>
      <c r="B464" s="35" t="s">
        <v>883</v>
      </c>
      <c r="C464" s="35" t="s">
        <v>138</v>
      </c>
      <c r="D464" s="35" t="s">
        <v>868</v>
      </c>
      <c r="E464" s="35" t="s">
        <v>884</v>
      </c>
      <c r="F464" s="35" t="s">
        <v>2223</v>
      </c>
      <c r="G464" s="35" t="s">
        <v>2224</v>
      </c>
      <c r="H464" s="35" t="s">
        <v>2225</v>
      </c>
      <c r="I464" s="41">
        <v>43388</v>
      </c>
      <c r="J464" s="41">
        <v>43739</v>
      </c>
      <c r="K464" s="35" t="s">
        <v>80</v>
      </c>
      <c r="L464" s="42">
        <v>27000</v>
      </c>
      <c r="M464" s="43">
        <v>208164.6</v>
      </c>
      <c r="N464" s="42">
        <v>208164.6</v>
      </c>
      <c r="O464" s="42">
        <v>0</v>
      </c>
      <c r="P464" s="35">
        <v>0</v>
      </c>
      <c r="Q464" s="35">
        <v>0</v>
      </c>
      <c r="R464" s="42">
        <v>208164.59</v>
      </c>
      <c r="S464" s="42">
        <v>0</v>
      </c>
      <c r="T464" s="42">
        <v>100</v>
      </c>
      <c r="U464" s="42">
        <v>99.99</v>
      </c>
      <c r="V464" s="35" t="s">
        <v>831</v>
      </c>
      <c r="W464" s="35" t="s">
        <v>133</v>
      </c>
      <c r="X464" s="35" t="s">
        <v>401</v>
      </c>
      <c r="Y464" s="35" t="s">
        <v>294</v>
      </c>
      <c r="Z464" s="35" t="s">
        <v>294</v>
      </c>
    </row>
    <row r="465" spans="1:26" ht="15.75" customHeight="1">
      <c r="A465" s="35" t="s">
        <v>881</v>
      </c>
      <c r="B465" s="35" t="s">
        <v>883</v>
      </c>
      <c r="C465" s="35" t="s">
        <v>138</v>
      </c>
      <c r="D465" s="35" t="s">
        <v>868</v>
      </c>
      <c r="E465" s="35" t="s">
        <v>884</v>
      </c>
      <c r="F465" s="35" t="s">
        <v>2223</v>
      </c>
      <c r="G465" s="35" t="s">
        <v>2224</v>
      </c>
      <c r="H465" s="35" t="s">
        <v>2225</v>
      </c>
      <c r="I465" s="41">
        <v>43388</v>
      </c>
      <c r="J465" s="41">
        <v>43739</v>
      </c>
      <c r="K465" s="35" t="s">
        <v>80</v>
      </c>
      <c r="L465" s="42">
        <v>27000</v>
      </c>
      <c r="M465" s="43">
        <v>208164.6</v>
      </c>
      <c r="N465" s="42">
        <v>208164.6</v>
      </c>
      <c r="O465" s="42">
        <v>0</v>
      </c>
      <c r="P465" s="35">
        <v>0</v>
      </c>
      <c r="Q465" s="35">
        <v>0</v>
      </c>
      <c r="R465" s="42">
        <v>208164.59</v>
      </c>
      <c r="S465" s="42">
        <v>0</v>
      </c>
      <c r="T465" s="42">
        <v>100</v>
      </c>
      <c r="U465" s="42">
        <v>99.99</v>
      </c>
      <c r="V465" s="35" t="s">
        <v>831</v>
      </c>
      <c r="W465" s="35" t="s">
        <v>133</v>
      </c>
      <c r="X465" s="35" t="s">
        <v>401</v>
      </c>
      <c r="Y465" s="35" t="s">
        <v>472</v>
      </c>
      <c r="Z465" s="35" t="s">
        <v>472</v>
      </c>
    </row>
    <row r="466" spans="1:26" ht="15.75" customHeight="1">
      <c r="A466" s="35" t="s">
        <v>881</v>
      </c>
      <c r="B466" s="35" t="s">
        <v>883</v>
      </c>
      <c r="C466" s="35" t="s">
        <v>138</v>
      </c>
      <c r="D466" s="35" t="s">
        <v>868</v>
      </c>
      <c r="E466" s="35" t="s">
        <v>884</v>
      </c>
      <c r="F466" s="35" t="s">
        <v>2223</v>
      </c>
      <c r="G466" s="35" t="s">
        <v>2224</v>
      </c>
      <c r="H466" s="35" t="s">
        <v>2225</v>
      </c>
      <c r="I466" s="41">
        <v>43388</v>
      </c>
      <c r="J466" s="41">
        <v>43739</v>
      </c>
      <c r="K466" s="35" t="s">
        <v>80</v>
      </c>
      <c r="L466" s="42">
        <v>27000</v>
      </c>
      <c r="M466" s="43">
        <v>208164.6</v>
      </c>
      <c r="N466" s="42">
        <v>208164.6</v>
      </c>
      <c r="O466" s="42">
        <v>0</v>
      </c>
      <c r="P466" s="35">
        <v>0</v>
      </c>
      <c r="Q466" s="35">
        <v>0</v>
      </c>
      <c r="R466" s="42">
        <v>208164.59</v>
      </c>
      <c r="S466" s="42">
        <v>0</v>
      </c>
      <c r="T466" s="42">
        <v>100</v>
      </c>
      <c r="U466" s="42">
        <v>99.99</v>
      </c>
      <c r="V466" s="35" t="s">
        <v>831</v>
      </c>
      <c r="W466" s="35" t="s">
        <v>133</v>
      </c>
      <c r="X466" s="35" t="s">
        <v>401</v>
      </c>
      <c r="Y466" s="35" t="s">
        <v>224</v>
      </c>
      <c r="Z466" s="35" t="s">
        <v>224</v>
      </c>
    </row>
    <row r="467" spans="1:26" ht="15.75" customHeight="1">
      <c r="A467" s="35" t="s">
        <v>881</v>
      </c>
      <c r="B467" s="35" t="s">
        <v>883</v>
      </c>
      <c r="C467" s="35" t="s">
        <v>138</v>
      </c>
      <c r="D467" s="35" t="s">
        <v>868</v>
      </c>
      <c r="E467" s="35" t="s">
        <v>884</v>
      </c>
      <c r="F467" s="35" t="s">
        <v>2223</v>
      </c>
      <c r="G467" s="35" t="s">
        <v>2224</v>
      </c>
      <c r="H467" s="35" t="s">
        <v>2225</v>
      </c>
      <c r="I467" s="41">
        <v>43388</v>
      </c>
      <c r="J467" s="41">
        <v>43739</v>
      </c>
      <c r="K467" s="35" t="s">
        <v>80</v>
      </c>
      <c r="L467" s="42">
        <v>27000</v>
      </c>
      <c r="M467" s="43">
        <v>208164.6</v>
      </c>
      <c r="N467" s="42">
        <v>208164.6</v>
      </c>
      <c r="O467" s="42">
        <v>0</v>
      </c>
      <c r="P467" s="35">
        <v>0</v>
      </c>
      <c r="Q467" s="35">
        <v>0</v>
      </c>
      <c r="R467" s="42">
        <v>208164.59</v>
      </c>
      <c r="S467" s="42">
        <v>0</v>
      </c>
      <c r="T467" s="42">
        <v>100</v>
      </c>
      <c r="U467" s="42">
        <v>99.99</v>
      </c>
      <c r="V467" s="35" t="s">
        <v>831</v>
      </c>
      <c r="W467" s="35" t="s">
        <v>133</v>
      </c>
      <c r="X467" s="35" t="s">
        <v>401</v>
      </c>
      <c r="Y467" s="35" t="s">
        <v>259</v>
      </c>
      <c r="Z467" s="35" t="s">
        <v>259</v>
      </c>
    </row>
    <row r="468" spans="1:26" ht="15.75" customHeight="1">
      <c r="A468" s="35" t="s">
        <v>881</v>
      </c>
      <c r="B468" s="35" t="s">
        <v>883</v>
      </c>
      <c r="C468" s="35" t="s">
        <v>138</v>
      </c>
      <c r="D468" s="35" t="s">
        <v>868</v>
      </c>
      <c r="E468" s="35" t="s">
        <v>884</v>
      </c>
      <c r="F468" s="35" t="s">
        <v>2223</v>
      </c>
      <c r="G468" s="35" t="s">
        <v>2224</v>
      </c>
      <c r="H468" s="35" t="s">
        <v>2225</v>
      </c>
      <c r="I468" s="41">
        <v>43388</v>
      </c>
      <c r="J468" s="41">
        <v>43739</v>
      </c>
      <c r="K468" s="35" t="s">
        <v>80</v>
      </c>
      <c r="L468" s="42">
        <v>27000</v>
      </c>
      <c r="M468" s="43">
        <v>208164.6</v>
      </c>
      <c r="N468" s="42">
        <v>208164.6</v>
      </c>
      <c r="O468" s="42">
        <v>0</v>
      </c>
      <c r="P468" s="35">
        <v>0</v>
      </c>
      <c r="Q468" s="35">
        <v>0</v>
      </c>
      <c r="R468" s="42">
        <v>208164.59</v>
      </c>
      <c r="S468" s="42">
        <v>0</v>
      </c>
      <c r="T468" s="42">
        <v>100</v>
      </c>
      <c r="U468" s="42">
        <v>99.99</v>
      </c>
      <c r="V468" s="35" t="s">
        <v>831</v>
      </c>
      <c r="W468" s="35" t="s">
        <v>133</v>
      </c>
      <c r="X468" s="35" t="s">
        <v>401</v>
      </c>
      <c r="Y468" s="35" t="s">
        <v>235</v>
      </c>
      <c r="Z468" s="35" t="s">
        <v>235</v>
      </c>
    </row>
    <row r="469" spans="1:26" ht="15.75" customHeight="1">
      <c r="A469" s="35" t="s">
        <v>881</v>
      </c>
      <c r="B469" s="35" t="s">
        <v>883</v>
      </c>
      <c r="C469" s="35" t="s">
        <v>138</v>
      </c>
      <c r="D469" s="35" t="s">
        <v>868</v>
      </c>
      <c r="E469" s="35" t="s">
        <v>884</v>
      </c>
      <c r="F469" s="35" t="s">
        <v>2223</v>
      </c>
      <c r="G469" s="35" t="s">
        <v>2224</v>
      </c>
      <c r="H469" s="35" t="s">
        <v>2225</v>
      </c>
      <c r="I469" s="41">
        <v>43388</v>
      </c>
      <c r="J469" s="41">
        <v>43739</v>
      </c>
      <c r="K469" s="35" t="s">
        <v>80</v>
      </c>
      <c r="L469" s="42">
        <v>27000</v>
      </c>
      <c r="M469" s="43">
        <v>208164.6</v>
      </c>
      <c r="N469" s="42">
        <v>208164.6</v>
      </c>
      <c r="O469" s="42">
        <v>0</v>
      </c>
      <c r="P469" s="35">
        <v>0</v>
      </c>
      <c r="Q469" s="35">
        <v>0</v>
      </c>
      <c r="R469" s="42">
        <v>208164.59</v>
      </c>
      <c r="S469" s="42">
        <v>0</v>
      </c>
      <c r="T469" s="42">
        <v>100</v>
      </c>
      <c r="U469" s="42">
        <v>99.99</v>
      </c>
      <c r="V469" s="35" t="s">
        <v>831</v>
      </c>
      <c r="W469" s="35" t="s">
        <v>133</v>
      </c>
      <c r="X469" s="35" t="s">
        <v>401</v>
      </c>
      <c r="Y469" s="35" t="s">
        <v>527</v>
      </c>
      <c r="Z469" s="35" t="s">
        <v>527</v>
      </c>
    </row>
    <row r="470" spans="1:26" ht="15.75" customHeight="1">
      <c r="A470" s="35" t="s">
        <v>881</v>
      </c>
      <c r="B470" s="35" t="s">
        <v>883</v>
      </c>
      <c r="C470" s="35" t="s">
        <v>138</v>
      </c>
      <c r="D470" s="35" t="s">
        <v>868</v>
      </c>
      <c r="E470" s="35" t="s">
        <v>884</v>
      </c>
      <c r="F470" s="35" t="s">
        <v>2223</v>
      </c>
      <c r="G470" s="35" t="s">
        <v>2224</v>
      </c>
      <c r="H470" s="35" t="s">
        <v>2225</v>
      </c>
      <c r="I470" s="41">
        <v>43388</v>
      </c>
      <c r="J470" s="41">
        <v>43739</v>
      </c>
      <c r="K470" s="35" t="s">
        <v>80</v>
      </c>
      <c r="L470" s="42">
        <v>27000</v>
      </c>
      <c r="M470" s="43">
        <v>208164.6</v>
      </c>
      <c r="N470" s="42">
        <v>208164.6</v>
      </c>
      <c r="O470" s="42">
        <v>0</v>
      </c>
      <c r="P470" s="35">
        <v>0</v>
      </c>
      <c r="Q470" s="35">
        <v>0</v>
      </c>
      <c r="R470" s="42">
        <v>208164.59</v>
      </c>
      <c r="S470" s="42">
        <v>0</v>
      </c>
      <c r="T470" s="42">
        <v>100</v>
      </c>
      <c r="U470" s="42">
        <v>99.99</v>
      </c>
      <c r="V470" s="35" t="s">
        <v>831</v>
      </c>
      <c r="W470" s="35" t="s">
        <v>133</v>
      </c>
      <c r="X470" s="35" t="s">
        <v>401</v>
      </c>
      <c r="Y470" s="35" t="s">
        <v>1883</v>
      </c>
      <c r="Z470" s="35" t="s">
        <v>1883</v>
      </c>
    </row>
    <row r="471" spans="1:26" ht="15.75" customHeight="1">
      <c r="A471" s="35" t="s">
        <v>881</v>
      </c>
      <c r="B471" s="35" t="s">
        <v>883</v>
      </c>
      <c r="C471" s="35" t="s">
        <v>138</v>
      </c>
      <c r="D471" s="35" t="s">
        <v>868</v>
      </c>
      <c r="E471" s="35" t="s">
        <v>884</v>
      </c>
      <c r="F471" s="35" t="s">
        <v>2223</v>
      </c>
      <c r="G471" s="35" t="s">
        <v>2224</v>
      </c>
      <c r="H471" s="35" t="s">
        <v>2225</v>
      </c>
      <c r="I471" s="41">
        <v>43388</v>
      </c>
      <c r="J471" s="41">
        <v>43739</v>
      </c>
      <c r="K471" s="35" t="s">
        <v>80</v>
      </c>
      <c r="L471" s="42">
        <v>27000</v>
      </c>
      <c r="M471" s="43">
        <v>208164.6</v>
      </c>
      <c r="N471" s="42">
        <v>208164.6</v>
      </c>
      <c r="O471" s="42">
        <v>0</v>
      </c>
      <c r="P471" s="35">
        <v>0</v>
      </c>
      <c r="Q471" s="35">
        <v>0</v>
      </c>
      <c r="R471" s="42">
        <v>208164.59</v>
      </c>
      <c r="S471" s="42">
        <v>0</v>
      </c>
      <c r="T471" s="42">
        <v>100</v>
      </c>
      <c r="U471" s="42">
        <v>99.99</v>
      </c>
      <c r="V471" s="35" t="s">
        <v>831</v>
      </c>
      <c r="W471" s="35" t="s">
        <v>133</v>
      </c>
      <c r="X471" s="35" t="s">
        <v>401</v>
      </c>
      <c r="Y471" s="35" t="s">
        <v>283</v>
      </c>
      <c r="Z471" s="35" t="s">
        <v>283</v>
      </c>
    </row>
    <row r="472" spans="1:26" ht="15.75" customHeight="1">
      <c r="A472" s="35" t="s">
        <v>881</v>
      </c>
      <c r="B472" s="35" t="s">
        <v>883</v>
      </c>
      <c r="C472" s="35" t="s">
        <v>138</v>
      </c>
      <c r="D472" s="35" t="s">
        <v>868</v>
      </c>
      <c r="E472" s="35" t="s">
        <v>884</v>
      </c>
      <c r="F472" s="35" t="s">
        <v>2223</v>
      </c>
      <c r="G472" s="35" t="s">
        <v>2224</v>
      </c>
      <c r="H472" s="35" t="s">
        <v>2225</v>
      </c>
      <c r="I472" s="41">
        <v>43388</v>
      </c>
      <c r="J472" s="41">
        <v>43739</v>
      </c>
      <c r="K472" s="35" t="s">
        <v>80</v>
      </c>
      <c r="L472" s="42">
        <v>27000</v>
      </c>
      <c r="M472" s="43">
        <v>208164.6</v>
      </c>
      <c r="N472" s="42">
        <v>208164.6</v>
      </c>
      <c r="O472" s="42">
        <v>0</v>
      </c>
      <c r="P472" s="35">
        <v>0</v>
      </c>
      <c r="Q472" s="35">
        <v>0</v>
      </c>
      <c r="R472" s="42">
        <v>208164.59</v>
      </c>
      <c r="S472" s="42">
        <v>0</v>
      </c>
      <c r="T472" s="42">
        <v>100</v>
      </c>
      <c r="U472" s="42">
        <v>99.99</v>
      </c>
      <c r="V472" s="35" t="s">
        <v>831</v>
      </c>
      <c r="W472" s="35" t="s">
        <v>133</v>
      </c>
      <c r="X472" s="35" t="s">
        <v>401</v>
      </c>
      <c r="Y472" s="35" t="s">
        <v>143</v>
      </c>
      <c r="Z472" s="35" t="s">
        <v>143</v>
      </c>
    </row>
    <row r="473" spans="1:26" ht="15.75" customHeight="1">
      <c r="A473" s="35" t="s">
        <v>881</v>
      </c>
      <c r="B473" s="35" t="s">
        <v>883</v>
      </c>
      <c r="C473" s="35" t="s">
        <v>138</v>
      </c>
      <c r="D473" s="35" t="s">
        <v>868</v>
      </c>
      <c r="E473" s="35" t="s">
        <v>884</v>
      </c>
      <c r="F473" s="35" t="s">
        <v>2223</v>
      </c>
      <c r="G473" s="35" t="s">
        <v>2224</v>
      </c>
      <c r="H473" s="35" t="s">
        <v>2225</v>
      </c>
      <c r="I473" s="41">
        <v>43388</v>
      </c>
      <c r="J473" s="41">
        <v>43739</v>
      </c>
      <c r="K473" s="35" t="s">
        <v>80</v>
      </c>
      <c r="L473" s="42">
        <v>27000</v>
      </c>
      <c r="M473" s="43">
        <v>208164.6</v>
      </c>
      <c r="N473" s="42">
        <v>208164.6</v>
      </c>
      <c r="O473" s="42">
        <v>0</v>
      </c>
      <c r="P473" s="35">
        <v>0</v>
      </c>
      <c r="Q473" s="35">
        <v>0</v>
      </c>
      <c r="R473" s="42">
        <v>208164.59</v>
      </c>
      <c r="S473" s="42">
        <v>0</v>
      </c>
      <c r="T473" s="42">
        <v>100</v>
      </c>
      <c r="U473" s="42">
        <v>99.99</v>
      </c>
      <c r="V473" s="35" t="s">
        <v>831</v>
      </c>
      <c r="W473" s="35" t="s">
        <v>133</v>
      </c>
      <c r="X473" s="35" t="s">
        <v>401</v>
      </c>
      <c r="Y473" s="35" t="s">
        <v>212</v>
      </c>
      <c r="Z473" s="35" t="s">
        <v>212</v>
      </c>
    </row>
    <row r="474" spans="1:26" ht="15.75" customHeight="1">
      <c r="A474" s="35" t="s">
        <v>881</v>
      </c>
      <c r="B474" s="35" t="s">
        <v>883</v>
      </c>
      <c r="C474" s="35" t="s">
        <v>138</v>
      </c>
      <c r="D474" s="35" t="s">
        <v>868</v>
      </c>
      <c r="E474" s="35" t="s">
        <v>884</v>
      </c>
      <c r="F474" s="35" t="s">
        <v>2223</v>
      </c>
      <c r="G474" s="35" t="s">
        <v>2224</v>
      </c>
      <c r="H474" s="35" t="s">
        <v>2225</v>
      </c>
      <c r="I474" s="41">
        <v>43388</v>
      </c>
      <c r="J474" s="41">
        <v>43739</v>
      </c>
      <c r="K474" s="35" t="s">
        <v>80</v>
      </c>
      <c r="L474" s="42">
        <v>27000</v>
      </c>
      <c r="M474" s="43">
        <v>208164.6</v>
      </c>
      <c r="N474" s="42">
        <v>208164.6</v>
      </c>
      <c r="O474" s="42">
        <v>0</v>
      </c>
      <c r="P474" s="35">
        <v>0</v>
      </c>
      <c r="Q474" s="35">
        <v>0</v>
      </c>
      <c r="R474" s="42">
        <v>208164.59</v>
      </c>
      <c r="S474" s="42">
        <v>0</v>
      </c>
      <c r="T474" s="42">
        <v>100</v>
      </c>
      <c r="U474" s="42">
        <v>99.99</v>
      </c>
      <c r="V474" s="35" t="s">
        <v>831</v>
      </c>
      <c r="W474" s="35" t="s">
        <v>133</v>
      </c>
      <c r="X474" s="35" t="s">
        <v>401</v>
      </c>
      <c r="Y474" s="35" t="s">
        <v>655</v>
      </c>
      <c r="Z474" s="35" t="s">
        <v>655</v>
      </c>
    </row>
    <row r="475" spans="1:26" ht="15.75" customHeight="1">
      <c r="A475" s="35" t="s">
        <v>881</v>
      </c>
      <c r="B475" s="35" t="s">
        <v>883</v>
      </c>
      <c r="C475" s="35" t="s">
        <v>138</v>
      </c>
      <c r="D475" s="35" t="s">
        <v>868</v>
      </c>
      <c r="E475" s="35" t="s">
        <v>884</v>
      </c>
      <c r="F475" s="35" t="s">
        <v>2223</v>
      </c>
      <c r="G475" s="35" t="s">
        <v>2224</v>
      </c>
      <c r="H475" s="35" t="s">
        <v>2225</v>
      </c>
      <c r="I475" s="41">
        <v>43388</v>
      </c>
      <c r="J475" s="41">
        <v>43739</v>
      </c>
      <c r="K475" s="35" t="s">
        <v>80</v>
      </c>
      <c r="L475" s="42">
        <v>27000</v>
      </c>
      <c r="M475" s="43">
        <v>208164.6</v>
      </c>
      <c r="N475" s="42">
        <v>208164.6</v>
      </c>
      <c r="O475" s="42">
        <v>0</v>
      </c>
      <c r="P475" s="35">
        <v>0</v>
      </c>
      <c r="Q475" s="35">
        <v>0</v>
      </c>
      <c r="R475" s="42">
        <v>208164.59</v>
      </c>
      <c r="S475" s="42">
        <v>0</v>
      </c>
      <c r="T475" s="42">
        <v>100</v>
      </c>
      <c r="U475" s="42">
        <v>99.99</v>
      </c>
      <c r="V475" s="35" t="s">
        <v>831</v>
      </c>
      <c r="W475" s="35" t="s">
        <v>133</v>
      </c>
      <c r="X475" s="35" t="s">
        <v>401</v>
      </c>
      <c r="Y475" s="35" t="s">
        <v>1009</v>
      </c>
      <c r="Z475" s="35" t="s">
        <v>1009</v>
      </c>
    </row>
    <row r="476" spans="1:26" ht="15.75" customHeight="1">
      <c r="A476" s="35" t="s">
        <v>881</v>
      </c>
      <c r="B476" s="35" t="s">
        <v>883</v>
      </c>
      <c r="C476" s="35" t="s">
        <v>138</v>
      </c>
      <c r="D476" s="35" t="s">
        <v>868</v>
      </c>
      <c r="E476" s="35" t="s">
        <v>884</v>
      </c>
      <c r="F476" s="35" t="s">
        <v>2223</v>
      </c>
      <c r="G476" s="35" t="s">
        <v>2224</v>
      </c>
      <c r="H476" s="35" t="s">
        <v>2225</v>
      </c>
      <c r="I476" s="41">
        <v>43388</v>
      </c>
      <c r="J476" s="41">
        <v>43739</v>
      </c>
      <c r="K476" s="35" t="s">
        <v>80</v>
      </c>
      <c r="L476" s="42">
        <v>27000</v>
      </c>
      <c r="M476" s="43">
        <v>208164.6</v>
      </c>
      <c r="N476" s="42">
        <v>208164.6</v>
      </c>
      <c r="O476" s="42">
        <v>0</v>
      </c>
      <c r="P476" s="35">
        <v>0</v>
      </c>
      <c r="Q476" s="35">
        <v>0</v>
      </c>
      <c r="R476" s="42">
        <v>208164.59</v>
      </c>
      <c r="S476" s="42">
        <v>0</v>
      </c>
      <c r="T476" s="42">
        <v>100</v>
      </c>
      <c r="U476" s="42">
        <v>99.99</v>
      </c>
      <c r="V476" s="35" t="s">
        <v>831</v>
      </c>
      <c r="W476" s="35" t="s">
        <v>133</v>
      </c>
      <c r="X476" s="35" t="s">
        <v>401</v>
      </c>
      <c r="Y476" s="35" t="s">
        <v>158</v>
      </c>
      <c r="Z476" s="35" t="s">
        <v>158</v>
      </c>
    </row>
    <row r="477" spans="1:26" ht="15.75" customHeight="1">
      <c r="A477" s="35" t="s">
        <v>881</v>
      </c>
      <c r="B477" s="35" t="s">
        <v>883</v>
      </c>
      <c r="C477" s="35" t="s">
        <v>138</v>
      </c>
      <c r="D477" s="35" t="s">
        <v>868</v>
      </c>
      <c r="E477" s="35" t="s">
        <v>884</v>
      </c>
      <c r="F477" s="35" t="s">
        <v>2223</v>
      </c>
      <c r="G477" s="35" t="s">
        <v>2224</v>
      </c>
      <c r="H477" s="35" t="s">
        <v>2225</v>
      </c>
      <c r="I477" s="41">
        <v>43388</v>
      </c>
      <c r="J477" s="41">
        <v>43739</v>
      </c>
      <c r="K477" s="35" t="s">
        <v>80</v>
      </c>
      <c r="L477" s="42">
        <v>27000</v>
      </c>
      <c r="M477" s="43">
        <v>208164.6</v>
      </c>
      <c r="N477" s="42">
        <v>208164.6</v>
      </c>
      <c r="O477" s="42">
        <v>0</v>
      </c>
      <c r="P477" s="35">
        <v>0</v>
      </c>
      <c r="Q477" s="35">
        <v>0</v>
      </c>
      <c r="R477" s="42">
        <v>208164.59</v>
      </c>
      <c r="S477" s="42">
        <v>0</v>
      </c>
      <c r="T477" s="42">
        <v>100</v>
      </c>
      <c r="U477" s="42">
        <v>99.99</v>
      </c>
      <c r="V477" s="35" t="s">
        <v>831</v>
      </c>
      <c r="W477" s="35" t="s">
        <v>133</v>
      </c>
      <c r="X477" s="35" t="s">
        <v>401</v>
      </c>
      <c r="Y477" s="35" t="s">
        <v>199</v>
      </c>
      <c r="Z477" s="35" t="s">
        <v>199</v>
      </c>
    </row>
    <row r="478" spans="1:26" ht="15.75" customHeight="1">
      <c r="A478" s="35" t="s">
        <v>881</v>
      </c>
      <c r="B478" s="35" t="s">
        <v>883</v>
      </c>
      <c r="C478" s="35" t="s">
        <v>138</v>
      </c>
      <c r="D478" s="35" t="s">
        <v>868</v>
      </c>
      <c r="E478" s="35" t="s">
        <v>884</v>
      </c>
      <c r="F478" s="35" t="s">
        <v>2223</v>
      </c>
      <c r="G478" s="35" t="s">
        <v>2224</v>
      </c>
      <c r="H478" s="35" t="s">
        <v>2225</v>
      </c>
      <c r="I478" s="41">
        <v>43388</v>
      </c>
      <c r="J478" s="41">
        <v>43739</v>
      </c>
      <c r="K478" s="35" t="s">
        <v>80</v>
      </c>
      <c r="L478" s="42">
        <v>27000</v>
      </c>
      <c r="M478" s="43">
        <v>208164.6</v>
      </c>
      <c r="N478" s="42">
        <v>208164.6</v>
      </c>
      <c r="O478" s="42">
        <v>0</v>
      </c>
      <c r="P478" s="35">
        <v>0</v>
      </c>
      <c r="Q478" s="35">
        <v>0</v>
      </c>
      <c r="R478" s="42">
        <v>208164.59</v>
      </c>
      <c r="S478" s="42">
        <v>0</v>
      </c>
      <c r="T478" s="42">
        <v>100</v>
      </c>
      <c r="U478" s="42">
        <v>99.99</v>
      </c>
      <c r="V478" s="35" t="s">
        <v>831</v>
      </c>
      <c r="W478" s="35" t="s">
        <v>133</v>
      </c>
      <c r="X478" s="35" t="s">
        <v>401</v>
      </c>
      <c r="Y478" s="35" t="s">
        <v>665</v>
      </c>
      <c r="Z478" s="35" t="s">
        <v>665</v>
      </c>
    </row>
    <row r="479" spans="1:26" ht="15.75" customHeight="1">
      <c r="A479" s="35" t="s">
        <v>888</v>
      </c>
      <c r="B479" s="35" t="s">
        <v>889</v>
      </c>
      <c r="C479" s="35" t="s">
        <v>76</v>
      </c>
      <c r="D479" s="35" t="s">
        <v>174</v>
      </c>
      <c r="E479" s="35" t="s">
        <v>488</v>
      </c>
      <c r="F479" s="35" t="s">
        <v>2226</v>
      </c>
      <c r="G479" s="35" t="s">
        <v>1894</v>
      </c>
      <c r="H479" s="35" t="s">
        <v>2227</v>
      </c>
      <c r="I479" s="41">
        <v>42768</v>
      </c>
      <c r="J479" s="41">
        <v>44042</v>
      </c>
      <c r="K479" s="35" t="s">
        <v>80</v>
      </c>
      <c r="L479" s="42">
        <v>0</v>
      </c>
      <c r="M479" s="43">
        <v>0</v>
      </c>
      <c r="N479" s="42">
        <v>48495785</v>
      </c>
      <c r="O479" s="42">
        <v>0</v>
      </c>
      <c r="P479" s="35">
        <v>24733344</v>
      </c>
      <c r="Q479" s="35">
        <v>0</v>
      </c>
      <c r="R479" s="42">
        <v>72774592.170000002</v>
      </c>
      <c r="S479" s="42">
        <v>0</v>
      </c>
      <c r="T479" s="42">
        <v>98.6</v>
      </c>
      <c r="U479" s="42">
        <v>99.37</v>
      </c>
      <c r="V479" s="35" t="s">
        <v>175</v>
      </c>
      <c r="W479" s="35" t="s">
        <v>233</v>
      </c>
      <c r="X479" s="35" t="s">
        <v>300</v>
      </c>
      <c r="Y479" s="35" t="s">
        <v>95</v>
      </c>
      <c r="Z479" s="35" t="s">
        <v>95</v>
      </c>
    </row>
    <row r="480" spans="1:26" ht="15.75" customHeight="1">
      <c r="A480" s="35" t="s">
        <v>894</v>
      </c>
      <c r="B480" s="35" t="s">
        <v>896</v>
      </c>
      <c r="C480" s="35" t="s">
        <v>138</v>
      </c>
      <c r="D480" s="35" t="s">
        <v>642</v>
      </c>
      <c r="E480" s="35" t="s">
        <v>196</v>
      </c>
      <c r="F480" s="35" t="s">
        <v>2228</v>
      </c>
      <c r="G480" s="35" t="s">
        <v>2132</v>
      </c>
      <c r="H480" s="35" t="s">
        <v>2133</v>
      </c>
      <c r="I480" s="41">
        <v>43490</v>
      </c>
      <c r="J480" s="41">
        <v>44585</v>
      </c>
      <c r="K480" s="35" t="s">
        <v>104</v>
      </c>
      <c r="L480" s="42">
        <v>200000</v>
      </c>
      <c r="M480" s="43">
        <v>1759962.93</v>
      </c>
      <c r="N480" s="42">
        <v>1759962.93</v>
      </c>
      <c r="O480" s="42">
        <v>0</v>
      </c>
      <c r="P480" s="35">
        <v>0</v>
      </c>
      <c r="Q480" s="35">
        <v>0</v>
      </c>
      <c r="R480" s="42">
        <v>1759950.44</v>
      </c>
      <c r="S480" s="42">
        <v>0</v>
      </c>
      <c r="T480" s="42">
        <v>100</v>
      </c>
      <c r="U480" s="42">
        <v>99.99</v>
      </c>
      <c r="V480" s="35" t="s">
        <v>105</v>
      </c>
      <c r="W480" s="35" t="s">
        <v>133</v>
      </c>
      <c r="X480" s="35" t="s">
        <v>643</v>
      </c>
      <c r="Y480" s="35" t="s">
        <v>95</v>
      </c>
      <c r="Z480" s="35" t="s">
        <v>95</v>
      </c>
    </row>
    <row r="481" spans="1:26" ht="15.75" customHeight="1">
      <c r="A481" s="35" t="s">
        <v>894</v>
      </c>
      <c r="B481" s="35" t="s">
        <v>896</v>
      </c>
      <c r="C481" s="35" t="s">
        <v>138</v>
      </c>
      <c r="D481" s="35" t="s">
        <v>642</v>
      </c>
      <c r="E481" s="35" t="s">
        <v>196</v>
      </c>
      <c r="F481" s="35" t="s">
        <v>2228</v>
      </c>
      <c r="G481" s="35" t="s">
        <v>2132</v>
      </c>
      <c r="H481" s="35" t="s">
        <v>2133</v>
      </c>
      <c r="I481" s="41">
        <v>43490</v>
      </c>
      <c r="J481" s="41">
        <v>44585</v>
      </c>
      <c r="K481" s="35" t="s">
        <v>104</v>
      </c>
      <c r="L481" s="42">
        <v>200000</v>
      </c>
      <c r="M481" s="43">
        <v>1759962.93</v>
      </c>
      <c r="N481" s="42">
        <v>1759962.93</v>
      </c>
      <c r="O481" s="42">
        <v>0</v>
      </c>
      <c r="P481" s="35">
        <v>0</v>
      </c>
      <c r="Q481" s="35">
        <v>0</v>
      </c>
      <c r="R481" s="42">
        <v>1759950.44</v>
      </c>
      <c r="S481" s="42">
        <v>0</v>
      </c>
      <c r="T481" s="42">
        <v>100</v>
      </c>
      <c r="U481" s="42">
        <v>99.99</v>
      </c>
      <c r="V481" s="35" t="s">
        <v>105</v>
      </c>
      <c r="W481" s="35" t="s">
        <v>133</v>
      </c>
      <c r="X481" s="35" t="s">
        <v>643</v>
      </c>
      <c r="Y481" s="35" t="s">
        <v>224</v>
      </c>
      <c r="Z481" s="35" t="s">
        <v>224</v>
      </c>
    </row>
    <row r="482" spans="1:26" ht="15.75" customHeight="1">
      <c r="A482" s="35" t="s">
        <v>894</v>
      </c>
      <c r="B482" s="35" t="s">
        <v>896</v>
      </c>
      <c r="C482" s="35" t="s">
        <v>138</v>
      </c>
      <c r="D482" s="35" t="s">
        <v>642</v>
      </c>
      <c r="E482" s="35" t="s">
        <v>196</v>
      </c>
      <c r="F482" s="35" t="s">
        <v>2228</v>
      </c>
      <c r="G482" s="35" t="s">
        <v>2132</v>
      </c>
      <c r="H482" s="35" t="s">
        <v>2133</v>
      </c>
      <c r="I482" s="41">
        <v>43490</v>
      </c>
      <c r="J482" s="41">
        <v>44585</v>
      </c>
      <c r="K482" s="35" t="s">
        <v>104</v>
      </c>
      <c r="L482" s="42">
        <v>200000</v>
      </c>
      <c r="M482" s="43">
        <v>1759962.93</v>
      </c>
      <c r="N482" s="42">
        <v>1759962.93</v>
      </c>
      <c r="O482" s="42">
        <v>0</v>
      </c>
      <c r="P482" s="35">
        <v>0</v>
      </c>
      <c r="Q482" s="35">
        <v>0</v>
      </c>
      <c r="R482" s="42">
        <v>1759950.44</v>
      </c>
      <c r="S482" s="42">
        <v>0</v>
      </c>
      <c r="T482" s="42">
        <v>100</v>
      </c>
      <c r="U482" s="42">
        <v>99.99</v>
      </c>
      <c r="V482" s="35" t="s">
        <v>105</v>
      </c>
      <c r="W482" s="35" t="s">
        <v>133</v>
      </c>
      <c r="X482" s="35" t="s">
        <v>643</v>
      </c>
      <c r="Y482" s="35" t="s">
        <v>294</v>
      </c>
      <c r="Z482" s="35" t="s">
        <v>294</v>
      </c>
    </row>
    <row r="483" spans="1:26" ht="15.75" customHeight="1">
      <c r="A483" s="35" t="s">
        <v>899</v>
      </c>
      <c r="B483" s="35" t="s">
        <v>901</v>
      </c>
      <c r="C483" s="35" t="s">
        <v>76</v>
      </c>
      <c r="D483" s="35" t="s">
        <v>771</v>
      </c>
      <c r="E483" s="35" t="s">
        <v>488</v>
      </c>
      <c r="F483" s="35" t="s">
        <v>2181</v>
      </c>
      <c r="G483" s="35" t="s">
        <v>2182</v>
      </c>
      <c r="H483" s="35" t="s">
        <v>2229</v>
      </c>
      <c r="I483" s="41">
        <v>43507</v>
      </c>
      <c r="J483" s="41">
        <v>43738</v>
      </c>
      <c r="K483" s="35" t="s">
        <v>266</v>
      </c>
      <c r="L483" s="42">
        <v>0</v>
      </c>
      <c r="M483" s="43">
        <v>0</v>
      </c>
      <c r="N483" s="42">
        <v>246688.08</v>
      </c>
      <c r="O483" s="42">
        <v>0</v>
      </c>
      <c r="P483" s="35">
        <v>0</v>
      </c>
      <c r="Q483" s="35">
        <v>0</v>
      </c>
      <c r="R483" s="42">
        <v>246688.07</v>
      </c>
      <c r="S483" s="42">
        <v>0</v>
      </c>
      <c r="T483" s="42">
        <v>100</v>
      </c>
      <c r="U483" s="42">
        <v>99.99</v>
      </c>
      <c r="V483" s="35" t="s">
        <v>831</v>
      </c>
      <c r="W483" s="35" t="s">
        <v>82</v>
      </c>
      <c r="X483" s="35" t="s">
        <v>94</v>
      </c>
      <c r="Y483" s="35" t="s">
        <v>95</v>
      </c>
      <c r="Z483" s="35" t="s">
        <v>95</v>
      </c>
    </row>
    <row r="484" spans="1:26" ht="15.75" customHeight="1">
      <c r="A484" s="35" t="s">
        <v>905</v>
      </c>
      <c r="B484" s="35" t="s">
        <v>906</v>
      </c>
      <c r="C484" s="35" t="s">
        <v>100</v>
      </c>
      <c r="D484" s="35" t="s">
        <v>131</v>
      </c>
      <c r="E484" s="35" t="s">
        <v>196</v>
      </c>
      <c r="F484" s="35" t="s">
        <v>2230</v>
      </c>
      <c r="G484" s="35" t="s">
        <v>2231</v>
      </c>
      <c r="H484" s="35" t="s">
        <v>2232</v>
      </c>
      <c r="I484" s="41">
        <v>43382</v>
      </c>
      <c r="J484" s="41">
        <v>44205</v>
      </c>
      <c r="K484" s="35" t="s">
        <v>104</v>
      </c>
      <c r="L484" s="42">
        <v>100000</v>
      </c>
      <c r="M484" s="43">
        <v>885527.01</v>
      </c>
      <c r="N484" s="42">
        <v>885527.01</v>
      </c>
      <c r="O484" s="42">
        <v>0</v>
      </c>
      <c r="P484" s="35">
        <v>0</v>
      </c>
      <c r="Q484" s="35">
        <v>0</v>
      </c>
      <c r="R484" s="42">
        <v>885526.99</v>
      </c>
      <c r="S484" s="42">
        <v>0</v>
      </c>
      <c r="T484" s="42">
        <v>100</v>
      </c>
      <c r="U484" s="42">
        <v>99.99</v>
      </c>
      <c r="V484" s="35" t="s">
        <v>105</v>
      </c>
      <c r="W484" s="35" t="s">
        <v>133</v>
      </c>
      <c r="X484" s="35" t="s">
        <v>83</v>
      </c>
      <c r="Y484" s="35" t="s">
        <v>95</v>
      </c>
      <c r="Z484" s="35" t="s">
        <v>95</v>
      </c>
    </row>
    <row r="485" spans="1:26" ht="15.75" customHeight="1">
      <c r="A485" s="35" t="s">
        <v>910</v>
      </c>
      <c r="B485" s="35" t="s">
        <v>912</v>
      </c>
      <c r="C485" s="35" t="s">
        <v>76</v>
      </c>
      <c r="D485" s="35" t="s">
        <v>868</v>
      </c>
      <c r="E485" s="35" t="s">
        <v>119</v>
      </c>
      <c r="F485" s="35" t="s">
        <v>2215</v>
      </c>
      <c r="G485" s="35" t="s">
        <v>2216</v>
      </c>
      <c r="H485" s="35" t="s">
        <v>2233</v>
      </c>
      <c r="I485" s="41">
        <v>43550</v>
      </c>
      <c r="J485" s="41">
        <v>43623</v>
      </c>
      <c r="K485" s="35" t="s">
        <v>266</v>
      </c>
      <c r="L485" s="42">
        <v>900000</v>
      </c>
      <c r="M485" s="43">
        <v>900000</v>
      </c>
      <c r="N485" s="42">
        <v>900000</v>
      </c>
      <c r="O485" s="42">
        <v>0</v>
      </c>
      <c r="P485" s="35">
        <v>0</v>
      </c>
      <c r="Q485" s="35">
        <v>0</v>
      </c>
      <c r="R485" s="42">
        <v>899999.99</v>
      </c>
      <c r="S485" s="42">
        <v>0</v>
      </c>
      <c r="T485" s="42">
        <v>100</v>
      </c>
      <c r="U485" s="42">
        <v>99.99</v>
      </c>
      <c r="V485" s="35" t="s">
        <v>831</v>
      </c>
      <c r="W485" s="35" t="s">
        <v>133</v>
      </c>
      <c r="X485" s="35" t="s">
        <v>142</v>
      </c>
      <c r="Y485" s="35" t="s">
        <v>283</v>
      </c>
      <c r="Z485" s="35" t="s">
        <v>283</v>
      </c>
    </row>
    <row r="486" spans="1:26" ht="15.75" customHeight="1">
      <c r="A486" s="35" t="s">
        <v>910</v>
      </c>
      <c r="B486" s="35" t="s">
        <v>912</v>
      </c>
      <c r="C486" s="35" t="s">
        <v>76</v>
      </c>
      <c r="D486" s="35" t="s">
        <v>868</v>
      </c>
      <c r="E486" s="35" t="s">
        <v>119</v>
      </c>
      <c r="F486" s="35" t="s">
        <v>2215</v>
      </c>
      <c r="G486" s="35" t="s">
        <v>2216</v>
      </c>
      <c r="H486" s="35" t="s">
        <v>2233</v>
      </c>
      <c r="I486" s="41">
        <v>43550</v>
      </c>
      <c r="J486" s="41">
        <v>43623</v>
      </c>
      <c r="K486" s="35" t="s">
        <v>266</v>
      </c>
      <c r="L486" s="42">
        <v>900000</v>
      </c>
      <c r="M486" s="43">
        <v>900000</v>
      </c>
      <c r="N486" s="42">
        <v>900000</v>
      </c>
      <c r="O486" s="42">
        <v>0</v>
      </c>
      <c r="P486" s="35">
        <v>0</v>
      </c>
      <c r="Q486" s="35">
        <v>0</v>
      </c>
      <c r="R486" s="42">
        <v>899999.99</v>
      </c>
      <c r="S486" s="42">
        <v>0</v>
      </c>
      <c r="T486" s="42">
        <v>100</v>
      </c>
      <c r="U486" s="42">
        <v>99.99</v>
      </c>
      <c r="V486" s="35" t="s">
        <v>831</v>
      </c>
      <c r="W486" s="35" t="s">
        <v>133</v>
      </c>
      <c r="X486" s="35" t="s">
        <v>142</v>
      </c>
      <c r="Y486" s="35" t="s">
        <v>472</v>
      </c>
      <c r="Z486" s="35" t="s">
        <v>472</v>
      </c>
    </row>
    <row r="487" spans="1:26" ht="15.75" customHeight="1">
      <c r="A487" s="35" t="s">
        <v>910</v>
      </c>
      <c r="B487" s="35" t="s">
        <v>912</v>
      </c>
      <c r="C487" s="35" t="s">
        <v>76</v>
      </c>
      <c r="D487" s="35" t="s">
        <v>868</v>
      </c>
      <c r="E487" s="35" t="s">
        <v>119</v>
      </c>
      <c r="F487" s="35" t="s">
        <v>2215</v>
      </c>
      <c r="G487" s="35" t="s">
        <v>2216</v>
      </c>
      <c r="H487" s="35" t="s">
        <v>2233</v>
      </c>
      <c r="I487" s="41">
        <v>43550</v>
      </c>
      <c r="J487" s="41">
        <v>43623</v>
      </c>
      <c r="K487" s="35" t="s">
        <v>266</v>
      </c>
      <c r="L487" s="42">
        <v>900000</v>
      </c>
      <c r="M487" s="43">
        <v>900000</v>
      </c>
      <c r="N487" s="42">
        <v>900000</v>
      </c>
      <c r="O487" s="42">
        <v>0</v>
      </c>
      <c r="P487" s="35">
        <v>0</v>
      </c>
      <c r="Q487" s="35">
        <v>0</v>
      </c>
      <c r="R487" s="42">
        <v>899999.99</v>
      </c>
      <c r="S487" s="42">
        <v>0</v>
      </c>
      <c r="T487" s="42">
        <v>100</v>
      </c>
      <c r="U487" s="42">
        <v>99.99</v>
      </c>
      <c r="V487" s="35" t="s">
        <v>831</v>
      </c>
      <c r="W487" s="35" t="s">
        <v>133</v>
      </c>
      <c r="X487" s="35" t="s">
        <v>142</v>
      </c>
      <c r="Y487" s="35" t="s">
        <v>1009</v>
      </c>
      <c r="Z487" s="35" t="s">
        <v>1009</v>
      </c>
    </row>
    <row r="488" spans="1:26" ht="15.75" customHeight="1">
      <c r="A488" s="35" t="s">
        <v>910</v>
      </c>
      <c r="B488" s="35" t="s">
        <v>912</v>
      </c>
      <c r="C488" s="35" t="s">
        <v>76</v>
      </c>
      <c r="D488" s="35" t="s">
        <v>868</v>
      </c>
      <c r="E488" s="35" t="s">
        <v>119</v>
      </c>
      <c r="F488" s="35" t="s">
        <v>2215</v>
      </c>
      <c r="G488" s="35" t="s">
        <v>2216</v>
      </c>
      <c r="H488" s="35" t="s">
        <v>2233</v>
      </c>
      <c r="I488" s="41">
        <v>43550</v>
      </c>
      <c r="J488" s="41">
        <v>43623</v>
      </c>
      <c r="K488" s="35" t="s">
        <v>266</v>
      </c>
      <c r="L488" s="42">
        <v>900000</v>
      </c>
      <c r="M488" s="43">
        <v>900000</v>
      </c>
      <c r="N488" s="42">
        <v>900000</v>
      </c>
      <c r="O488" s="42">
        <v>0</v>
      </c>
      <c r="P488" s="35">
        <v>0</v>
      </c>
      <c r="Q488" s="35">
        <v>0</v>
      </c>
      <c r="R488" s="42">
        <v>899999.99</v>
      </c>
      <c r="S488" s="42">
        <v>0</v>
      </c>
      <c r="T488" s="42">
        <v>100</v>
      </c>
      <c r="U488" s="42">
        <v>99.99</v>
      </c>
      <c r="V488" s="35" t="s">
        <v>831</v>
      </c>
      <c r="W488" s="35" t="s">
        <v>133</v>
      </c>
      <c r="X488" s="35" t="s">
        <v>142</v>
      </c>
      <c r="Y488" s="35" t="s">
        <v>294</v>
      </c>
      <c r="Z488" s="35" t="s">
        <v>294</v>
      </c>
    </row>
    <row r="489" spans="1:26" ht="15.75" customHeight="1">
      <c r="A489" s="35" t="s">
        <v>910</v>
      </c>
      <c r="B489" s="35" t="s">
        <v>912</v>
      </c>
      <c r="C489" s="35" t="s">
        <v>76</v>
      </c>
      <c r="D489" s="35" t="s">
        <v>868</v>
      </c>
      <c r="E489" s="35" t="s">
        <v>119</v>
      </c>
      <c r="F489" s="35" t="s">
        <v>2215</v>
      </c>
      <c r="G489" s="35" t="s">
        <v>2216</v>
      </c>
      <c r="H489" s="35" t="s">
        <v>2233</v>
      </c>
      <c r="I489" s="41">
        <v>43550</v>
      </c>
      <c r="J489" s="41">
        <v>43623</v>
      </c>
      <c r="K489" s="35" t="s">
        <v>266</v>
      </c>
      <c r="L489" s="42">
        <v>900000</v>
      </c>
      <c r="M489" s="43">
        <v>900000</v>
      </c>
      <c r="N489" s="42">
        <v>900000</v>
      </c>
      <c r="O489" s="42">
        <v>0</v>
      </c>
      <c r="P489" s="35">
        <v>0</v>
      </c>
      <c r="Q489" s="35">
        <v>0</v>
      </c>
      <c r="R489" s="42">
        <v>899999.99</v>
      </c>
      <c r="S489" s="42">
        <v>0</v>
      </c>
      <c r="T489" s="42">
        <v>100</v>
      </c>
      <c r="U489" s="42">
        <v>99.99</v>
      </c>
      <c r="V489" s="35" t="s">
        <v>831</v>
      </c>
      <c r="W489" s="35" t="s">
        <v>133</v>
      </c>
      <c r="X489" s="35" t="s">
        <v>142</v>
      </c>
      <c r="Y489" s="35" t="s">
        <v>665</v>
      </c>
      <c r="Z489" s="35" t="s">
        <v>665</v>
      </c>
    </row>
    <row r="490" spans="1:26" ht="15.75" customHeight="1">
      <c r="A490" s="35" t="s">
        <v>910</v>
      </c>
      <c r="B490" s="35" t="s">
        <v>912</v>
      </c>
      <c r="C490" s="35" t="s">
        <v>76</v>
      </c>
      <c r="D490" s="35" t="s">
        <v>868</v>
      </c>
      <c r="E490" s="35" t="s">
        <v>119</v>
      </c>
      <c r="F490" s="35" t="s">
        <v>2215</v>
      </c>
      <c r="G490" s="35" t="s">
        <v>2216</v>
      </c>
      <c r="H490" s="35" t="s">
        <v>2233</v>
      </c>
      <c r="I490" s="41">
        <v>43550</v>
      </c>
      <c r="J490" s="41">
        <v>43623</v>
      </c>
      <c r="K490" s="35" t="s">
        <v>266</v>
      </c>
      <c r="L490" s="42">
        <v>900000</v>
      </c>
      <c r="M490" s="43">
        <v>900000</v>
      </c>
      <c r="N490" s="42">
        <v>900000</v>
      </c>
      <c r="O490" s="42">
        <v>0</v>
      </c>
      <c r="P490" s="35">
        <v>0</v>
      </c>
      <c r="Q490" s="35">
        <v>0</v>
      </c>
      <c r="R490" s="42">
        <v>899999.99</v>
      </c>
      <c r="S490" s="42">
        <v>0</v>
      </c>
      <c r="T490" s="42">
        <v>100</v>
      </c>
      <c r="U490" s="42">
        <v>99.99</v>
      </c>
      <c r="V490" s="35" t="s">
        <v>831</v>
      </c>
      <c r="W490" s="35" t="s">
        <v>133</v>
      </c>
      <c r="X490" s="35" t="s">
        <v>142</v>
      </c>
      <c r="Y490" s="35" t="s">
        <v>578</v>
      </c>
      <c r="Z490" s="35" t="s">
        <v>578</v>
      </c>
    </row>
    <row r="491" spans="1:26" ht="15.75" customHeight="1">
      <c r="A491" s="35" t="s">
        <v>910</v>
      </c>
      <c r="B491" s="35" t="s">
        <v>912</v>
      </c>
      <c r="C491" s="35" t="s">
        <v>76</v>
      </c>
      <c r="D491" s="35" t="s">
        <v>868</v>
      </c>
      <c r="E491" s="35" t="s">
        <v>119</v>
      </c>
      <c r="F491" s="35" t="s">
        <v>2215</v>
      </c>
      <c r="G491" s="35" t="s">
        <v>2216</v>
      </c>
      <c r="H491" s="35" t="s">
        <v>2233</v>
      </c>
      <c r="I491" s="41">
        <v>43550</v>
      </c>
      <c r="J491" s="41">
        <v>43623</v>
      </c>
      <c r="K491" s="35" t="s">
        <v>266</v>
      </c>
      <c r="L491" s="42">
        <v>900000</v>
      </c>
      <c r="M491" s="43">
        <v>900000</v>
      </c>
      <c r="N491" s="42">
        <v>900000</v>
      </c>
      <c r="O491" s="42">
        <v>0</v>
      </c>
      <c r="P491" s="35">
        <v>0</v>
      </c>
      <c r="Q491" s="35">
        <v>0</v>
      </c>
      <c r="R491" s="42">
        <v>899999.99</v>
      </c>
      <c r="S491" s="42">
        <v>0</v>
      </c>
      <c r="T491" s="42">
        <v>100</v>
      </c>
      <c r="U491" s="42">
        <v>99.99</v>
      </c>
      <c r="V491" s="35" t="s">
        <v>831</v>
      </c>
      <c r="W491" s="35" t="s">
        <v>133</v>
      </c>
      <c r="X491" s="35" t="s">
        <v>142</v>
      </c>
      <c r="Y491" s="35" t="s">
        <v>199</v>
      </c>
      <c r="Z491" s="35" t="s">
        <v>199</v>
      </c>
    </row>
    <row r="492" spans="1:26" ht="15.75" customHeight="1">
      <c r="A492" s="35" t="s">
        <v>910</v>
      </c>
      <c r="B492" s="35" t="s">
        <v>912</v>
      </c>
      <c r="C492" s="35" t="s">
        <v>76</v>
      </c>
      <c r="D492" s="35" t="s">
        <v>868</v>
      </c>
      <c r="E492" s="35" t="s">
        <v>119</v>
      </c>
      <c r="F492" s="35" t="s">
        <v>2215</v>
      </c>
      <c r="G492" s="35" t="s">
        <v>2216</v>
      </c>
      <c r="H492" s="35" t="s">
        <v>2233</v>
      </c>
      <c r="I492" s="41">
        <v>43550</v>
      </c>
      <c r="J492" s="41">
        <v>43623</v>
      </c>
      <c r="K492" s="35" t="s">
        <v>266</v>
      </c>
      <c r="L492" s="42">
        <v>900000</v>
      </c>
      <c r="M492" s="43">
        <v>900000</v>
      </c>
      <c r="N492" s="42">
        <v>900000</v>
      </c>
      <c r="O492" s="42">
        <v>0</v>
      </c>
      <c r="P492" s="35">
        <v>0</v>
      </c>
      <c r="Q492" s="35">
        <v>0</v>
      </c>
      <c r="R492" s="42">
        <v>899999.99</v>
      </c>
      <c r="S492" s="42">
        <v>0</v>
      </c>
      <c r="T492" s="42">
        <v>100</v>
      </c>
      <c r="U492" s="42">
        <v>99.99</v>
      </c>
      <c r="V492" s="35" t="s">
        <v>831</v>
      </c>
      <c r="W492" s="35" t="s">
        <v>133</v>
      </c>
      <c r="X492" s="35" t="s">
        <v>142</v>
      </c>
      <c r="Y492" s="35" t="s">
        <v>655</v>
      </c>
      <c r="Z492" s="35" t="s">
        <v>655</v>
      </c>
    </row>
    <row r="493" spans="1:26" ht="15.75" customHeight="1">
      <c r="A493" s="35" t="s">
        <v>910</v>
      </c>
      <c r="B493" s="35" t="s">
        <v>912</v>
      </c>
      <c r="C493" s="35" t="s">
        <v>76</v>
      </c>
      <c r="D493" s="35" t="s">
        <v>868</v>
      </c>
      <c r="E493" s="35" t="s">
        <v>119</v>
      </c>
      <c r="F493" s="35" t="s">
        <v>2215</v>
      </c>
      <c r="G493" s="35" t="s">
        <v>2216</v>
      </c>
      <c r="H493" s="35" t="s">
        <v>2233</v>
      </c>
      <c r="I493" s="41">
        <v>43550</v>
      </c>
      <c r="J493" s="41">
        <v>43623</v>
      </c>
      <c r="K493" s="35" t="s">
        <v>266</v>
      </c>
      <c r="L493" s="42">
        <v>900000</v>
      </c>
      <c r="M493" s="43">
        <v>900000</v>
      </c>
      <c r="N493" s="42">
        <v>900000</v>
      </c>
      <c r="O493" s="42">
        <v>0</v>
      </c>
      <c r="P493" s="35">
        <v>0</v>
      </c>
      <c r="Q493" s="35">
        <v>0</v>
      </c>
      <c r="R493" s="42">
        <v>899999.99</v>
      </c>
      <c r="S493" s="42">
        <v>0</v>
      </c>
      <c r="T493" s="42">
        <v>100</v>
      </c>
      <c r="U493" s="42">
        <v>99.99</v>
      </c>
      <c r="V493" s="35" t="s">
        <v>831</v>
      </c>
      <c r="W493" s="35" t="s">
        <v>133</v>
      </c>
      <c r="X493" s="35" t="s">
        <v>142</v>
      </c>
      <c r="Y493" s="35" t="s">
        <v>224</v>
      </c>
      <c r="Z493" s="35" t="s">
        <v>224</v>
      </c>
    </row>
    <row r="494" spans="1:26" ht="15.75" customHeight="1">
      <c r="A494" s="35" t="s">
        <v>910</v>
      </c>
      <c r="B494" s="35" t="s">
        <v>912</v>
      </c>
      <c r="C494" s="35" t="s">
        <v>76</v>
      </c>
      <c r="D494" s="35" t="s">
        <v>868</v>
      </c>
      <c r="E494" s="35" t="s">
        <v>119</v>
      </c>
      <c r="F494" s="35" t="s">
        <v>2215</v>
      </c>
      <c r="G494" s="35" t="s">
        <v>2216</v>
      </c>
      <c r="H494" s="35" t="s">
        <v>2233</v>
      </c>
      <c r="I494" s="41">
        <v>43550</v>
      </c>
      <c r="J494" s="41">
        <v>43623</v>
      </c>
      <c r="K494" s="35" t="s">
        <v>266</v>
      </c>
      <c r="L494" s="42">
        <v>900000</v>
      </c>
      <c r="M494" s="43">
        <v>900000</v>
      </c>
      <c r="N494" s="42">
        <v>900000</v>
      </c>
      <c r="O494" s="42">
        <v>0</v>
      </c>
      <c r="P494" s="35">
        <v>0</v>
      </c>
      <c r="Q494" s="35">
        <v>0</v>
      </c>
      <c r="R494" s="42">
        <v>899999.99</v>
      </c>
      <c r="S494" s="42">
        <v>0</v>
      </c>
      <c r="T494" s="42">
        <v>100</v>
      </c>
      <c r="U494" s="42">
        <v>99.99</v>
      </c>
      <c r="V494" s="35" t="s">
        <v>831</v>
      </c>
      <c r="W494" s="35" t="s">
        <v>133</v>
      </c>
      <c r="X494" s="35" t="s">
        <v>142</v>
      </c>
      <c r="Y494" s="35" t="s">
        <v>527</v>
      </c>
      <c r="Z494" s="35" t="s">
        <v>527</v>
      </c>
    </row>
    <row r="495" spans="1:26" ht="15.75" customHeight="1">
      <c r="A495" s="35" t="s">
        <v>910</v>
      </c>
      <c r="B495" s="35" t="s">
        <v>912</v>
      </c>
      <c r="C495" s="35" t="s">
        <v>76</v>
      </c>
      <c r="D495" s="35" t="s">
        <v>868</v>
      </c>
      <c r="E495" s="35" t="s">
        <v>119</v>
      </c>
      <c r="F495" s="35" t="s">
        <v>2215</v>
      </c>
      <c r="G495" s="35" t="s">
        <v>2216</v>
      </c>
      <c r="H495" s="35" t="s">
        <v>2233</v>
      </c>
      <c r="I495" s="41">
        <v>43550</v>
      </c>
      <c r="J495" s="41">
        <v>43623</v>
      </c>
      <c r="K495" s="35" t="s">
        <v>266</v>
      </c>
      <c r="L495" s="42">
        <v>900000</v>
      </c>
      <c r="M495" s="43">
        <v>900000</v>
      </c>
      <c r="N495" s="42">
        <v>900000</v>
      </c>
      <c r="O495" s="42">
        <v>0</v>
      </c>
      <c r="P495" s="35">
        <v>0</v>
      </c>
      <c r="Q495" s="35">
        <v>0</v>
      </c>
      <c r="R495" s="42">
        <v>899999.99</v>
      </c>
      <c r="S495" s="42">
        <v>0</v>
      </c>
      <c r="T495" s="42">
        <v>100</v>
      </c>
      <c r="U495" s="42">
        <v>99.99</v>
      </c>
      <c r="V495" s="35" t="s">
        <v>831</v>
      </c>
      <c r="W495" s="35" t="s">
        <v>133</v>
      </c>
      <c r="X495" s="35" t="s">
        <v>142</v>
      </c>
      <c r="Y495" s="35" t="s">
        <v>602</v>
      </c>
      <c r="Z495" s="35" t="s">
        <v>602</v>
      </c>
    </row>
    <row r="496" spans="1:26" ht="15.75" customHeight="1">
      <c r="A496" s="35" t="s">
        <v>910</v>
      </c>
      <c r="B496" s="35" t="s">
        <v>912</v>
      </c>
      <c r="C496" s="35" t="s">
        <v>76</v>
      </c>
      <c r="D496" s="35" t="s">
        <v>868</v>
      </c>
      <c r="E496" s="35" t="s">
        <v>119</v>
      </c>
      <c r="F496" s="35" t="s">
        <v>2215</v>
      </c>
      <c r="G496" s="35" t="s">
        <v>2216</v>
      </c>
      <c r="H496" s="35" t="s">
        <v>2233</v>
      </c>
      <c r="I496" s="41">
        <v>43550</v>
      </c>
      <c r="J496" s="41">
        <v>43623</v>
      </c>
      <c r="K496" s="35" t="s">
        <v>266</v>
      </c>
      <c r="L496" s="42">
        <v>900000</v>
      </c>
      <c r="M496" s="43">
        <v>900000</v>
      </c>
      <c r="N496" s="42">
        <v>900000</v>
      </c>
      <c r="O496" s="42">
        <v>0</v>
      </c>
      <c r="P496" s="35">
        <v>0</v>
      </c>
      <c r="Q496" s="35">
        <v>0</v>
      </c>
      <c r="R496" s="42">
        <v>899999.99</v>
      </c>
      <c r="S496" s="42">
        <v>0</v>
      </c>
      <c r="T496" s="42">
        <v>100</v>
      </c>
      <c r="U496" s="42">
        <v>99.99</v>
      </c>
      <c r="V496" s="35" t="s">
        <v>831</v>
      </c>
      <c r="W496" s="35" t="s">
        <v>133</v>
      </c>
      <c r="X496" s="35" t="s">
        <v>142</v>
      </c>
      <c r="Y496" s="35" t="s">
        <v>259</v>
      </c>
      <c r="Z496" s="35" t="s">
        <v>259</v>
      </c>
    </row>
    <row r="497" spans="1:26" ht="15.75" customHeight="1">
      <c r="A497" s="35" t="s">
        <v>910</v>
      </c>
      <c r="B497" s="35" t="s">
        <v>912</v>
      </c>
      <c r="C497" s="35" t="s">
        <v>76</v>
      </c>
      <c r="D497" s="35" t="s">
        <v>868</v>
      </c>
      <c r="E497" s="35" t="s">
        <v>119</v>
      </c>
      <c r="F497" s="35" t="s">
        <v>2215</v>
      </c>
      <c r="G497" s="35" t="s">
        <v>2216</v>
      </c>
      <c r="H497" s="35" t="s">
        <v>2233</v>
      </c>
      <c r="I497" s="41">
        <v>43550</v>
      </c>
      <c r="J497" s="41">
        <v>43623</v>
      </c>
      <c r="K497" s="35" t="s">
        <v>266</v>
      </c>
      <c r="L497" s="42">
        <v>900000</v>
      </c>
      <c r="M497" s="43">
        <v>900000</v>
      </c>
      <c r="N497" s="42">
        <v>900000</v>
      </c>
      <c r="O497" s="42">
        <v>0</v>
      </c>
      <c r="P497" s="35">
        <v>0</v>
      </c>
      <c r="Q497" s="35">
        <v>0</v>
      </c>
      <c r="R497" s="42">
        <v>899999.99</v>
      </c>
      <c r="S497" s="42">
        <v>0</v>
      </c>
      <c r="T497" s="42">
        <v>100</v>
      </c>
      <c r="U497" s="42">
        <v>99.99</v>
      </c>
      <c r="V497" s="35" t="s">
        <v>831</v>
      </c>
      <c r="W497" s="35" t="s">
        <v>133</v>
      </c>
      <c r="X497" s="35" t="s">
        <v>142</v>
      </c>
      <c r="Y497" s="35" t="s">
        <v>158</v>
      </c>
      <c r="Z497" s="35" t="s">
        <v>158</v>
      </c>
    </row>
    <row r="498" spans="1:26" ht="15.75" customHeight="1">
      <c r="A498" s="35" t="s">
        <v>910</v>
      </c>
      <c r="B498" s="35" t="s">
        <v>912</v>
      </c>
      <c r="C498" s="35" t="s">
        <v>76</v>
      </c>
      <c r="D498" s="35" t="s">
        <v>868</v>
      </c>
      <c r="E498" s="35" t="s">
        <v>119</v>
      </c>
      <c r="F498" s="35" t="s">
        <v>2215</v>
      </c>
      <c r="G498" s="35" t="s">
        <v>2216</v>
      </c>
      <c r="H498" s="35" t="s">
        <v>2233</v>
      </c>
      <c r="I498" s="41">
        <v>43550</v>
      </c>
      <c r="J498" s="41">
        <v>43623</v>
      </c>
      <c r="K498" s="35" t="s">
        <v>266</v>
      </c>
      <c r="L498" s="42">
        <v>900000</v>
      </c>
      <c r="M498" s="43">
        <v>900000</v>
      </c>
      <c r="N498" s="42">
        <v>900000</v>
      </c>
      <c r="O498" s="42">
        <v>0</v>
      </c>
      <c r="P498" s="35">
        <v>0</v>
      </c>
      <c r="Q498" s="35">
        <v>0</v>
      </c>
      <c r="R498" s="42">
        <v>899999.99</v>
      </c>
      <c r="S498" s="42">
        <v>0</v>
      </c>
      <c r="T498" s="42">
        <v>100</v>
      </c>
      <c r="U498" s="42">
        <v>99.99</v>
      </c>
      <c r="V498" s="35" t="s">
        <v>831</v>
      </c>
      <c r="W498" s="35" t="s">
        <v>133</v>
      </c>
      <c r="X498" s="35" t="s">
        <v>142</v>
      </c>
      <c r="Y498" s="35" t="s">
        <v>235</v>
      </c>
      <c r="Z498" s="35" t="s">
        <v>235</v>
      </c>
    </row>
    <row r="499" spans="1:26" ht="15.75" customHeight="1">
      <c r="A499" s="35" t="s">
        <v>910</v>
      </c>
      <c r="B499" s="35" t="s">
        <v>912</v>
      </c>
      <c r="C499" s="35" t="s">
        <v>76</v>
      </c>
      <c r="D499" s="35" t="s">
        <v>868</v>
      </c>
      <c r="E499" s="35" t="s">
        <v>119</v>
      </c>
      <c r="F499" s="35" t="s">
        <v>2215</v>
      </c>
      <c r="G499" s="35" t="s">
        <v>2216</v>
      </c>
      <c r="H499" s="35" t="s">
        <v>2233</v>
      </c>
      <c r="I499" s="41">
        <v>43550</v>
      </c>
      <c r="J499" s="41">
        <v>43623</v>
      </c>
      <c r="K499" s="35" t="s">
        <v>266</v>
      </c>
      <c r="L499" s="42">
        <v>900000</v>
      </c>
      <c r="M499" s="43">
        <v>900000</v>
      </c>
      <c r="N499" s="42">
        <v>900000</v>
      </c>
      <c r="O499" s="42">
        <v>0</v>
      </c>
      <c r="P499" s="35">
        <v>0</v>
      </c>
      <c r="Q499" s="35">
        <v>0</v>
      </c>
      <c r="R499" s="42">
        <v>899999.99</v>
      </c>
      <c r="S499" s="42">
        <v>0</v>
      </c>
      <c r="T499" s="42">
        <v>100</v>
      </c>
      <c r="U499" s="42">
        <v>99.99</v>
      </c>
      <c r="V499" s="35" t="s">
        <v>831</v>
      </c>
      <c r="W499" s="35" t="s">
        <v>133</v>
      </c>
      <c r="X499" s="35" t="s">
        <v>142</v>
      </c>
      <c r="Y499" s="35" t="s">
        <v>143</v>
      </c>
      <c r="Z499" s="35" t="s">
        <v>143</v>
      </c>
    </row>
    <row r="500" spans="1:26" ht="15.75" customHeight="1">
      <c r="A500" s="35" t="s">
        <v>910</v>
      </c>
      <c r="B500" s="35" t="s">
        <v>912</v>
      </c>
      <c r="C500" s="35" t="s">
        <v>76</v>
      </c>
      <c r="D500" s="35" t="s">
        <v>868</v>
      </c>
      <c r="E500" s="35" t="s">
        <v>119</v>
      </c>
      <c r="F500" s="35" t="s">
        <v>2215</v>
      </c>
      <c r="G500" s="35" t="s">
        <v>2216</v>
      </c>
      <c r="H500" s="35" t="s">
        <v>2233</v>
      </c>
      <c r="I500" s="41">
        <v>43550</v>
      </c>
      <c r="J500" s="41">
        <v>43623</v>
      </c>
      <c r="K500" s="35" t="s">
        <v>266</v>
      </c>
      <c r="L500" s="42">
        <v>900000</v>
      </c>
      <c r="M500" s="43">
        <v>900000</v>
      </c>
      <c r="N500" s="42">
        <v>900000</v>
      </c>
      <c r="O500" s="42">
        <v>0</v>
      </c>
      <c r="P500" s="35">
        <v>0</v>
      </c>
      <c r="Q500" s="35">
        <v>0</v>
      </c>
      <c r="R500" s="42">
        <v>899999.99</v>
      </c>
      <c r="S500" s="42">
        <v>0</v>
      </c>
      <c r="T500" s="42">
        <v>100</v>
      </c>
      <c r="U500" s="42">
        <v>99.99</v>
      </c>
      <c r="V500" s="35" t="s">
        <v>831</v>
      </c>
      <c r="W500" s="35" t="s">
        <v>133</v>
      </c>
      <c r="X500" s="35" t="s">
        <v>142</v>
      </c>
      <c r="Y500" s="35" t="s">
        <v>364</v>
      </c>
      <c r="Z500" s="35" t="s">
        <v>364</v>
      </c>
    </row>
    <row r="501" spans="1:26" ht="15.75" customHeight="1">
      <c r="A501" s="35" t="s">
        <v>910</v>
      </c>
      <c r="B501" s="35" t="s">
        <v>912</v>
      </c>
      <c r="C501" s="35" t="s">
        <v>76</v>
      </c>
      <c r="D501" s="35" t="s">
        <v>868</v>
      </c>
      <c r="E501" s="35" t="s">
        <v>119</v>
      </c>
      <c r="F501" s="35" t="s">
        <v>2215</v>
      </c>
      <c r="G501" s="35" t="s">
        <v>2216</v>
      </c>
      <c r="H501" s="35" t="s">
        <v>2233</v>
      </c>
      <c r="I501" s="41">
        <v>43550</v>
      </c>
      <c r="J501" s="41">
        <v>43623</v>
      </c>
      <c r="K501" s="35" t="s">
        <v>266</v>
      </c>
      <c r="L501" s="42">
        <v>900000</v>
      </c>
      <c r="M501" s="43">
        <v>900000</v>
      </c>
      <c r="N501" s="42">
        <v>900000</v>
      </c>
      <c r="O501" s="42">
        <v>0</v>
      </c>
      <c r="P501" s="35">
        <v>0</v>
      </c>
      <c r="Q501" s="35">
        <v>0</v>
      </c>
      <c r="R501" s="42">
        <v>899999.99</v>
      </c>
      <c r="S501" s="42">
        <v>0</v>
      </c>
      <c r="T501" s="42">
        <v>100</v>
      </c>
      <c r="U501" s="42">
        <v>99.99</v>
      </c>
      <c r="V501" s="35" t="s">
        <v>831</v>
      </c>
      <c r="W501" s="35" t="s">
        <v>133</v>
      </c>
      <c r="X501" s="35" t="s">
        <v>142</v>
      </c>
      <c r="Y501" s="35" t="s">
        <v>212</v>
      </c>
      <c r="Z501" s="35" t="s">
        <v>212</v>
      </c>
    </row>
    <row r="502" spans="1:26" ht="15.75" customHeight="1">
      <c r="A502" s="35" t="s">
        <v>910</v>
      </c>
      <c r="B502" s="35" t="s">
        <v>912</v>
      </c>
      <c r="C502" s="35" t="s">
        <v>76</v>
      </c>
      <c r="D502" s="35" t="s">
        <v>868</v>
      </c>
      <c r="E502" s="35" t="s">
        <v>119</v>
      </c>
      <c r="F502" s="35" t="s">
        <v>2215</v>
      </c>
      <c r="G502" s="35" t="s">
        <v>2216</v>
      </c>
      <c r="H502" s="35" t="s">
        <v>2233</v>
      </c>
      <c r="I502" s="41">
        <v>43550</v>
      </c>
      <c r="J502" s="41">
        <v>43623</v>
      </c>
      <c r="K502" s="35" t="s">
        <v>266</v>
      </c>
      <c r="L502" s="42">
        <v>900000</v>
      </c>
      <c r="M502" s="43">
        <v>900000</v>
      </c>
      <c r="N502" s="42">
        <v>900000</v>
      </c>
      <c r="O502" s="42">
        <v>0</v>
      </c>
      <c r="P502" s="35">
        <v>0</v>
      </c>
      <c r="Q502" s="35">
        <v>0</v>
      </c>
      <c r="R502" s="42">
        <v>899999.99</v>
      </c>
      <c r="S502" s="42">
        <v>0</v>
      </c>
      <c r="T502" s="42">
        <v>100</v>
      </c>
      <c r="U502" s="42">
        <v>99.99</v>
      </c>
      <c r="V502" s="35" t="s">
        <v>831</v>
      </c>
      <c r="W502" s="35" t="s">
        <v>133</v>
      </c>
      <c r="X502" s="35" t="s">
        <v>142</v>
      </c>
      <c r="Y502" s="35" t="s">
        <v>1223</v>
      </c>
      <c r="Z502" s="35" t="s">
        <v>1223</v>
      </c>
    </row>
    <row r="503" spans="1:26" ht="15.75" customHeight="1">
      <c r="A503" s="35" t="s">
        <v>910</v>
      </c>
      <c r="B503" s="35" t="s">
        <v>912</v>
      </c>
      <c r="C503" s="35" t="s">
        <v>76</v>
      </c>
      <c r="D503" s="35" t="s">
        <v>868</v>
      </c>
      <c r="E503" s="35" t="s">
        <v>119</v>
      </c>
      <c r="F503" s="35" t="s">
        <v>2215</v>
      </c>
      <c r="G503" s="35" t="s">
        <v>2216</v>
      </c>
      <c r="H503" s="35" t="s">
        <v>2233</v>
      </c>
      <c r="I503" s="41">
        <v>43550</v>
      </c>
      <c r="J503" s="41">
        <v>43623</v>
      </c>
      <c r="K503" s="35" t="s">
        <v>266</v>
      </c>
      <c r="L503" s="42">
        <v>900000</v>
      </c>
      <c r="M503" s="43">
        <v>900000</v>
      </c>
      <c r="N503" s="42">
        <v>900000</v>
      </c>
      <c r="O503" s="42">
        <v>0</v>
      </c>
      <c r="P503" s="35">
        <v>0</v>
      </c>
      <c r="Q503" s="35">
        <v>0</v>
      </c>
      <c r="R503" s="42">
        <v>899999.99</v>
      </c>
      <c r="S503" s="42">
        <v>0</v>
      </c>
      <c r="T503" s="42">
        <v>100</v>
      </c>
      <c r="U503" s="42">
        <v>99.99</v>
      </c>
      <c r="V503" s="35" t="s">
        <v>831</v>
      </c>
      <c r="W503" s="35" t="s">
        <v>133</v>
      </c>
      <c r="X503" s="35" t="s">
        <v>142</v>
      </c>
      <c r="Y503" s="35" t="s">
        <v>1660</v>
      </c>
      <c r="Z503" s="35" t="s">
        <v>1660</v>
      </c>
    </row>
    <row r="504" spans="1:26" ht="15.75" customHeight="1">
      <c r="A504" s="35" t="s">
        <v>910</v>
      </c>
      <c r="B504" s="35" t="s">
        <v>912</v>
      </c>
      <c r="C504" s="35" t="s">
        <v>76</v>
      </c>
      <c r="D504" s="35" t="s">
        <v>868</v>
      </c>
      <c r="E504" s="35" t="s">
        <v>119</v>
      </c>
      <c r="F504" s="35" t="s">
        <v>2215</v>
      </c>
      <c r="G504" s="35" t="s">
        <v>2216</v>
      </c>
      <c r="H504" s="35" t="s">
        <v>2233</v>
      </c>
      <c r="I504" s="41">
        <v>43550</v>
      </c>
      <c r="J504" s="41">
        <v>43623</v>
      </c>
      <c r="K504" s="35" t="s">
        <v>266</v>
      </c>
      <c r="L504" s="42">
        <v>900000</v>
      </c>
      <c r="M504" s="43">
        <v>900000</v>
      </c>
      <c r="N504" s="42">
        <v>900000</v>
      </c>
      <c r="O504" s="42">
        <v>0</v>
      </c>
      <c r="P504" s="35">
        <v>0</v>
      </c>
      <c r="Q504" s="35">
        <v>0</v>
      </c>
      <c r="R504" s="42">
        <v>899999.99</v>
      </c>
      <c r="S504" s="42">
        <v>0</v>
      </c>
      <c r="T504" s="42">
        <v>100</v>
      </c>
      <c r="U504" s="42">
        <v>99.99</v>
      </c>
      <c r="V504" s="35" t="s">
        <v>831</v>
      </c>
      <c r="W504" s="35" t="s">
        <v>133</v>
      </c>
      <c r="X504" s="35" t="s">
        <v>142</v>
      </c>
      <c r="Y504" s="35" t="s">
        <v>356</v>
      </c>
      <c r="Z504" s="35" t="s">
        <v>356</v>
      </c>
    </row>
    <row r="505" spans="1:26" ht="15.75" customHeight="1">
      <c r="A505" s="35" t="s">
        <v>910</v>
      </c>
      <c r="B505" s="35" t="s">
        <v>912</v>
      </c>
      <c r="C505" s="35" t="s">
        <v>76</v>
      </c>
      <c r="D505" s="35" t="s">
        <v>868</v>
      </c>
      <c r="E505" s="35" t="s">
        <v>119</v>
      </c>
      <c r="F505" s="35" t="s">
        <v>2215</v>
      </c>
      <c r="G505" s="35" t="s">
        <v>2216</v>
      </c>
      <c r="H505" s="35" t="s">
        <v>2233</v>
      </c>
      <c r="I505" s="41">
        <v>43550</v>
      </c>
      <c r="J505" s="41">
        <v>43623</v>
      </c>
      <c r="K505" s="35" t="s">
        <v>266</v>
      </c>
      <c r="L505" s="42">
        <v>900000</v>
      </c>
      <c r="M505" s="43">
        <v>900000</v>
      </c>
      <c r="N505" s="42">
        <v>900000</v>
      </c>
      <c r="O505" s="42">
        <v>0</v>
      </c>
      <c r="P505" s="35">
        <v>0</v>
      </c>
      <c r="Q505" s="35">
        <v>0</v>
      </c>
      <c r="R505" s="42">
        <v>899999.99</v>
      </c>
      <c r="S505" s="42">
        <v>0</v>
      </c>
      <c r="T505" s="42">
        <v>100</v>
      </c>
      <c r="U505" s="42">
        <v>99.99</v>
      </c>
      <c r="V505" s="35" t="s">
        <v>831</v>
      </c>
      <c r="W505" s="35" t="s">
        <v>133</v>
      </c>
      <c r="X505" s="35" t="s">
        <v>142</v>
      </c>
      <c r="Y505" s="35" t="s">
        <v>1883</v>
      </c>
      <c r="Z505" s="35" t="s">
        <v>1883</v>
      </c>
    </row>
    <row r="506" spans="1:26" ht="15.75" customHeight="1">
      <c r="A506" s="35" t="s">
        <v>910</v>
      </c>
      <c r="B506" s="35" t="s">
        <v>912</v>
      </c>
      <c r="C506" s="35" t="s">
        <v>76</v>
      </c>
      <c r="D506" s="35" t="s">
        <v>868</v>
      </c>
      <c r="E506" s="35" t="s">
        <v>119</v>
      </c>
      <c r="F506" s="35" t="s">
        <v>2215</v>
      </c>
      <c r="G506" s="35" t="s">
        <v>2216</v>
      </c>
      <c r="H506" s="35" t="s">
        <v>2233</v>
      </c>
      <c r="I506" s="41">
        <v>43550</v>
      </c>
      <c r="J506" s="41">
        <v>43623</v>
      </c>
      <c r="K506" s="35" t="s">
        <v>266</v>
      </c>
      <c r="L506" s="42">
        <v>900000</v>
      </c>
      <c r="M506" s="43">
        <v>900000</v>
      </c>
      <c r="N506" s="42">
        <v>900000</v>
      </c>
      <c r="O506" s="42">
        <v>0</v>
      </c>
      <c r="P506" s="35">
        <v>0</v>
      </c>
      <c r="Q506" s="35">
        <v>0</v>
      </c>
      <c r="R506" s="42">
        <v>899999.99</v>
      </c>
      <c r="S506" s="42">
        <v>0</v>
      </c>
      <c r="T506" s="42">
        <v>100</v>
      </c>
      <c r="U506" s="42">
        <v>99.99</v>
      </c>
      <c r="V506" s="35" t="s">
        <v>831</v>
      </c>
      <c r="W506" s="35" t="s">
        <v>133</v>
      </c>
      <c r="X506" s="35" t="s">
        <v>142</v>
      </c>
      <c r="Y506" s="35" t="s">
        <v>95</v>
      </c>
      <c r="Z506" s="35" t="s">
        <v>95</v>
      </c>
    </row>
    <row r="507" spans="1:26" ht="15.75" customHeight="1">
      <c r="A507" s="35" t="s">
        <v>917</v>
      </c>
      <c r="B507" s="35" t="s">
        <v>919</v>
      </c>
      <c r="C507" s="35" t="s">
        <v>920</v>
      </c>
      <c r="D507" s="35" t="s">
        <v>263</v>
      </c>
      <c r="E507" s="35" t="s">
        <v>119</v>
      </c>
      <c r="F507" s="35" t="s">
        <v>2234</v>
      </c>
      <c r="G507" s="35" t="s">
        <v>2235</v>
      </c>
      <c r="H507" s="35" t="s">
        <v>2236</v>
      </c>
      <c r="I507" s="41">
        <v>43567</v>
      </c>
      <c r="J507" s="41">
        <v>45107</v>
      </c>
      <c r="K507" s="35" t="s">
        <v>663</v>
      </c>
      <c r="L507" s="42">
        <v>0</v>
      </c>
      <c r="M507" s="43">
        <v>0</v>
      </c>
      <c r="N507" s="42">
        <v>15118064</v>
      </c>
      <c r="O507" s="42">
        <v>0</v>
      </c>
      <c r="P507" s="35">
        <v>0</v>
      </c>
      <c r="Q507" s="35">
        <v>0</v>
      </c>
      <c r="R507" s="42">
        <v>0</v>
      </c>
      <c r="S507" s="42">
        <v>0</v>
      </c>
      <c r="T507" s="42">
        <v>0</v>
      </c>
      <c r="U507" s="42">
        <v>0</v>
      </c>
      <c r="V507" s="35" t="s">
        <v>787</v>
      </c>
      <c r="W507" s="35" t="s">
        <v>233</v>
      </c>
      <c r="X507" s="35" t="s">
        <v>267</v>
      </c>
      <c r="Y507" s="35" t="s">
        <v>95</v>
      </c>
      <c r="Z507" s="35" t="s">
        <v>95</v>
      </c>
    </row>
    <row r="508" spans="1:26" ht="15.75" customHeight="1">
      <c r="A508" s="35" t="s">
        <v>922</v>
      </c>
      <c r="B508" s="35" t="s">
        <v>923</v>
      </c>
      <c r="C508" s="35" t="s">
        <v>76</v>
      </c>
      <c r="D508" s="35" t="s">
        <v>131</v>
      </c>
      <c r="E508" s="35" t="s">
        <v>140</v>
      </c>
      <c r="F508" s="35" t="s">
        <v>2237</v>
      </c>
      <c r="G508" s="35" t="s">
        <v>2238</v>
      </c>
      <c r="H508" s="35" t="s">
        <v>2239</v>
      </c>
      <c r="I508" s="41">
        <v>42754</v>
      </c>
      <c r="J508" s="41">
        <v>43646</v>
      </c>
      <c r="K508" s="35" t="s">
        <v>104</v>
      </c>
      <c r="L508" s="42">
        <v>0</v>
      </c>
      <c r="M508" s="43">
        <v>0</v>
      </c>
      <c r="N508" s="42">
        <v>1070500</v>
      </c>
      <c r="O508" s="42">
        <v>0</v>
      </c>
      <c r="P508" s="35">
        <v>0</v>
      </c>
      <c r="Q508" s="35">
        <v>0</v>
      </c>
      <c r="R508" s="42">
        <v>1031789.91</v>
      </c>
      <c r="S508" s="42">
        <v>0</v>
      </c>
      <c r="T508" s="42">
        <v>100</v>
      </c>
      <c r="U508" s="42">
        <v>96.38</v>
      </c>
      <c r="V508" s="35" t="s">
        <v>754</v>
      </c>
      <c r="W508" s="35" t="s">
        <v>82</v>
      </c>
      <c r="X508" s="35" t="s">
        <v>83</v>
      </c>
      <c r="Y508" s="35" t="s">
        <v>95</v>
      </c>
      <c r="Z508" s="35" t="s">
        <v>95</v>
      </c>
    </row>
    <row r="509" spans="1:26" ht="15.75" customHeight="1">
      <c r="A509" s="35" t="s">
        <v>928</v>
      </c>
      <c r="B509" s="35" t="s">
        <v>930</v>
      </c>
      <c r="C509" s="35" t="s">
        <v>76</v>
      </c>
      <c r="D509" s="35" t="s">
        <v>771</v>
      </c>
      <c r="E509" s="35" t="s">
        <v>119</v>
      </c>
      <c r="F509" s="35" t="s">
        <v>2181</v>
      </c>
      <c r="G509" s="35" t="s">
        <v>2182</v>
      </c>
      <c r="H509" s="35" t="s">
        <v>2240</v>
      </c>
      <c r="I509" s="41">
        <v>43535</v>
      </c>
      <c r="J509" s="41">
        <v>43901</v>
      </c>
      <c r="K509" s="35" t="s">
        <v>266</v>
      </c>
      <c r="L509" s="42">
        <v>158800</v>
      </c>
      <c r="M509" s="43">
        <v>158800</v>
      </c>
      <c r="N509" s="42">
        <v>158800</v>
      </c>
      <c r="O509" s="42">
        <v>0</v>
      </c>
      <c r="P509" s="35">
        <v>0</v>
      </c>
      <c r="Q509" s="35">
        <v>0</v>
      </c>
      <c r="R509" s="42">
        <v>158799.99</v>
      </c>
      <c r="S509" s="42">
        <v>0</v>
      </c>
      <c r="T509" s="42">
        <v>100</v>
      </c>
      <c r="U509" s="42">
        <v>99.99</v>
      </c>
      <c r="V509" s="35" t="s">
        <v>831</v>
      </c>
      <c r="W509" s="35" t="s">
        <v>82</v>
      </c>
      <c r="X509" s="35" t="s">
        <v>94</v>
      </c>
      <c r="Y509" s="35" t="s">
        <v>95</v>
      </c>
      <c r="Z509" s="35" t="s">
        <v>95</v>
      </c>
    </row>
    <row r="510" spans="1:26" ht="15.75" customHeight="1">
      <c r="A510" s="35" t="s">
        <v>933</v>
      </c>
      <c r="B510" s="35" t="s">
        <v>934</v>
      </c>
      <c r="C510" s="35" t="s">
        <v>138</v>
      </c>
      <c r="D510" s="35" t="s">
        <v>771</v>
      </c>
      <c r="E510" s="35" t="s">
        <v>140</v>
      </c>
      <c r="F510" s="35" t="s">
        <v>2241</v>
      </c>
      <c r="G510" s="35" t="s">
        <v>2242</v>
      </c>
      <c r="H510" s="35" t="s">
        <v>2243</v>
      </c>
      <c r="I510" s="41">
        <v>43357</v>
      </c>
      <c r="J510" s="41">
        <v>44651</v>
      </c>
      <c r="K510" s="35" t="s">
        <v>104</v>
      </c>
      <c r="L510" s="42">
        <v>56284.12</v>
      </c>
      <c r="M510" s="43">
        <v>496314.49</v>
      </c>
      <c r="N510" s="42">
        <v>1161271.51</v>
      </c>
      <c r="O510" s="42">
        <v>0</v>
      </c>
      <c r="P510" s="35">
        <v>0</v>
      </c>
      <c r="Q510" s="35">
        <v>0</v>
      </c>
      <c r="R510" s="42">
        <v>496314.48</v>
      </c>
      <c r="S510" s="42">
        <v>0</v>
      </c>
      <c r="T510" s="42">
        <v>76.23</v>
      </c>
      <c r="U510" s="42">
        <v>42.73</v>
      </c>
      <c r="V510" s="35" t="s">
        <v>105</v>
      </c>
      <c r="W510" s="35" t="s">
        <v>82</v>
      </c>
      <c r="X510" s="35" t="s">
        <v>94</v>
      </c>
      <c r="Y510" s="35" t="s">
        <v>95</v>
      </c>
      <c r="Z510" s="35" t="s">
        <v>95</v>
      </c>
    </row>
    <row r="511" spans="1:26" ht="15.75" customHeight="1">
      <c r="A511" s="35" t="s">
        <v>936</v>
      </c>
      <c r="B511" s="35" t="s">
        <v>937</v>
      </c>
      <c r="C511" s="35" t="s">
        <v>138</v>
      </c>
      <c r="D511" s="35" t="s">
        <v>771</v>
      </c>
      <c r="E511" s="35" t="s">
        <v>140</v>
      </c>
      <c r="F511" s="35" t="s">
        <v>2241</v>
      </c>
      <c r="G511" s="35" t="s">
        <v>2242</v>
      </c>
      <c r="H511" s="35" t="s">
        <v>2243</v>
      </c>
      <c r="I511" s="41">
        <v>43357</v>
      </c>
      <c r="J511" s="41">
        <v>44681</v>
      </c>
      <c r="K511" s="35" t="s">
        <v>104</v>
      </c>
      <c r="L511" s="42">
        <v>83833.66</v>
      </c>
      <c r="M511" s="43">
        <v>739246.89</v>
      </c>
      <c r="N511" s="42">
        <v>842817.53</v>
      </c>
      <c r="O511" s="42">
        <v>0</v>
      </c>
      <c r="P511" s="35">
        <v>0</v>
      </c>
      <c r="Q511" s="35">
        <v>0</v>
      </c>
      <c r="R511" s="42">
        <v>739246.7</v>
      </c>
      <c r="S511" s="42">
        <v>0</v>
      </c>
      <c r="T511" s="42">
        <v>100</v>
      </c>
      <c r="U511" s="42">
        <v>87.71</v>
      </c>
      <c r="V511" s="35" t="s">
        <v>105</v>
      </c>
      <c r="W511" s="35" t="s">
        <v>82</v>
      </c>
      <c r="X511" s="35" t="s">
        <v>94</v>
      </c>
      <c r="Y511" s="35" t="s">
        <v>95</v>
      </c>
      <c r="Z511" s="35" t="s">
        <v>95</v>
      </c>
    </row>
    <row r="512" spans="1:26" ht="15.75" customHeight="1">
      <c r="A512" s="35" t="s">
        <v>939</v>
      </c>
      <c r="B512" s="35" t="s">
        <v>940</v>
      </c>
      <c r="C512" s="35" t="s">
        <v>216</v>
      </c>
      <c r="D512" s="35" t="s">
        <v>642</v>
      </c>
      <c r="E512" s="35" t="s">
        <v>196</v>
      </c>
      <c r="F512" s="35" t="s">
        <v>2228</v>
      </c>
      <c r="G512" s="35" t="s">
        <v>2132</v>
      </c>
      <c r="H512" s="35" t="s">
        <v>2244</v>
      </c>
      <c r="I512" s="41">
        <v>42740</v>
      </c>
      <c r="J512" s="41">
        <v>43861</v>
      </c>
      <c r="K512" s="35" t="s">
        <v>104</v>
      </c>
      <c r="L512" s="42">
        <v>75000</v>
      </c>
      <c r="M512" s="43">
        <v>597775.98</v>
      </c>
      <c r="N512" s="42">
        <v>597775</v>
      </c>
      <c r="O512" s="42">
        <v>0</v>
      </c>
      <c r="P512" s="35">
        <v>0</v>
      </c>
      <c r="Q512" s="35">
        <v>0</v>
      </c>
      <c r="R512" s="42">
        <v>528155.73</v>
      </c>
      <c r="S512" s="42">
        <v>0</v>
      </c>
      <c r="T512" s="42">
        <v>83.33</v>
      </c>
      <c r="U512" s="42">
        <v>88.35</v>
      </c>
      <c r="V512" s="35" t="s">
        <v>105</v>
      </c>
      <c r="W512" s="35" t="s">
        <v>133</v>
      </c>
      <c r="X512" s="35" t="s">
        <v>643</v>
      </c>
      <c r="Y512" s="35" t="s">
        <v>95</v>
      </c>
      <c r="Z512" s="35" t="s">
        <v>95</v>
      </c>
    </row>
    <row r="513" spans="1:26" ht="15.75" customHeight="1">
      <c r="A513" s="35" t="s">
        <v>939</v>
      </c>
      <c r="B513" s="35" t="s">
        <v>940</v>
      </c>
      <c r="C513" s="35" t="s">
        <v>216</v>
      </c>
      <c r="D513" s="35" t="s">
        <v>642</v>
      </c>
      <c r="E513" s="35" t="s">
        <v>196</v>
      </c>
      <c r="F513" s="35" t="s">
        <v>2228</v>
      </c>
      <c r="G513" s="35" t="s">
        <v>2132</v>
      </c>
      <c r="H513" s="35" t="s">
        <v>2244</v>
      </c>
      <c r="I513" s="41">
        <v>42740</v>
      </c>
      <c r="J513" s="41">
        <v>43861</v>
      </c>
      <c r="K513" s="35" t="s">
        <v>104</v>
      </c>
      <c r="L513" s="42">
        <v>75000</v>
      </c>
      <c r="M513" s="43">
        <v>597775.98</v>
      </c>
      <c r="N513" s="42">
        <v>597775</v>
      </c>
      <c r="O513" s="42">
        <v>0</v>
      </c>
      <c r="P513" s="35">
        <v>0</v>
      </c>
      <c r="Q513" s="35">
        <v>0</v>
      </c>
      <c r="R513" s="42">
        <v>528155.73</v>
      </c>
      <c r="S513" s="42">
        <v>0</v>
      </c>
      <c r="T513" s="42">
        <v>83.33</v>
      </c>
      <c r="U513" s="42">
        <v>88.35</v>
      </c>
      <c r="V513" s="35" t="s">
        <v>105</v>
      </c>
      <c r="W513" s="35" t="s">
        <v>133</v>
      </c>
      <c r="X513" s="35" t="s">
        <v>643</v>
      </c>
      <c r="Y513" s="35" t="s">
        <v>224</v>
      </c>
      <c r="Z513" s="35" t="s">
        <v>224</v>
      </c>
    </row>
    <row r="514" spans="1:26" ht="15.75" customHeight="1">
      <c r="A514" s="35" t="s">
        <v>945</v>
      </c>
      <c r="B514" s="35" t="s">
        <v>947</v>
      </c>
      <c r="C514" s="35" t="s">
        <v>138</v>
      </c>
      <c r="D514" s="35" t="s">
        <v>771</v>
      </c>
      <c r="E514" s="35" t="s">
        <v>488</v>
      </c>
      <c r="F514" s="35" t="s">
        <v>2241</v>
      </c>
      <c r="G514" s="35" t="s">
        <v>2242</v>
      </c>
      <c r="H514" s="35" t="s">
        <v>2229</v>
      </c>
      <c r="I514" s="41">
        <v>43678</v>
      </c>
      <c r="J514" s="41">
        <v>45291</v>
      </c>
      <c r="K514" s="35" t="s">
        <v>80</v>
      </c>
      <c r="L514" s="42">
        <v>913864.47</v>
      </c>
      <c r="M514" s="43">
        <v>7036756.4199999999</v>
      </c>
      <c r="N514" s="42">
        <v>16170000</v>
      </c>
      <c r="O514" s="42">
        <v>0</v>
      </c>
      <c r="P514" s="35">
        <v>0</v>
      </c>
      <c r="Q514" s="35">
        <v>0</v>
      </c>
      <c r="R514" s="42">
        <v>7036756.4299999997</v>
      </c>
      <c r="S514" s="42">
        <v>0</v>
      </c>
      <c r="T514" s="42">
        <v>48.65</v>
      </c>
      <c r="U514" s="42">
        <v>43.51</v>
      </c>
      <c r="V514" s="35" t="s">
        <v>831</v>
      </c>
      <c r="W514" s="35" t="s">
        <v>82</v>
      </c>
      <c r="X514" s="35" t="s">
        <v>94</v>
      </c>
      <c r="Y514" s="35" t="s">
        <v>95</v>
      </c>
      <c r="Z514" s="35" t="s">
        <v>95</v>
      </c>
    </row>
    <row r="515" spans="1:26" ht="15.75" customHeight="1">
      <c r="A515" s="35" t="s">
        <v>950</v>
      </c>
      <c r="B515" s="35" t="s">
        <v>952</v>
      </c>
      <c r="C515" s="35" t="s">
        <v>281</v>
      </c>
      <c r="D515" s="35" t="s">
        <v>953</v>
      </c>
      <c r="E515" s="35" t="s">
        <v>119</v>
      </c>
      <c r="F515" s="35" t="s">
        <v>68</v>
      </c>
      <c r="G515" s="35" t="s">
        <v>68</v>
      </c>
      <c r="H515" s="35" t="s">
        <v>68</v>
      </c>
      <c r="I515" s="41">
        <v>43556</v>
      </c>
      <c r="J515" s="41" t="s">
        <v>68</v>
      </c>
      <c r="K515" s="35" t="s">
        <v>663</v>
      </c>
      <c r="L515" s="42">
        <v>0</v>
      </c>
      <c r="M515" s="43">
        <v>0</v>
      </c>
      <c r="N515" s="42">
        <v>1000000</v>
      </c>
      <c r="O515" s="42">
        <v>0</v>
      </c>
      <c r="P515" s="35">
        <v>0</v>
      </c>
      <c r="Q515" s="35">
        <v>0</v>
      </c>
      <c r="R515" s="42">
        <v>0</v>
      </c>
      <c r="S515" s="42">
        <v>0</v>
      </c>
      <c r="T515" s="42">
        <v>0</v>
      </c>
      <c r="U515" s="42">
        <v>0</v>
      </c>
      <c r="V515" s="35" t="s">
        <v>796</v>
      </c>
      <c r="W515" s="35" t="s">
        <v>82</v>
      </c>
      <c r="X515" s="35" t="s">
        <v>954</v>
      </c>
      <c r="Y515" s="35" t="s">
        <v>95</v>
      </c>
      <c r="Z515" s="35" t="s">
        <v>95</v>
      </c>
    </row>
    <row r="516" spans="1:26" ht="15.75" customHeight="1">
      <c r="A516" s="35" t="s">
        <v>956</v>
      </c>
      <c r="B516" s="35" t="s">
        <v>957</v>
      </c>
      <c r="C516" s="35" t="s">
        <v>138</v>
      </c>
      <c r="D516" s="35" t="s">
        <v>243</v>
      </c>
      <c r="E516" s="35" t="s">
        <v>140</v>
      </c>
      <c r="F516" s="35" t="s">
        <v>2245</v>
      </c>
      <c r="G516" s="35" t="s">
        <v>2246</v>
      </c>
      <c r="H516" s="35" t="s">
        <v>2040</v>
      </c>
      <c r="I516" s="41">
        <v>43588</v>
      </c>
      <c r="J516" s="41">
        <v>44926</v>
      </c>
      <c r="K516" s="35" t="s">
        <v>104</v>
      </c>
      <c r="L516" s="42">
        <v>82016.960000000006</v>
      </c>
      <c r="M516" s="43">
        <v>724774.84</v>
      </c>
      <c r="N516" s="42">
        <v>1222603.79</v>
      </c>
      <c r="O516" s="42">
        <v>0</v>
      </c>
      <c r="P516" s="35">
        <v>0</v>
      </c>
      <c r="Q516" s="35">
        <v>0</v>
      </c>
      <c r="R516" s="42">
        <v>724774.84</v>
      </c>
      <c r="S516" s="42">
        <v>0</v>
      </c>
      <c r="T516" s="42">
        <v>70</v>
      </c>
      <c r="U516" s="42">
        <v>59.28</v>
      </c>
      <c r="V516" s="35" t="s">
        <v>175</v>
      </c>
      <c r="W516" s="35" t="s">
        <v>233</v>
      </c>
      <c r="X516" s="35" t="s">
        <v>355</v>
      </c>
      <c r="Y516" s="35" t="s">
        <v>95</v>
      </c>
      <c r="Z516" s="35" t="s">
        <v>95</v>
      </c>
    </row>
    <row r="517" spans="1:26" ht="15.75" customHeight="1">
      <c r="A517" s="35" t="s">
        <v>959</v>
      </c>
      <c r="B517" s="35" t="s">
        <v>960</v>
      </c>
      <c r="C517" s="35" t="s">
        <v>138</v>
      </c>
      <c r="D517" s="35" t="s">
        <v>205</v>
      </c>
      <c r="E517" s="35" t="s">
        <v>409</v>
      </c>
      <c r="F517" s="35" t="s">
        <v>2160</v>
      </c>
      <c r="G517" s="35" t="s">
        <v>2161</v>
      </c>
      <c r="H517" s="35" t="s">
        <v>2247</v>
      </c>
      <c r="I517" s="41">
        <v>43282</v>
      </c>
      <c r="J517" s="41">
        <v>44377</v>
      </c>
      <c r="K517" s="35" t="s">
        <v>80</v>
      </c>
      <c r="L517" s="42">
        <v>0</v>
      </c>
      <c r="M517" s="43">
        <v>0</v>
      </c>
      <c r="N517" s="42">
        <v>6475200</v>
      </c>
      <c r="O517" s="42">
        <v>0</v>
      </c>
      <c r="P517" s="35">
        <v>0</v>
      </c>
      <c r="Q517" s="35">
        <v>0</v>
      </c>
      <c r="R517" s="42">
        <v>5259613.04</v>
      </c>
      <c r="S517" s="42">
        <v>0</v>
      </c>
      <c r="T517" s="42">
        <v>96</v>
      </c>
      <c r="U517" s="42">
        <v>81.22</v>
      </c>
      <c r="V517" s="35" t="s">
        <v>105</v>
      </c>
      <c r="W517" s="35" t="s">
        <v>233</v>
      </c>
      <c r="X517" s="35" t="s">
        <v>134</v>
      </c>
      <c r="Y517" s="35" t="s">
        <v>95</v>
      </c>
      <c r="Z517" s="35" t="s">
        <v>95</v>
      </c>
    </row>
    <row r="518" spans="1:26" ht="15.75" customHeight="1">
      <c r="A518" s="35" t="s">
        <v>962</v>
      </c>
      <c r="B518" s="35" t="s">
        <v>963</v>
      </c>
      <c r="C518" s="35" t="s">
        <v>138</v>
      </c>
      <c r="D518" s="35" t="s">
        <v>118</v>
      </c>
      <c r="E518" s="35" t="s">
        <v>964</v>
      </c>
      <c r="F518" s="35" t="s">
        <v>2248</v>
      </c>
      <c r="G518" s="35" t="s">
        <v>2249</v>
      </c>
      <c r="H518" s="35" t="s">
        <v>2250</v>
      </c>
      <c r="I518" s="41">
        <v>43950</v>
      </c>
      <c r="J518" s="41">
        <v>44480</v>
      </c>
      <c r="K518" s="35" t="s">
        <v>80</v>
      </c>
      <c r="L518" s="42">
        <v>1624693.55</v>
      </c>
      <c r="M518" s="43">
        <v>1949693.55</v>
      </c>
      <c r="N518" s="42">
        <v>1574693.55</v>
      </c>
      <c r="O518" s="42">
        <v>8912485.4299999997</v>
      </c>
      <c r="P518" s="35">
        <v>0</v>
      </c>
      <c r="Q518" s="35">
        <v>0</v>
      </c>
      <c r="R518" s="42">
        <v>1574693.04</v>
      </c>
      <c r="S518" s="42">
        <v>8912485.3699999992</v>
      </c>
      <c r="T518" s="42">
        <v>100</v>
      </c>
      <c r="U518" s="42">
        <v>99.99</v>
      </c>
      <c r="V518" s="35" t="s">
        <v>787</v>
      </c>
      <c r="W518" s="35" t="s">
        <v>233</v>
      </c>
      <c r="X518" s="35" t="s">
        <v>142</v>
      </c>
      <c r="Y518" s="35" t="s">
        <v>259</v>
      </c>
      <c r="Z518" s="35" t="s">
        <v>259</v>
      </c>
    </row>
    <row r="519" spans="1:26" ht="15.75" customHeight="1">
      <c r="A519" s="35" t="s">
        <v>970</v>
      </c>
      <c r="B519" s="35" t="s">
        <v>972</v>
      </c>
      <c r="C519" s="35" t="s">
        <v>76</v>
      </c>
      <c r="D519" s="35" t="s">
        <v>205</v>
      </c>
      <c r="E519" s="35" t="s">
        <v>78</v>
      </c>
      <c r="F519" s="35" t="s">
        <v>2194</v>
      </c>
      <c r="G519" s="35" t="s">
        <v>2195</v>
      </c>
      <c r="H519" s="35" t="s">
        <v>2247</v>
      </c>
      <c r="I519" s="41">
        <v>43220</v>
      </c>
      <c r="J519" s="41">
        <v>44074</v>
      </c>
      <c r="K519" s="35" t="s">
        <v>80</v>
      </c>
      <c r="L519" s="42">
        <v>0</v>
      </c>
      <c r="M519" s="43">
        <v>0</v>
      </c>
      <c r="N519" s="42">
        <v>38500000</v>
      </c>
      <c r="O519" s="42">
        <v>0</v>
      </c>
      <c r="P519" s="35">
        <v>0</v>
      </c>
      <c r="Q519" s="35">
        <v>0</v>
      </c>
      <c r="R519" s="42">
        <v>38499985.229999997</v>
      </c>
      <c r="S519" s="42">
        <v>0</v>
      </c>
      <c r="T519" s="42">
        <v>100</v>
      </c>
      <c r="U519" s="42">
        <v>99.99</v>
      </c>
      <c r="V519" s="35" t="s">
        <v>796</v>
      </c>
      <c r="W519" s="35" t="s">
        <v>233</v>
      </c>
      <c r="X519" s="35" t="s">
        <v>134</v>
      </c>
      <c r="Y519" s="35" t="s">
        <v>95</v>
      </c>
      <c r="Z519" s="35" t="s">
        <v>95</v>
      </c>
    </row>
    <row r="520" spans="1:26" ht="15.75" customHeight="1">
      <c r="A520" s="35" t="s">
        <v>975</v>
      </c>
      <c r="B520" s="35" t="s">
        <v>976</v>
      </c>
      <c r="C520" s="35" t="s">
        <v>76</v>
      </c>
      <c r="D520" s="35" t="s">
        <v>205</v>
      </c>
      <c r="E520" s="35" t="s">
        <v>337</v>
      </c>
      <c r="F520" s="35" t="s">
        <v>2194</v>
      </c>
      <c r="G520" s="35" t="s">
        <v>2195</v>
      </c>
      <c r="H520" s="35" t="s">
        <v>1907</v>
      </c>
      <c r="I520" s="41">
        <v>43840</v>
      </c>
      <c r="J520" s="41">
        <v>44377</v>
      </c>
      <c r="K520" s="35" t="s">
        <v>80</v>
      </c>
      <c r="L520" s="42">
        <v>0</v>
      </c>
      <c r="M520" s="43">
        <v>0</v>
      </c>
      <c r="N520" s="42">
        <v>733232.5</v>
      </c>
      <c r="O520" s="42">
        <v>0</v>
      </c>
      <c r="P520" s="35">
        <v>0</v>
      </c>
      <c r="Q520" s="35">
        <v>0</v>
      </c>
      <c r="R520" s="42">
        <v>733232.49</v>
      </c>
      <c r="S520" s="42">
        <v>0</v>
      </c>
      <c r="T520" s="42">
        <v>100</v>
      </c>
      <c r="U520" s="42">
        <v>99.99</v>
      </c>
      <c r="V520" s="35" t="s">
        <v>796</v>
      </c>
      <c r="W520" s="35" t="s">
        <v>82</v>
      </c>
      <c r="X520" s="35" t="s">
        <v>382</v>
      </c>
      <c r="Y520" s="35" t="s">
        <v>199</v>
      </c>
      <c r="Z520" s="35" t="s">
        <v>977</v>
      </c>
    </row>
    <row r="521" spans="1:26" ht="15.75" customHeight="1">
      <c r="A521" s="35" t="s">
        <v>975</v>
      </c>
      <c r="B521" s="35" t="s">
        <v>976</v>
      </c>
      <c r="C521" s="35" t="s">
        <v>76</v>
      </c>
      <c r="D521" s="35" t="s">
        <v>205</v>
      </c>
      <c r="E521" s="35" t="s">
        <v>337</v>
      </c>
      <c r="F521" s="35" t="s">
        <v>2194</v>
      </c>
      <c r="G521" s="35" t="s">
        <v>2195</v>
      </c>
      <c r="H521" s="35" t="s">
        <v>1907</v>
      </c>
      <c r="I521" s="41">
        <v>43840</v>
      </c>
      <c r="J521" s="41">
        <v>44377</v>
      </c>
      <c r="K521" s="35" t="s">
        <v>80</v>
      </c>
      <c r="L521" s="42">
        <v>0</v>
      </c>
      <c r="M521" s="43">
        <v>0</v>
      </c>
      <c r="N521" s="42">
        <v>733232.5</v>
      </c>
      <c r="O521" s="42">
        <v>0</v>
      </c>
      <c r="P521" s="35">
        <v>0</v>
      </c>
      <c r="Q521" s="35">
        <v>0</v>
      </c>
      <c r="R521" s="42">
        <v>733232.49</v>
      </c>
      <c r="S521" s="42">
        <v>0</v>
      </c>
      <c r="T521" s="42">
        <v>100</v>
      </c>
      <c r="U521" s="42">
        <v>99.99</v>
      </c>
      <c r="V521" s="35" t="s">
        <v>796</v>
      </c>
      <c r="W521" s="35" t="s">
        <v>82</v>
      </c>
      <c r="X521" s="35" t="s">
        <v>382</v>
      </c>
      <c r="Y521" s="35" t="s">
        <v>199</v>
      </c>
      <c r="Z521" s="35" t="s">
        <v>2251</v>
      </c>
    </row>
    <row r="522" spans="1:26" ht="15.75" customHeight="1">
      <c r="A522" s="35" t="s">
        <v>975</v>
      </c>
      <c r="B522" s="35" t="s">
        <v>976</v>
      </c>
      <c r="C522" s="35" t="s">
        <v>76</v>
      </c>
      <c r="D522" s="35" t="s">
        <v>205</v>
      </c>
      <c r="E522" s="35" t="s">
        <v>337</v>
      </c>
      <c r="F522" s="35" t="s">
        <v>2194</v>
      </c>
      <c r="G522" s="35" t="s">
        <v>2195</v>
      </c>
      <c r="H522" s="35" t="s">
        <v>1907</v>
      </c>
      <c r="I522" s="41">
        <v>43840</v>
      </c>
      <c r="J522" s="41">
        <v>44377</v>
      </c>
      <c r="K522" s="35" t="s">
        <v>80</v>
      </c>
      <c r="L522" s="42">
        <v>0</v>
      </c>
      <c r="M522" s="43">
        <v>0</v>
      </c>
      <c r="N522" s="42">
        <v>733232.5</v>
      </c>
      <c r="O522" s="42">
        <v>0</v>
      </c>
      <c r="P522" s="35">
        <v>0</v>
      </c>
      <c r="Q522" s="35">
        <v>0</v>
      </c>
      <c r="R522" s="42">
        <v>733232.49</v>
      </c>
      <c r="S522" s="42">
        <v>0</v>
      </c>
      <c r="T522" s="42">
        <v>100</v>
      </c>
      <c r="U522" s="42">
        <v>99.99</v>
      </c>
      <c r="V522" s="35" t="s">
        <v>796</v>
      </c>
      <c r="W522" s="35" t="s">
        <v>82</v>
      </c>
      <c r="X522" s="35" t="s">
        <v>382</v>
      </c>
      <c r="Y522" s="35" t="s">
        <v>199</v>
      </c>
      <c r="Z522" s="35" t="s">
        <v>2055</v>
      </c>
    </row>
    <row r="523" spans="1:26" ht="15.75" customHeight="1">
      <c r="A523" s="35" t="s">
        <v>975</v>
      </c>
      <c r="B523" s="35" t="s">
        <v>976</v>
      </c>
      <c r="C523" s="35" t="s">
        <v>76</v>
      </c>
      <c r="D523" s="35" t="s">
        <v>205</v>
      </c>
      <c r="E523" s="35" t="s">
        <v>337</v>
      </c>
      <c r="F523" s="35" t="s">
        <v>2194</v>
      </c>
      <c r="G523" s="35" t="s">
        <v>2195</v>
      </c>
      <c r="H523" s="35" t="s">
        <v>1907</v>
      </c>
      <c r="I523" s="41">
        <v>43840</v>
      </c>
      <c r="J523" s="41">
        <v>44377</v>
      </c>
      <c r="K523" s="35" t="s">
        <v>80</v>
      </c>
      <c r="L523" s="42">
        <v>0</v>
      </c>
      <c r="M523" s="43">
        <v>0</v>
      </c>
      <c r="N523" s="42">
        <v>733232.5</v>
      </c>
      <c r="O523" s="42">
        <v>0</v>
      </c>
      <c r="P523" s="35">
        <v>0</v>
      </c>
      <c r="Q523" s="35">
        <v>0</v>
      </c>
      <c r="R523" s="42">
        <v>733232.49</v>
      </c>
      <c r="S523" s="42">
        <v>0</v>
      </c>
      <c r="T523" s="42">
        <v>100</v>
      </c>
      <c r="U523" s="42">
        <v>99.99</v>
      </c>
      <c r="V523" s="35" t="s">
        <v>796</v>
      </c>
      <c r="W523" s="35" t="s">
        <v>82</v>
      </c>
      <c r="X523" s="35" t="s">
        <v>382</v>
      </c>
      <c r="Y523" s="35" t="s">
        <v>199</v>
      </c>
      <c r="Z523" s="35" t="s">
        <v>2252</v>
      </c>
    </row>
    <row r="524" spans="1:26" ht="15.75" customHeight="1">
      <c r="A524" s="35" t="s">
        <v>975</v>
      </c>
      <c r="B524" s="35" t="s">
        <v>976</v>
      </c>
      <c r="C524" s="35" t="s">
        <v>76</v>
      </c>
      <c r="D524" s="35" t="s">
        <v>205</v>
      </c>
      <c r="E524" s="35" t="s">
        <v>337</v>
      </c>
      <c r="F524" s="35" t="s">
        <v>2194</v>
      </c>
      <c r="G524" s="35" t="s">
        <v>2195</v>
      </c>
      <c r="H524" s="35" t="s">
        <v>1907</v>
      </c>
      <c r="I524" s="41">
        <v>43840</v>
      </c>
      <c r="J524" s="41">
        <v>44377</v>
      </c>
      <c r="K524" s="35" t="s">
        <v>80</v>
      </c>
      <c r="L524" s="42">
        <v>0</v>
      </c>
      <c r="M524" s="43">
        <v>0</v>
      </c>
      <c r="N524" s="42">
        <v>733232.5</v>
      </c>
      <c r="O524" s="42">
        <v>0</v>
      </c>
      <c r="P524" s="35">
        <v>0</v>
      </c>
      <c r="Q524" s="35">
        <v>0</v>
      </c>
      <c r="R524" s="42">
        <v>733232.49</v>
      </c>
      <c r="S524" s="42">
        <v>0</v>
      </c>
      <c r="T524" s="42">
        <v>100</v>
      </c>
      <c r="U524" s="42">
        <v>99.99</v>
      </c>
      <c r="V524" s="35" t="s">
        <v>796</v>
      </c>
      <c r="W524" s="35" t="s">
        <v>82</v>
      </c>
      <c r="X524" s="35" t="s">
        <v>382</v>
      </c>
      <c r="Y524" s="35" t="s">
        <v>199</v>
      </c>
      <c r="Z524" s="35" t="s">
        <v>2253</v>
      </c>
    </row>
    <row r="525" spans="1:26" ht="15.75" customHeight="1">
      <c r="A525" s="35" t="s">
        <v>975</v>
      </c>
      <c r="B525" s="35" t="s">
        <v>976</v>
      </c>
      <c r="C525" s="35" t="s">
        <v>76</v>
      </c>
      <c r="D525" s="35" t="s">
        <v>205</v>
      </c>
      <c r="E525" s="35" t="s">
        <v>337</v>
      </c>
      <c r="F525" s="35" t="s">
        <v>2194</v>
      </c>
      <c r="G525" s="35" t="s">
        <v>2195</v>
      </c>
      <c r="H525" s="35" t="s">
        <v>1907</v>
      </c>
      <c r="I525" s="41">
        <v>43840</v>
      </c>
      <c r="J525" s="41">
        <v>44377</v>
      </c>
      <c r="K525" s="35" t="s">
        <v>80</v>
      </c>
      <c r="L525" s="42">
        <v>0</v>
      </c>
      <c r="M525" s="43">
        <v>0</v>
      </c>
      <c r="N525" s="42">
        <v>733232.5</v>
      </c>
      <c r="O525" s="42">
        <v>0</v>
      </c>
      <c r="P525" s="35">
        <v>0</v>
      </c>
      <c r="Q525" s="35">
        <v>0</v>
      </c>
      <c r="R525" s="42">
        <v>733232.49</v>
      </c>
      <c r="S525" s="42">
        <v>0</v>
      </c>
      <c r="T525" s="42">
        <v>100</v>
      </c>
      <c r="U525" s="42">
        <v>99.99</v>
      </c>
      <c r="V525" s="35" t="s">
        <v>796</v>
      </c>
      <c r="W525" s="35" t="s">
        <v>82</v>
      </c>
      <c r="X525" s="35" t="s">
        <v>382</v>
      </c>
      <c r="Y525" s="35" t="s">
        <v>199</v>
      </c>
      <c r="Z525" s="35" t="s">
        <v>2254</v>
      </c>
    </row>
    <row r="526" spans="1:26" ht="15.75" customHeight="1">
      <c r="A526" s="35" t="s">
        <v>975</v>
      </c>
      <c r="B526" s="35" t="s">
        <v>976</v>
      </c>
      <c r="C526" s="35" t="s">
        <v>76</v>
      </c>
      <c r="D526" s="35" t="s">
        <v>205</v>
      </c>
      <c r="E526" s="35" t="s">
        <v>337</v>
      </c>
      <c r="F526" s="35" t="s">
        <v>2194</v>
      </c>
      <c r="G526" s="35" t="s">
        <v>2195</v>
      </c>
      <c r="H526" s="35" t="s">
        <v>1907</v>
      </c>
      <c r="I526" s="41">
        <v>43840</v>
      </c>
      <c r="J526" s="41">
        <v>44377</v>
      </c>
      <c r="K526" s="35" t="s">
        <v>80</v>
      </c>
      <c r="L526" s="42">
        <v>0</v>
      </c>
      <c r="M526" s="43">
        <v>0</v>
      </c>
      <c r="N526" s="42">
        <v>733232.5</v>
      </c>
      <c r="O526" s="42">
        <v>0</v>
      </c>
      <c r="P526" s="35">
        <v>0</v>
      </c>
      <c r="Q526" s="35">
        <v>0</v>
      </c>
      <c r="R526" s="42">
        <v>733232.49</v>
      </c>
      <c r="S526" s="42">
        <v>0</v>
      </c>
      <c r="T526" s="42">
        <v>100</v>
      </c>
      <c r="U526" s="42">
        <v>99.99</v>
      </c>
      <c r="V526" s="35" t="s">
        <v>796</v>
      </c>
      <c r="W526" s="35" t="s">
        <v>82</v>
      </c>
      <c r="X526" s="35" t="s">
        <v>382</v>
      </c>
      <c r="Y526" s="35" t="s">
        <v>199</v>
      </c>
      <c r="Z526" s="35" t="s">
        <v>2255</v>
      </c>
    </row>
    <row r="527" spans="1:26" ht="15.75" customHeight="1">
      <c r="A527" s="35" t="s">
        <v>975</v>
      </c>
      <c r="B527" s="35" t="s">
        <v>976</v>
      </c>
      <c r="C527" s="35" t="s">
        <v>76</v>
      </c>
      <c r="D527" s="35" t="s">
        <v>205</v>
      </c>
      <c r="E527" s="35" t="s">
        <v>337</v>
      </c>
      <c r="F527" s="35" t="s">
        <v>2194</v>
      </c>
      <c r="G527" s="35" t="s">
        <v>2195</v>
      </c>
      <c r="H527" s="35" t="s">
        <v>1907</v>
      </c>
      <c r="I527" s="41">
        <v>43840</v>
      </c>
      <c r="J527" s="41">
        <v>44377</v>
      </c>
      <c r="K527" s="35" t="s">
        <v>80</v>
      </c>
      <c r="L527" s="42">
        <v>0</v>
      </c>
      <c r="M527" s="43">
        <v>0</v>
      </c>
      <c r="N527" s="42">
        <v>733232.5</v>
      </c>
      <c r="O527" s="42">
        <v>0</v>
      </c>
      <c r="P527" s="35">
        <v>0</v>
      </c>
      <c r="Q527" s="35">
        <v>0</v>
      </c>
      <c r="R527" s="42">
        <v>733232.49</v>
      </c>
      <c r="S527" s="42">
        <v>0</v>
      </c>
      <c r="T527" s="42">
        <v>100</v>
      </c>
      <c r="U527" s="42">
        <v>99.99</v>
      </c>
      <c r="V527" s="35" t="s">
        <v>796</v>
      </c>
      <c r="W527" s="35" t="s">
        <v>82</v>
      </c>
      <c r="X527" s="35" t="s">
        <v>382</v>
      </c>
      <c r="Y527" s="35" t="s">
        <v>199</v>
      </c>
      <c r="Z527" s="35" t="s">
        <v>2256</v>
      </c>
    </row>
    <row r="528" spans="1:26" ht="15.75" customHeight="1">
      <c r="A528" s="35" t="s">
        <v>975</v>
      </c>
      <c r="B528" s="35" t="s">
        <v>976</v>
      </c>
      <c r="C528" s="35" t="s">
        <v>76</v>
      </c>
      <c r="D528" s="35" t="s">
        <v>205</v>
      </c>
      <c r="E528" s="35" t="s">
        <v>337</v>
      </c>
      <c r="F528" s="35" t="s">
        <v>2194</v>
      </c>
      <c r="G528" s="35" t="s">
        <v>2195</v>
      </c>
      <c r="H528" s="35" t="s">
        <v>1907</v>
      </c>
      <c r="I528" s="41">
        <v>43840</v>
      </c>
      <c r="J528" s="41">
        <v>44377</v>
      </c>
      <c r="K528" s="35" t="s">
        <v>80</v>
      </c>
      <c r="L528" s="42">
        <v>0</v>
      </c>
      <c r="M528" s="43">
        <v>0</v>
      </c>
      <c r="N528" s="42">
        <v>733232.5</v>
      </c>
      <c r="O528" s="42">
        <v>0</v>
      </c>
      <c r="P528" s="35">
        <v>0</v>
      </c>
      <c r="Q528" s="35">
        <v>0</v>
      </c>
      <c r="R528" s="42">
        <v>733232.49</v>
      </c>
      <c r="S528" s="42">
        <v>0</v>
      </c>
      <c r="T528" s="42">
        <v>100</v>
      </c>
      <c r="U528" s="42">
        <v>99.99</v>
      </c>
      <c r="V528" s="35" t="s">
        <v>796</v>
      </c>
      <c r="W528" s="35" t="s">
        <v>82</v>
      </c>
      <c r="X528" s="35" t="s">
        <v>382</v>
      </c>
      <c r="Y528" s="35" t="s">
        <v>199</v>
      </c>
      <c r="Z528" s="35" t="s">
        <v>2056</v>
      </c>
    </row>
    <row r="529" spans="1:26" ht="15.75" customHeight="1">
      <c r="A529" s="35" t="s">
        <v>975</v>
      </c>
      <c r="B529" s="35" t="s">
        <v>976</v>
      </c>
      <c r="C529" s="35" t="s">
        <v>76</v>
      </c>
      <c r="D529" s="35" t="s">
        <v>205</v>
      </c>
      <c r="E529" s="35" t="s">
        <v>337</v>
      </c>
      <c r="F529" s="35" t="s">
        <v>2194</v>
      </c>
      <c r="G529" s="35" t="s">
        <v>2195</v>
      </c>
      <c r="H529" s="35" t="s">
        <v>1907</v>
      </c>
      <c r="I529" s="41">
        <v>43840</v>
      </c>
      <c r="J529" s="41">
        <v>44377</v>
      </c>
      <c r="K529" s="35" t="s">
        <v>80</v>
      </c>
      <c r="L529" s="42">
        <v>0</v>
      </c>
      <c r="M529" s="43">
        <v>0</v>
      </c>
      <c r="N529" s="42">
        <v>733232.5</v>
      </c>
      <c r="O529" s="42">
        <v>0</v>
      </c>
      <c r="P529" s="35">
        <v>0</v>
      </c>
      <c r="Q529" s="35">
        <v>0</v>
      </c>
      <c r="R529" s="42">
        <v>733232.49</v>
      </c>
      <c r="S529" s="42">
        <v>0</v>
      </c>
      <c r="T529" s="42">
        <v>100</v>
      </c>
      <c r="U529" s="42">
        <v>99.99</v>
      </c>
      <c r="V529" s="35" t="s">
        <v>796</v>
      </c>
      <c r="W529" s="35" t="s">
        <v>82</v>
      </c>
      <c r="X529" s="35" t="s">
        <v>382</v>
      </c>
      <c r="Y529" s="35" t="s">
        <v>199</v>
      </c>
      <c r="Z529" s="35" t="s">
        <v>2257</v>
      </c>
    </row>
    <row r="530" spans="1:26" ht="15.75" customHeight="1">
      <c r="A530" s="35" t="s">
        <v>975</v>
      </c>
      <c r="B530" s="35" t="s">
        <v>976</v>
      </c>
      <c r="C530" s="35" t="s">
        <v>76</v>
      </c>
      <c r="D530" s="35" t="s">
        <v>205</v>
      </c>
      <c r="E530" s="35" t="s">
        <v>337</v>
      </c>
      <c r="F530" s="35" t="s">
        <v>2194</v>
      </c>
      <c r="G530" s="35" t="s">
        <v>2195</v>
      </c>
      <c r="H530" s="35" t="s">
        <v>1907</v>
      </c>
      <c r="I530" s="41">
        <v>43840</v>
      </c>
      <c r="J530" s="41">
        <v>44377</v>
      </c>
      <c r="K530" s="35" t="s">
        <v>80</v>
      </c>
      <c r="L530" s="42">
        <v>0</v>
      </c>
      <c r="M530" s="43">
        <v>0</v>
      </c>
      <c r="N530" s="42">
        <v>733232.5</v>
      </c>
      <c r="O530" s="42">
        <v>0</v>
      </c>
      <c r="P530" s="35">
        <v>0</v>
      </c>
      <c r="Q530" s="35">
        <v>0</v>
      </c>
      <c r="R530" s="42">
        <v>733232.49</v>
      </c>
      <c r="S530" s="42">
        <v>0</v>
      </c>
      <c r="T530" s="42">
        <v>100</v>
      </c>
      <c r="U530" s="42">
        <v>99.99</v>
      </c>
      <c r="V530" s="35" t="s">
        <v>796</v>
      </c>
      <c r="W530" s="35" t="s">
        <v>82</v>
      </c>
      <c r="X530" s="35" t="s">
        <v>382</v>
      </c>
      <c r="Y530" s="35" t="s">
        <v>199</v>
      </c>
      <c r="Z530" s="35" t="s">
        <v>2057</v>
      </c>
    </row>
    <row r="531" spans="1:26" ht="15.75" customHeight="1">
      <c r="A531" s="35" t="s">
        <v>975</v>
      </c>
      <c r="B531" s="35" t="s">
        <v>976</v>
      </c>
      <c r="C531" s="35" t="s">
        <v>76</v>
      </c>
      <c r="D531" s="35" t="s">
        <v>205</v>
      </c>
      <c r="E531" s="35" t="s">
        <v>337</v>
      </c>
      <c r="F531" s="35" t="s">
        <v>2194</v>
      </c>
      <c r="G531" s="35" t="s">
        <v>2195</v>
      </c>
      <c r="H531" s="35" t="s">
        <v>1907</v>
      </c>
      <c r="I531" s="41">
        <v>43840</v>
      </c>
      <c r="J531" s="41">
        <v>44377</v>
      </c>
      <c r="K531" s="35" t="s">
        <v>80</v>
      </c>
      <c r="L531" s="42">
        <v>0</v>
      </c>
      <c r="M531" s="43">
        <v>0</v>
      </c>
      <c r="N531" s="42">
        <v>733232.5</v>
      </c>
      <c r="O531" s="42">
        <v>0</v>
      </c>
      <c r="P531" s="35">
        <v>0</v>
      </c>
      <c r="Q531" s="35">
        <v>0</v>
      </c>
      <c r="R531" s="42">
        <v>733232.49</v>
      </c>
      <c r="S531" s="42">
        <v>0</v>
      </c>
      <c r="T531" s="42">
        <v>100</v>
      </c>
      <c r="U531" s="42">
        <v>99.99</v>
      </c>
      <c r="V531" s="35" t="s">
        <v>796</v>
      </c>
      <c r="W531" s="35" t="s">
        <v>82</v>
      </c>
      <c r="X531" s="35" t="s">
        <v>382</v>
      </c>
      <c r="Y531" s="35" t="s">
        <v>199</v>
      </c>
      <c r="Z531" s="35" t="s">
        <v>2258</v>
      </c>
    </row>
    <row r="532" spans="1:26" ht="15.75" customHeight="1">
      <c r="A532" s="35" t="s">
        <v>975</v>
      </c>
      <c r="B532" s="35" t="s">
        <v>976</v>
      </c>
      <c r="C532" s="35" t="s">
        <v>76</v>
      </c>
      <c r="D532" s="35" t="s">
        <v>205</v>
      </c>
      <c r="E532" s="35" t="s">
        <v>337</v>
      </c>
      <c r="F532" s="35" t="s">
        <v>2194</v>
      </c>
      <c r="G532" s="35" t="s">
        <v>2195</v>
      </c>
      <c r="H532" s="35" t="s">
        <v>1907</v>
      </c>
      <c r="I532" s="41">
        <v>43840</v>
      </c>
      <c r="J532" s="41">
        <v>44377</v>
      </c>
      <c r="K532" s="35" t="s">
        <v>80</v>
      </c>
      <c r="L532" s="42">
        <v>0</v>
      </c>
      <c r="M532" s="43">
        <v>0</v>
      </c>
      <c r="N532" s="42">
        <v>733232.5</v>
      </c>
      <c r="O532" s="42">
        <v>0</v>
      </c>
      <c r="P532" s="35">
        <v>0</v>
      </c>
      <c r="Q532" s="35">
        <v>0</v>
      </c>
      <c r="R532" s="42">
        <v>733232.49</v>
      </c>
      <c r="S532" s="42">
        <v>0</v>
      </c>
      <c r="T532" s="42">
        <v>100</v>
      </c>
      <c r="U532" s="42">
        <v>99.99</v>
      </c>
      <c r="V532" s="35" t="s">
        <v>796</v>
      </c>
      <c r="W532" s="35" t="s">
        <v>82</v>
      </c>
      <c r="X532" s="35" t="s">
        <v>382</v>
      </c>
      <c r="Y532" s="35" t="s">
        <v>199</v>
      </c>
      <c r="Z532" s="35" t="s">
        <v>2259</v>
      </c>
    </row>
    <row r="533" spans="1:26" ht="15.75" customHeight="1">
      <c r="A533" s="35" t="s">
        <v>975</v>
      </c>
      <c r="B533" s="35" t="s">
        <v>976</v>
      </c>
      <c r="C533" s="35" t="s">
        <v>76</v>
      </c>
      <c r="D533" s="35" t="s">
        <v>205</v>
      </c>
      <c r="E533" s="35" t="s">
        <v>337</v>
      </c>
      <c r="F533" s="35" t="s">
        <v>2194</v>
      </c>
      <c r="G533" s="35" t="s">
        <v>2195</v>
      </c>
      <c r="H533" s="35" t="s">
        <v>1907</v>
      </c>
      <c r="I533" s="41">
        <v>43840</v>
      </c>
      <c r="J533" s="41">
        <v>44377</v>
      </c>
      <c r="K533" s="35" t="s">
        <v>80</v>
      </c>
      <c r="L533" s="42">
        <v>0</v>
      </c>
      <c r="M533" s="43">
        <v>0</v>
      </c>
      <c r="N533" s="42">
        <v>733232.5</v>
      </c>
      <c r="O533" s="42">
        <v>0</v>
      </c>
      <c r="P533" s="35">
        <v>0</v>
      </c>
      <c r="Q533" s="35">
        <v>0</v>
      </c>
      <c r="R533" s="42">
        <v>733232.49</v>
      </c>
      <c r="S533" s="42">
        <v>0</v>
      </c>
      <c r="T533" s="42">
        <v>100</v>
      </c>
      <c r="U533" s="42">
        <v>99.99</v>
      </c>
      <c r="V533" s="35" t="s">
        <v>796</v>
      </c>
      <c r="W533" s="35" t="s">
        <v>82</v>
      </c>
      <c r="X533" s="35" t="s">
        <v>382</v>
      </c>
      <c r="Y533" s="35" t="s">
        <v>199</v>
      </c>
      <c r="Z533" s="35" t="s">
        <v>2260</v>
      </c>
    </row>
    <row r="534" spans="1:26" ht="15.75" customHeight="1">
      <c r="A534" s="35" t="s">
        <v>975</v>
      </c>
      <c r="B534" s="35" t="s">
        <v>976</v>
      </c>
      <c r="C534" s="35" t="s">
        <v>76</v>
      </c>
      <c r="D534" s="35" t="s">
        <v>205</v>
      </c>
      <c r="E534" s="35" t="s">
        <v>337</v>
      </c>
      <c r="F534" s="35" t="s">
        <v>2194</v>
      </c>
      <c r="G534" s="35" t="s">
        <v>2195</v>
      </c>
      <c r="H534" s="35" t="s">
        <v>1907</v>
      </c>
      <c r="I534" s="41">
        <v>43840</v>
      </c>
      <c r="J534" s="41">
        <v>44377</v>
      </c>
      <c r="K534" s="35" t="s">
        <v>80</v>
      </c>
      <c r="L534" s="42">
        <v>0</v>
      </c>
      <c r="M534" s="43">
        <v>0</v>
      </c>
      <c r="N534" s="42">
        <v>733232.5</v>
      </c>
      <c r="O534" s="42">
        <v>0</v>
      </c>
      <c r="P534" s="35">
        <v>0</v>
      </c>
      <c r="Q534" s="35">
        <v>0</v>
      </c>
      <c r="R534" s="42">
        <v>733232.49</v>
      </c>
      <c r="S534" s="42">
        <v>0</v>
      </c>
      <c r="T534" s="42">
        <v>100</v>
      </c>
      <c r="U534" s="42">
        <v>99.99</v>
      </c>
      <c r="V534" s="35" t="s">
        <v>796</v>
      </c>
      <c r="W534" s="35" t="s">
        <v>82</v>
      </c>
      <c r="X534" s="35" t="s">
        <v>382</v>
      </c>
      <c r="Y534" s="35" t="s">
        <v>199</v>
      </c>
      <c r="Z534" s="35" t="s">
        <v>2261</v>
      </c>
    </row>
    <row r="535" spans="1:26" ht="15.75" customHeight="1">
      <c r="A535" s="35" t="s">
        <v>975</v>
      </c>
      <c r="B535" s="35" t="s">
        <v>976</v>
      </c>
      <c r="C535" s="35" t="s">
        <v>76</v>
      </c>
      <c r="D535" s="35" t="s">
        <v>205</v>
      </c>
      <c r="E535" s="35" t="s">
        <v>337</v>
      </c>
      <c r="F535" s="35" t="s">
        <v>2194</v>
      </c>
      <c r="G535" s="35" t="s">
        <v>2195</v>
      </c>
      <c r="H535" s="35" t="s">
        <v>1907</v>
      </c>
      <c r="I535" s="41">
        <v>43840</v>
      </c>
      <c r="J535" s="41">
        <v>44377</v>
      </c>
      <c r="K535" s="35" t="s">
        <v>80</v>
      </c>
      <c r="L535" s="42">
        <v>0</v>
      </c>
      <c r="M535" s="43">
        <v>0</v>
      </c>
      <c r="N535" s="42">
        <v>733232.5</v>
      </c>
      <c r="O535" s="42">
        <v>0</v>
      </c>
      <c r="P535" s="35">
        <v>0</v>
      </c>
      <c r="Q535" s="35">
        <v>0</v>
      </c>
      <c r="R535" s="42">
        <v>733232.49</v>
      </c>
      <c r="S535" s="42">
        <v>0</v>
      </c>
      <c r="T535" s="42">
        <v>100</v>
      </c>
      <c r="U535" s="42">
        <v>99.99</v>
      </c>
      <c r="V535" s="35" t="s">
        <v>796</v>
      </c>
      <c r="W535" s="35" t="s">
        <v>82</v>
      </c>
      <c r="X535" s="35" t="s">
        <v>382</v>
      </c>
      <c r="Y535" s="35" t="s">
        <v>199</v>
      </c>
      <c r="Z535" s="35" t="s">
        <v>312</v>
      </c>
    </row>
    <row r="536" spans="1:26" ht="15.75" customHeight="1">
      <c r="A536" s="35" t="s">
        <v>975</v>
      </c>
      <c r="B536" s="35" t="s">
        <v>976</v>
      </c>
      <c r="C536" s="35" t="s">
        <v>76</v>
      </c>
      <c r="D536" s="35" t="s">
        <v>205</v>
      </c>
      <c r="E536" s="35" t="s">
        <v>337</v>
      </c>
      <c r="F536" s="35" t="s">
        <v>2194</v>
      </c>
      <c r="G536" s="35" t="s">
        <v>2195</v>
      </c>
      <c r="H536" s="35" t="s">
        <v>1907</v>
      </c>
      <c r="I536" s="41">
        <v>43840</v>
      </c>
      <c r="J536" s="41">
        <v>44377</v>
      </c>
      <c r="K536" s="35" t="s">
        <v>80</v>
      </c>
      <c r="L536" s="42">
        <v>0</v>
      </c>
      <c r="M536" s="43">
        <v>0</v>
      </c>
      <c r="N536" s="42">
        <v>733232.5</v>
      </c>
      <c r="O536" s="42">
        <v>0</v>
      </c>
      <c r="P536" s="35">
        <v>0</v>
      </c>
      <c r="Q536" s="35">
        <v>0</v>
      </c>
      <c r="R536" s="42">
        <v>733232.49</v>
      </c>
      <c r="S536" s="42">
        <v>0</v>
      </c>
      <c r="T536" s="42">
        <v>100</v>
      </c>
      <c r="U536" s="42">
        <v>99.99</v>
      </c>
      <c r="V536" s="35" t="s">
        <v>796</v>
      </c>
      <c r="W536" s="35" t="s">
        <v>82</v>
      </c>
      <c r="X536" s="35" t="s">
        <v>382</v>
      </c>
      <c r="Y536" s="35" t="s">
        <v>199</v>
      </c>
      <c r="Z536" s="35" t="s">
        <v>199</v>
      </c>
    </row>
    <row r="537" spans="1:26" ht="15.75" customHeight="1">
      <c r="A537" s="35" t="s">
        <v>975</v>
      </c>
      <c r="B537" s="35" t="s">
        <v>976</v>
      </c>
      <c r="C537" s="35" t="s">
        <v>76</v>
      </c>
      <c r="D537" s="35" t="s">
        <v>205</v>
      </c>
      <c r="E537" s="35" t="s">
        <v>337</v>
      </c>
      <c r="F537" s="35" t="s">
        <v>2194</v>
      </c>
      <c r="G537" s="35" t="s">
        <v>2195</v>
      </c>
      <c r="H537" s="35" t="s">
        <v>1907</v>
      </c>
      <c r="I537" s="41">
        <v>43840</v>
      </c>
      <c r="J537" s="41">
        <v>44377</v>
      </c>
      <c r="K537" s="35" t="s">
        <v>80</v>
      </c>
      <c r="L537" s="42">
        <v>0</v>
      </c>
      <c r="M537" s="43">
        <v>0</v>
      </c>
      <c r="N537" s="42">
        <v>733232.5</v>
      </c>
      <c r="O537" s="42">
        <v>0</v>
      </c>
      <c r="P537" s="35">
        <v>0</v>
      </c>
      <c r="Q537" s="35">
        <v>0</v>
      </c>
      <c r="R537" s="42">
        <v>733232.49</v>
      </c>
      <c r="S537" s="42">
        <v>0</v>
      </c>
      <c r="T537" s="42">
        <v>100</v>
      </c>
      <c r="U537" s="42">
        <v>99.99</v>
      </c>
      <c r="V537" s="35" t="s">
        <v>796</v>
      </c>
      <c r="W537" s="35" t="s">
        <v>82</v>
      </c>
      <c r="X537" s="35" t="s">
        <v>382</v>
      </c>
      <c r="Y537" s="35" t="s">
        <v>199</v>
      </c>
      <c r="Z537" s="35" t="s">
        <v>1038</v>
      </c>
    </row>
    <row r="538" spans="1:26" ht="15.75" customHeight="1">
      <c r="A538" s="35" t="s">
        <v>975</v>
      </c>
      <c r="B538" s="35" t="s">
        <v>976</v>
      </c>
      <c r="C538" s="35" t="s">
        <v>76</v>
      </c>
      <c r="D538" s="35" t="s">
        <v>205</v>
      </c>
      <c r="E538" s="35" t="s">
        <v>337</v>
      </c>
      <c r="F538" s="35" t="s">
        <v>2194</v>
      </c>
      <c r="G538" s="35" t="s">
        <v>2195</v>
      </c>
      <c r="H538" s="35" t="s">
        <v>1907</v>
      </c>
      <c r="I538" s="41">
        <v>43840</v>
      </c>
      <c r="J538" s="41">
        <v>44377</v>
      </c>
      <c r="K538" s="35" t="s">
        <v>80</v>
      </c>
      <c r="L538" s="42">
        <v>0</v>
      </c>
      <c r="M538" s="43">
        <v>0</v>
      </c>
      <c r="N538" s="42">
        <v>733232.5</v>
      </c>
      <c r="O538" s="42">
        <v>0</v>
      </c>
      <c r="P538" s="35">
        <v>0</v>
      </c>
      <c r="Q538" s="35">
        <v>0</v>
      </c>
      <c r="R538" s="42">
        <v>733232.49</v>
      </c>
      <c r="S538" s="42">
        <v>0</v>
      </c>
      <c r="T538" s="42">
        <v>100</v>
      </c>
      <c r="U538" s="42">
        <v>99.99</v>
      </c>
      <c r="V538" s="35" t="s">
        <v>796</v>
      </c>
      <c r="W538" s="35" t="s">
        <v>82</v>
      </c>
      <c r="X538" s="35" t="s">
        <v>382</v>
      </c>
      <c r="Y538" s="35" t="s">
        <v>199</v>
      </c>
      <c r="Z538" s="35" t="s">
        <v>2262</v>
      </c>
    </row>
    <row r="539" spans="1:26" ht="15.75" customHeight="1">
      <c r="A539" s="35" t="s">
        <v>979</v>
      </c>
      <c r="B539" s="35" t="s">
        <v>981</v>
      </c>
      <c r="C539" s="35" t="s">
        <v>138</v>
      </c>
      <c r="D539" s="35" t="s">
        <v>205</v>
      </c>
      <c r="E539" s="35" t="s">
        <v>409</v>
      </c>
      <c r="F539" s="35" t="s">
        <v>2263</v>
      </c>
      <c r="G539" s="35" t="s">
        <v>2264</v>
      </c>
      <c r="H539" s="35" t="s">
        <v>2265</v>
      </c>
      <c r="I539" s="41">
        <v>43397</v>
      </c>
      <c r="J539" s="41">
        <v>45953</v>
      </c>
      <c r="K539" s="35" t="s">
        <v>80</v>
      </c>
      <c r="L539" s="42">
        <v>1978110.04</v>
      </c>
      <c r="M539" s="43">
        <v>15132541.789999999</v>
      </c>
      <c r="N539" s="42">
        <v>85255402.049999997</v>
      </c>
      <c r="O539" s="42">
        <v>0</v>
      </c>
      <c r="P539" s="35">
        <v>0</v>
      </c>
      <c r="Q539" s="35">
        <v>0</v>
      </c>
      <c r="R539" s="42">
        <v>39453736.840000004</v>
      </c>
      <c r="S539" s="42">
        <v>0</v>
      </c>
      <c r="T539" s="42">
        <v>55.91</v>
      </c>
      <c r="U539" s="42">
        <v>46.27</v>
      </c>
      <c r="V539" s="35" t="s">
        <v>105</v>
      </c>
      <c r="W539" s="35" t="s">
        <v>82</v>
      </c>
      <c r="X539" s="35" t="s">
        <v>134</v>
      </c>
      <c r="Y539" s="35" t="s">
        <v>259</v>
      </c>
      <c r="Z539" s="35" t="s">
        <v>982</v>
      </c>
    </row>
    <row r="540" spans="1:26" ht="15.75" customHeight="1">
      <c r="A540" s="35" t="s">
        <v>979</v>
      </c>
      <c r="B540" s="35" t="s">
        <v>981</v>
      </c>
      <c r="C540" s="35" t="s">
        <v>138</v>
      </c>
      <c r="D540" s="35" t="s">
        <v>205</v>
      </c>
      <c r="E540" s="35" t="s">
        <v>409</v>
      </c>
      <c r="F540" s="35" t="s">
        <v>2263</v>
      </c>
      <c r="G540" s="35" t="s">
        <v>2264</v>
      </c>
      <c r="H540" s="35" t="s">
        <v>2265</v>
      </c>
      <c r="I540" s="41">
        <v>43397</v>
      </c>
      <c r="J540" s="41">
        <v>45953</v>
      </c>
      <c r="K540" s="35" t="s">
        <v>80</v>
      </c>
      <c r="L540" s="42">
        <v>1978110.04</v>
      </c>
      <c r="M540" s="43">
        <v>15132541.789999999</v>
      </c>
      <c r="N540" s="42">
        <v>85255402.049999997</v>
      </c>
      <c r="O540" s="42">
        <v>0</v>
      </c>
      <c r="P540" s="35">
        <v>0</v>
      </c>
      <c r="Q540" s="35">
        <v>0</v>
      </c>
      <c r="R540" s="42">
        <v>39453736.840000004</v>
      </c>
      <c r="S540" s="42">
        <v>0</v>
      </c>
      <c r="T540" s="42">
        <v>55.91</v>
      </c>
      <c r="U540" s="42">
        <v>46.27</v>
      </c>
      <c r="V540" s="35" t="s">
        <v>105</v>
      </c>
      <c r="W540" s="35" t="s">
        <v>82</v>
      </c>
      <c r="X540" s="35" t="s">
        <v>134</v>
      </c>
      <c r="Y540" s="35" t="s">
        <v>259</v>
      </c>
      <c r="Z540" s="35" t="s">
        <v>259</v>
      </c>
    </row>
    <row r="541" spans="1:26" ht="15.75" customHeight="1">
      <c r="A541" s="35" t="s">
        <v>979</v>
      </c>
      <c r="B541" s="35" t="s">
        <v>981</v>
      </c>
      <c r="C541" s="35" t="s">
        <v>138</v>
      </c>
      <c r="D541" s="35" t="s">
        <v>205</v>
      </c>
      <c r="E541" s="35" t="s">
        <v>409</v>
      </c>
      <c r="F541" s="35" t="s">
        <v>2263</v>
      </c>
      <c r="G541" s="35" t="s">
        <v>2264</v>
      </c>
      <c r="H541" s="35" t="s">
        <v>2265</v>
      </c>
      <c r="I541" s="41">
        <v>43397</v>
      </c>
      <c r="J541" s="41">
        <v>45953</v>
      </c>
      <c r="K541" s="35" t="s">
        <v>80</v>
      </c>
      <c r="L541" s="42">
        <v>1978110.04</v>
      </c>
      <c r="M541" s="43">
        <v>15132541.789999999</v>
      </c>
      <c r="N541" s="42">
        <v>85255402.049999997</v>
      </c>
      <c r="O541" s="42">
        <v>0</v>
      </c>
      <c r="P541" s="35">
        <v>0</v>
      </c>
      <c r="Q541" s="35">
        <v>0</v>
      </c>
      <c r="R541" s="42">
        <v>39453736.840000004</v>
      </c>
      <c r="S541" s="42">
        <v>0</v>
      </c>
      <c r="T541" s="42">
        <v>55.91</v>
      </c>
      <c r="U541" s="42">
        <v>46.27</v>
      </c>
      <c r="V541" s="35" t="s">
        <v>105</v>
      </c>
      <c r="W541" s="35" t="s">
        <v>82</v>
      </c>
      <c r="X541" s="35" t="s">
        <v>134</v>
      </c>
      <c r="Y541" s="35" t="s">
        <v>259</v>
      </c>
      <c r="Z541" s="35" t="s">
        <v>2266</v>
      </c>
    </row>
    <row r="542" spans="1:26" ht="15.75" customHeight="1">
      <c r="A542" s="35" t="s">
        <v>979</v>
      </c>
      <c r="B542" s="35" t="s">
        <v>981</v>
      </c>
      <c r="C542" s="35" t="s">
        <v>138</v>
      </c>
      <c r="D542" s="35" t="s">
        <v>205</v>
      </c>
      <c r="E542" s="35" t="s">
        <v>409</v>
      </c>
      <c r="F542" s="35" t="s">
        <v>2263</v>
      </c>
      <c r="G542" s="35" t="s">
        <v>2264</v>
      </c>
      <c r="H542" s="35" t="s">
        <v>2265</v>
      </c>
      <c r="I542" s="41">
        <v>43397</v>
      </c>
      <c r="J542" s="41">
        <v>45953</v>
      </c>
      <c r="K542" s="35" t="s">
        <v>80</v>
      </c>
      <c r="L542" s="42">
        <v>1978110.04</v>
      </c>
      <c r="M542" s="43">
        <v>15132541.789999999</v>
      </c>
      <c r="N542" s="42">
        <v>85255402.049999997</v>
      </c>
      <c r="O542" s="42">
        <v>0</v>
      </c>
      <c r="P542" s="35">
        <v>0</v>
      </c>
      <c r="Q542" s="35">
        <v>0</v>
      </c>
      <c r="R542" s="42">
        <v>39453736.840000004</v>
      </c>
      <c r="S542" s="42">
        <v>0</v>
      </c>
      <c r="T542" s="42">
        <v>55.91</v>
      </c>
      <c r="U542" s="42">
        <v>46.27</v>
      </c>
      <c r="V542" s="35" t="s">
        <v>105</v>
      </c>
      <c r="W542" s="35" t="s">
        <v>82</v>
      </c>
      <c r="X542" s="35" t="s">
        <v>134</v>
      </c>
      <c r="Y542" s="35" t="s">
        <v>259</v>
      </c>
      <c r="Z542" s="35" t="s">
        <v>2267</v>
      </c>
    </row>
    <row r="543" spans="1:26" ht="15.75" customHeight="1">
      <c r="A543" s="35" t="s">
        <v>979</v>
      </c>
      <c r="B543" s="35" t="s">
        <v>981</v>
      </c>
      <c r="C543" s="35" t="s">
        <v>138</v>
      </c>
      <c r="D543" s="35" t="s">
        <v>205</v>
      </c>
      <c r="E543" s="35" t="s">
        <v>409</v>
      </c>
      <c r="F543" s="35" t="s">
        <v>2263</v>
      </c>
      <c r="G543" s="35" t="s">
        <v>2264</v>
      </c>
      <c r="H543" s="35" t="s">
        <v>2265</v>
      </c>
      <c r="I543" s="41">
        <v>43397</v>
      </c>
      <c r="J543" s="41">
        <v>45953</v>
      </c>
      <c r="K543" s="35" t="s">
        <v>80</v>
      </c>
      <c r="L543" s="42">
        <v>1978110.04</v>
      </c>
      <c r="M543" s="43">
        <v>15132541.789999999</v>
      </c>
      <c r="N543" s="42">
        <v>85255402.049999997</v>
      </c>
      <c r="O543" s="42">
        <v>0</v>
      </c>
      <c r="P543" s="35">
        <v>0</v>
      </c>
      <c r="Q543" s="35">
        <v>0</v>
      </c>
      <c r="R543" s="42">
        <v>39453736.840000004</v>
      </c>
      <c r="S543" s="42">
        <v>0</v>
      </c>
      <c r="T543" s="42">
        <v>55.91</v>
      </c>
      <c r="U543" s="42">
        <v>46.27</v>
      </c>
      <c r="V543" s="35" t="s">
        <v>105</v>
      </c>
      <c r="W543" s="35" t="s">
        <v>82</v>
      </c>
      <c r="X543" s="35" t="s">
        <v>134</v>
      </c>
      <c r="Y543" s="35" t="s">
        <v>259</v>
      </c>
      <c r="Z543" s="35" t="s">
        <v>2268</v>
      </c>
    </row>
    <row r="544" spans="1:26" ht="15.75" customHeight="1">
      <c r="A544" s="35" t="s">
        <v>979</v>
      </c>
      <c r="B544" s="35" t="s">
        <v>981</v>
      </c>
      <c r="C544" s="35" t="s">
        <v>138</v>
      </c>
      <c r="D544" s="35" t="s">
        <v>205</v>
      </c>
      <c r="E544" s="35" t="s">
        <v>409</v>
      </c>
      <c r="F544" s="35" t="s">
        <v>2263</v>
      </c>
      <c r="G544" s="35" t="s">
        <v>2264</v>
      </c>
      <c r="H544" s="35" t="s">
        <v>2265</v>
      </c>
      <c r="I544" s="41">
        <v>43397</v>
      </c>
      <c r="J544" s="41">
        <v>45953</v>
      </c>
      <c r="K544" s="35" t="s">
        <v>80</v>
      </c>
      <c r="L544" s="42">
        <v>1978110.04</v>
      </c>
      <c r="M544" s="43">
        <v>15132541.789999999</v>
      </c>
      <c r="N544" s="42">
        <v>85255402.049999997</v>
      </c>
      <c r="O544" s="42">
        <v>0</v>
      </c>
      <c r="P544" s="35">
        <v>0</v>
      </c>
      <c r="Q544" s="35">
        <v>0</v>
      </c>
      <c r="R544" s="42">
        <v>39453736.840000004</v>
      </c>
      <c r="S544" s="42">
        <v>0</v>
      </c>
      <c r="T544" s="42">
        <v>55.91</v>
      </c>
      <c r="U544" s="42">
        <v>46.27</v>
      </c>
      <c r="V544" s="35" t="s">
        <v>105</v>
      </c>
      <c r="W544" s="35" t="s">
        <v>82</v>
      </c>
      <c r="X544" s="35" t="s">
        <v>134</v>
      </c>
      <c r="Y544" s="35" t="s">
        <v>259</v>
      </c>
      <c r="Z544" s="35" t="s">
        <v>2269</v>
      </c>
    </row>
    <row r="545" spans="1:26" ht="15.75" customHeight="1">
      <c r="A545" s="35" t="s">
        <v>979</v>
      </c>
      <c r="B545" s="35" t="s">
        <v>981</v>
      </c>
      <c r="C545" s="35" t="s">
        <v>138</v>
      </c>
      <c r="D545" s="35" t="s">
        <v>205</v>
      </c>
      <c r="E545" s="35" t="s">
        <v>409</v>
      </c>
      <c r="F545" s="35" t="s">
        <v>2263</v>
      </c>
      <c r="G545" s="35" t="s">
        <v>2264</v>
      </c>
      <c r="H545" s="35" t="s">
        <v>2265</v>
      </c>
      <c r="I545" s="41">
        <v>43397</v>
      </c>
      <c r="J545" s="41">
        <v>45953</v>
      </c>
      <c r="K545" s="35" t="s">
        <v>80</v>
      </c>
      <c r="L545" s="42">
        <v>1978110.04</v>
      </c>
      <c r="M545" s="43">
        <v>15132541.789999999</v>
      </c>
      <c r="N545" s="42">
        <v>85255402.049999997</v>
      </c>
      <c r="O545" s="42">
        <v>0</v>
      </c>
      <c r="P545" s="35">
        <v>0</v>
      </c>
      <c r="Q545" s="35">
        <v>0</v>
      </c>
      <c r="R545" s="42">
        <v>39453736.840000004</v>
      </c>
      <c r="S545" s="42">
        <v>0</v>
      </c>
      <c r="T545" s="42">
        <v>55.91</v>
      </c>
      <c r="U545" s="42">
        <v>46.27</v>
      </c>
      <c r="V545" s="35" t="s">
        <v>105</v>
      </c>
      <c r="W545" s="35" t="s">
        <v>82</v>
      </c>
      <c r="X545" s="35" t="s">
        <v>134</v>
      </c>
      <c r="Y545" s="35" t="s">
        <v>259</v>
      </c>
      <c r="Z545" s="35" t="s">
        <v>2270</v>
      </c>
    </row>
    <row r="546" spans="1:26" ht="15.75" customHeight="1">
      <c r="A546" s="35" t="s">
        <v>979</v>
      </c>
      <c r="B546" s="35" t="s">
        <v>981</v>
      </c>
      <c r="C546" s="35" t="s">
        <v>138</v>
      </c>
      <c r="D546" s="35" t="s">
        <v>205</v>
      </c>
      <c r="E546" s="35" t="s">
        <v>409</v>
      </c>
      <c r="F546" s="35" t="s">
        <v>2263</v>
      </c>
      <c r="G546" s="35" t="s">
        <v>2264</v>
      </c>
      <c r="H546" s="35" t="s">
        <v>2265</v>
      </c>
      <c r="I546" s="41">
        <v>43397</v>
      </c>
      <c r="J546" s="41">
        <v>45953</v>
      </c>
      <c r="K546" s="35" t="s">
        <v>80</v>
      </c>
      <c r="L546" s="42">
        <v>1978110.04</v>
      </c>
      <c r="M546" s="43">
        <v>15132541.789999999</v>
      </c>
      <c r="N546" s="42">
        <v>85255402.049999997</v>
      </c>
      <c r="O546" s="42">
        <v>0</v>
      </c>
      <c r="P546" s="35">
        <v>0</v>
      </c>
      <c r="Q546" s="35">
        <v>0</v>
      </c>
      <c r="R546" s="42">
        <v>39453736.840000004</v>
      </c>
      <c r="S546" s="42">
        <v>0</v>
      </c>
      <c r="T546" s="42">
        <v>55.91</v>
      </c>
      <c r="U546" s="42">
        <v>46.27</v>
      </c>
      <c r="V546" s="35" t="s">
        <v>105</v>
      </c>
      <c r="W546" s="35" t="s">
        <v>82</v>
      </c>
      <c r="X546" s="35" t="s">
        <v>134</v>
      </c>
      <c r="Y546" s="35" t="s">
        <v>259</v>
      </c>
      <c r="Z546" s="35" t="s">
        <v>2271</v>
      </c>
    </row>
    <row r="547" spans="1:26" ht="15.75" customHeight="1">
      <c r="A547" s="35" t="s">
        <v>979</v>
      </c>
      <c r="B547" s="35" t="s">
        <v>981</v>
      </c>
      <c r="C547" s="35" t="s">
        <v>138</v>
      </c>
      <c r="D547" s="35" t="s">
        <v>205</v>
      </c>
      <c r="E547" s="35" t="s">
        <v>409</v>
      </c>
      <c r="F547" s="35" t="s">
        <v>2263</v>
      </c>
      <c r="G547" s="35" t="s">
        <v>2264</v>
      </c>
      <c r="H547" s="35" t="s">
        <v>2265</v>
      </c>
      <c r="I547" s="41">
        <v>43397</v>
      </c>
      <c r="J547" s="41">
        <v>45953</v>
      </c>
      <c r="K547" s="35" t="s">
        <v>80</v>
      </c>
      <c r="L547" s="42">
        <v>1978110.04</v>
      </c>
      <c r="M547" s="43">
        <v>15132541.789999999</v>
      </c>
      <c r="N547" s="42">
        <v>85255402.049999997</v>
      </c>
      <c r="O547" s="42">
        <v>0</v>
      </c>
      <c r="P547" s="35">
        <v>0</v>
      </c>
      <c r="Q547" s="35">
        <v>0</v>
      </c>
      <c r="R547" s="42">
        <v>39453736.840000004</v>
      </c>
      <c r="S547" s="42">
        <v>0</v>
      </c>
      <c r="T547" s="42">
        <v>55.91</v>
      </c>
      <c r="U547" s="42">
        <v>46.27</v>
      </c>
      <c r="V547" s="35" t="s">
        <v>105</v>
      </c>
      <c r="W547" s="35" t="s">
        <v>82</v>
      </c>
      <c r="X547" s="35" t="s">
        <v>134</v>
      </c>
      <c r="Y547" s="35" t="s">
        <v>1009</v>
      </c>
      <c r="Z547" s="35" t="s">
        <v>2272</v>
      </c>
    </row>
    <row r="548" spans="1:26" ht="15.75" customHeight="1">
      <c r="A548" s="35" t="s">
        <v>979</v>
      </c>
      <c r="B548" s="35" t="s">
        <v>981</v>
      </c>
      <c r="C548" s="35" t="s">
        <v>138</v>
      </c>
      <c r="D548" s="35" t="s">
        <v>205</v>
      </c>
      <c r="E548" s="35" t="s">
        <v>409</v>
      </c>
      <c r="F548" s="35" t="s">
        <v>2263</v>
      </c>
      <c r="G548" s="35" t="s">
        <v>2264</v>
      </c>
      <c r="H548" s="35" t="s">
        <v>2265</v>
      </c>
      <c r="I548" s="41">
        <v>43397</v>
      </c>
      <c r="J548" s="41">
        <v>45953</v>
      </c>
      <c r="K548" s="35" t="s">
        <v>80</v>
      </c>
      <c r="L548" s="42">
        <v>1978110.04</v>
      </c>
      <c r="M548" s="43">
        <v>15132541.789999999</v>
      </c>
      <c r="N548" s="42">
        <v>85255402.049999997</v>
      </c>
      <c r="O548" s="42">
        <v>0</v>
      </c>
      <c r="P548" s="35">
        <v>0</v>
      </c>
      <c r="Q548" s="35">
        <v>0</v>
      </c>
      <c r="R548" s="42">
        <v>39453736.840000004</v>
      </c>
      <c r="S548" s="42">
        <v>0</v>
      </c>
      <c r="T548" s="42">
        <v>55.91</v>
      </c>
      <c r="U548" s="42">
        <v>46.27</v>
      </c>
      <c r="V548" s="35" t="s">
        <v>105</v>
      </c>
      <c r="W548" s="35" t="s">
        <v>82</v>
      </c>
      <c r="X548" s="35" t="s">
        <v>134</v>
      </c>
      <c r="Y548" s="35" t="s">
        <v>1009</v>
      </c>
      <c r="Z548" s="35" t="s">
        <v>1450</v>
      </c>
    </row>
    <row r="549" spans="1:26" ht="15.75" customHeight="1">
      <c r="A549" s="35" t="s">
        <v>979</v>
      </c>
      <c r="B549" s="35" t="s">
        <v>981</v>
      </c>
      <c r="C549" s="35" t="s">
        <v>138</v>
      </c>
      <c r="D549" s="35" t="s">
        <v>205</v>
      </c>
      <c r="E549" s="35" t="s">
        <v>409</v>
      </c>
      <c r="F549" s="35" t="s">
        <v>2263</v>
      </c>
      <c r="G549" s="35" t="s">
        <v>2264</v>
      </c>
      <c r="H549" s="35" t="s">
        <v>2265</v>
      </c>
      <c r="I549" s="41">
        <v>43397</v>
      </c>
      <c r="J549" s="41">
        <v>45953</v>
      </c>
      <c r="K549" s="35" t="s">
        <v>80</v>
      </c>
      <c r="L549" s="42">
        <v>1978110.04</v>
      </c>
      <c r="M549" s="43">
        <v>15132541.789999999</v>
      </c>
      <c r="N549" s="42">
        <v>85255402.049999997</v>
      </c>
      <c r="O549" s="42">
        <v>0</v>
      </c>
      <c r="P549" s="35">
        <v>0</v>
      </c>
      <c r="Q549" s="35">
        <v>0</v>
      </c>
      <c r="R549" s="42">
        <v>39453736.840000004</v>
      </c>
      <c r="S549" s="42">
        <v>0</v>
      </c>
      <c r="T549" s="42">
        <v>55.91</v>
      </c>
      <c r="U549" s="42">
        <v>46.27</v>
      </c>
      <c r="V549" s="35" t="s">
        <v>105</v>
      </c>
      <c r="W549" s="35" t="s">
        <v>82</v>
      </c>
      <c r="X549" s="35" t="s">
        <v>134</v>
      </c>
      <c r="Y549" s="35" t="s">
        <v>1009</v>
      </c>
      <c r="Z549" s="35" t="s">
        <v>2273</v>
      </c>
    </row>
    <row r="550" spans="1:26" ht="15.75" customHeight="1">
      <c r="A550" s="35" t="s">
        <v>979</v>
      </c>
      <c r="B550" s="35" t="s">
        <v>981</v>
      </c>
      <c r="C550" s="35" t="s">
        <v>138</v>
      </c>
      <c r="D550" s="35" t="s">
        <v>205</v>
      </c>
      <c r="E550" s="35" t="s">
        <v>409</v>
      </c>
      <c r="F550" s="35" t="s">
        <v>2263</v>
      </c>
      <c r="G550" s="35" t="s">
        <v>2264</v>
      </c>
      <c r="H550" s="35" t="s">
        <v>2265</v>
      </c>
      <c r="I550" s="41">
        <v>43397</v>
      </c>
      <c r="J550" s="41">
        <v>45953</v>
      </c>
      <c r="K550" s="35" t="s">
        <v>80</v>
      </c>
      <c r="L550" s="42">
        <v>1978110.04</v>
      </c>
      <c r="M550" s="43">
        <v>15132541.789999999</v>
      </c>
      <c r="N550" s="42">
        <v>85255402.049999997</v>
      </c>
      <c r="O550" s="42">
        <v>0</v>
      </c>
      <c r="P550" s="35">
        <v>0</v>
      </c>
      <c r="Q550" s="35">
        <v>0</v>
      </c>
      <c r="R550" s="42">
        <v>39453736.840000004</v>
      </c>
      <c r="S550" s="42">
        <v>0</v>
      </c>
      <c r="T550" s="42">
        <v>55.91</v>
      </c>
      <c r="U550" s="42">
        <v>46.27</v>
      </c>
      <c r="V550" s="35" t="s">
        <v>105</v>
      </c>
      <c r="W550" s="35" t="s">
        <v>82</v>
      </c>
      <c r="X550" s="35" t="s">
        <v>134</v>
      </c>
      <c r="Y550" s="35" t="s">
        <v>1009</v>
      </c>
      <c r="Z550" s="35" t="s">
        <v>2274</v>
      </c>
    </row>
    <row r="551" spans="1:26" ht="15.75" customHeight="1">
      <c r="A551" s="35" t="s">
        <v>979</v>
      </c>
      <c r="B551" s="35" t="s">
        <v>981</v>
      </c>
      <c r="C551" s="35" t="s">
        <v>138</v>
      </c>
      <c r="D551" s="35" t="s">
        <v>205</v>
      </c>
      <c r="E551" s="35" t="s">
        <v>409</v>
      </c>
      <c r="F551" s="35" t="s">
        <v>2263</v>
      </c>
      <c r="G551" s="35" t="s">
        <v>2264</v>
      </c>
      <c r="H551" s="35" t="s">
        <v>2265</v>
      </c>
      <c r="I551" s="41">
        <v>43397</v>
      </c>
      <c r="J551" s="41">
        <v>45953</v>
      </c>
      <c r="K551" s="35" t="s">
        <v>80</v>
      </c>
      <c r="L551" s="42">
        <v>1978110.04</v>
      </c>
      <c r="M551" s="43">
        <v>15132541.789999999</v>
      </c>
      <c r="N551" s="42">
        <v>85255402.049999997</v>
      </c>
      <c r="O551" s="42">
        <v>0</v>
      </c>
      <c r="P551" s="35">
        <v>0</v>
      </c>
      <c r="Q551" s="35">
        <v>0</v>
      </c>
      <c r="R551" s="42">
        <v>39453736.840000004</v>
      </c>
      <c r="S551" s="42">
        <v>0</v>
      </c>
      <c r="T551" s="42">
        <v>55.91</v>
      </c>
      <c r="U551" s="42">
        <v>46.27</v>
      </c>
      <c r="V551" s="35" t="s">
        <v>105</v>
      </c>
      <c r="W551" s="35" t="s">
        <v>82</v>
      </c>
      <c r="X551" s="35" t="s">
        <v>134</v>
      </c>
      <c r="Y551" s="35" t="s">
        <v>294</v>
      </c>
      <c r="Z551" s="35" t="s">
        <v>1285</v>
      </c>
    </row>
    <row r="552" spans="1:26" ht="15.75" customHeight="1">
      <c r="A552" s="35" t="s">
        <v>979</v>
      </c>
      <c r="B552" s="35" t="s">
        <v>981</v>
      </c>
      <c r="C552" s="35" t="s">
        <v>138</v>
      </c>
      <c r="D552" s="35" t="s">
        <v>205</v>
      </c>
      <c r="E552" s="35" t="s">
        <v>409</v>
      </c>
      <c r="F552" s="35" t="s">
        <v>2263</v>
      </c>
      <c r="G552" s="35" t="s">
        <v>2264</v>
      </c>
      <c r="H552" s="35" t="s">
        <v>2265</v>
      </c>
      <c r="I552" s="41">
        <v>43397</v>
      </c>
      <c r="J552" s="41">
        <v>45953</v>
      </c>
      <c r="K552" s="35" t="s">
        <v>80</v>
      </c>
      <c r="L552" s="42">
        <v>1978110.04</v>
      </c>
      <c r="M552" s="43">
        <v>15132541.789999999</v>
      </c>
      <c r="N552" s="42">
        <v>85255402.049999997</v>
      </c>
      <c r="O552" s="42">
        <v>0</v>
      </c>
      <c r="P552" s="35">
        <v>0</v>
      </c>
      <c r="Q552" s="35">
        <v>0</v>
      </c>
      <c r="R552" s="42">
        <v>39453736.840000004</v>
      </c>
      <c r="S552" s="42">
        <v>0</v>
      </c>
      <c r="T552" s="42">
        <v>55.91</v>
      </c>
      <c r="U552" s="42">
        <v>46.27</v>
      </c>
      <c r="V552" s="35" t="s">
        <v>105</v>
      </c>
      <c r="W552" s="35" t="s">
        <v>82</v>
      </c>
      <c r="X552" s="35" t="s">
        <v>134</v>
      </c>
      <c r="Y552" s="35" t="s">
        <v>294</v>
      </c>
      <c r="Z552" s="35" t="s">
        <v>2275</v>
      </c>
    </row>
    <row r="553" spans="1:26" ht="15.75" customHeight="1">
      <c r="A553" s="35" t="s">
        <v>979</v>
      </c>
      <c r="B553" s="35" t="s">
        <v>981</v>
      </c>
      <c r="C553" s="35" t="s">
        <v>138</v>
      </c>
      <c r="D553" s="35" t="s">
        <v>205</v>
      </c>
      <c r="E553" s="35" t="s">
        <v>409</v>
      </c>
      <c r="F553" s="35" t="s">
        <v>2263</v>
      </c>
      <c r="G553" s="35" t="s">
        <v>2264</v>
      </c>
      <c r="H553" s="35" t="s">
        <v>2265</v>
      </c>
      <c r="I553" s="41">
        <v>43397</v>
      </c>
      <c r="J553" s="41">
        <v>45953</v>
      </c>
      <c r="K553" s="35" t="s">
        <v>80</v>
      </c>
      <c r="L553" s="42">
        <v>1978110.04</v>
      </c>
      <c r="M553" s="43">
        <v>15132541.789999999</v>
      </c>
      <c r="N553" s="42">
        <v>85255402.049999997</v>
      </c>
      <c r="O553" s="42">
        <v>0</v>
      </c>
      <c r="P553" s="35">
        <v>0</v>
      </c>
      <c r="Q553" s="35">
        <v>0</v>
      </c>
      <c r="R553" s="42">
        <v>39453736.840000004</v>
      </c>
      <c r="S553" s="42">
        <v>0</v>
      </c>
      <c r="T553" s="42">
        <v>55.91</v>
      </c>
      <c r="U553" s="42">
        <v>46.27</v>
      </c>
      <c r="V553" s="35" t="s">
        <v>105</v>
      </c>
      <c r="W553" s="35" t="s">
        <v>82</v>
      </c>
      <c r="X553" s="35" t="s">
        <v>134</v>
      </c>
      <c r="Y553" s="35" t="s">
        <v>665</v>
      </c>
      <c r="Z553" s="35" t="s">
        <v>665</v>
      </c>
    </row>
    <row r="554" spans="1:26" ht="15.75" customHeight="1">
      <c r="A554" s="35" t="s">
        <v>979</v>
      </c>
      <c r="B554" s="35" t="s">
        <v>981</v>
      </c>
      <c r="C554" s="35" t="s">
        <v>138</v>
      </c>
      <c r="D554" s="35" t="s">
        <v>205</v>
      </c>
      <c r="E554" s="35" t="s">
        <v>409</v>
      </c>
      <c r="F554" s="35" t="s">
        <v>2263</v>
      </c>
      <c r="G554" s="35" t="s">
        <v>2264</v>
      </c>
      <c r="H554" s="35" t="s">
        <v>2265</v>
      </c>
      <c r="I554" s="41">
        <v>43397</v>
      </c>
      <c r="J554" s="41">
        <v>45953</v>
      </c>
      <c r="K554" s="35" t="s">
        <v>80</v>
      </c>
      <c r="L554" s="42">
        <v>1978110.04</v>
      </c>
      <c r="M554" s="43">
        <v>15132541.789999999</v>
      </c>
      <c r="N554" s="42">
        <v>85255402.049999997</v>
      </c>
      <c r="O554" s="42">
        <v>0</v>
      </c>
      <c r="P554" s="35">
        <v>0</v>
      </c>
      <c r="Q554" s="35">
        <v>0</v>
      </c>
      <c r="R554" s="42">
        <v>39453736.840000004</v>
      </c>
      <c r="S554" s="42">
        <v>0</v>
      </c>
      <c r="T554" s="42">
        <v>55.91</v>
      </c>
      <c r="U554" s="42">
        <v>46.27</v>
      </c>
      <c r="V554" s="35" t="s">
        <v>105</v>
      </c>
      <c r="W554" s="35" t="s">
        <v>82</v>
      </c>
      <c r="X554" s="35" t="s">
        <v>134</v>
      </c>
      <c r="Y554" s="35" t="s">
        <v>665</v>
      </c>
      <c r="Z554" s="35" t="s">
        <v>2276</v>
      </c>
    </row>
    <row r="555" spans="1:26" ht="15.75" customHeight="1">
      <c r="A555" s="35" t="s">
        <v>979</v>
      </c>
      <c r="B555" s="35" t="s">
        <v>981</v>
      </c>
      <c r="C555" s="35" t="s">
        <v>138</v>
      </c>
      <c r="D555" s="35" t="s">
        <v>205</v>
      </c>
      <c r="E555" s="35" t="s">
        <v>409</v>
      </c>
      <c r="F555" s="35" t="s">
        <v>2263</v>
      </c>
      <c r="G555" s="35" t="s">
        <v>2264</v>
      </c>
      <c r="H555" s="35" t="s">
        <v>2265</v>
      </c>
      <c r="I555" s="41">
        <v>43397</v>
      </c>
      <c r="J555" s="41">
        <v>45953</v>
      </c>
      <c r="K555" s="35" t="s">
        <v>80</v>
      </c>
      <c r="L555" s="42">
        <v>1978110.04</v>
      </c>
      <c r="M555" s="43">
        <v>15132541.789999999</v>
      </c>
      <c r="N555" s="42">
        <v>85255402.049999997</v>
      </c>
      <c r="O555" s="42">
        <v>0</v>
      </c>
      <c r="P555" s="35">
        <v>0</v>
      </c>
      <c r="Q555" s="35">
        <v>0</v>
      </c>
      <c r="R555" s="42">
        <v>39453736.840000004</v>
      </c>
      <c r="S555" s="42">
        <v>0</v>
      </c>
      <c r="T555" s="42">
        <v>55.91</v>
      </c>
      <c r="U555" s="42">
        <v>46.27</v>
      </c>
      <c r="V555" s="35" t="s">
        <v>105</v>
      </c>
      <c r="W555" s="35" t="s">
        <v>82</v>
      </c>
      <c r="X555" s="35" t="s">
        <v>134</v>
      </c>
      <c r="Y555" s="35" t="s">
        <v>665</v>
      </c>
      <c r="Z555" s="35" t="s">
        <v>2277</v>
      </c>
    </row>
    <row r="556" spans="1:26" ht="15.75" customHeight="1">
      <c r="A556" s="35" t="s">
        <v>979</v>
      </c>
      <c r="B556" s="35" t="s">
        <v>981</v>
      </c>
      <c r="C556" s="35" t="s">
        <v>138</v>
      </c>
      <c r="D556" s="35" t="s">
        <v>205</v>
      </c>
      <c r="E556" s="35" t="s">
        <v>409</v>
      </c>
      <c r="F556" s="35" t="s">
        <v>2263</v>
      </c>
      <c r="G556" s="35" t="s">
        <v>2264</v>
      </c>
      <c r="H556" s="35" t="s">
        <v>2265</v>
      </c>
      <c r="I556" s="41">
        <v>43397</v>
      </c>
      <c r="J556" s="41">
        <v>45953</v>
      </c>
      <c r="K556" s="35" t="s">
        <v>80</v>
      </c>
      <c r="L556" s="42">
        <v>1978110.04</v>
      </c>
      <c r="M556" s="43">
        <v>15132541.789999999</v>
      </c>
      <c r="N556" s="42">
        <v>85255402.049999997</v>
      </c>
      <c r="O556" s="42">
        <v>0</v>
      </c>
      <c r="P556" s="35">
        <v>0</v>
      </c>
      <c r="Q556" s="35">
        <v>0</v>
      </c>
      <c r="R556" s="42">
        <v>39453736.840000004</v>
      </c>
      <c r="S556" s="42">
        <v>0</v>
      </c>
      <c r="T556" s="42">
        <v>55.91</v>
      </c>
      <c r="U556" s="42">
        <v>46.27</v>
      </c>
      <c r="V556" s="35" t="s">
        <v>105</v>
      </c>
      <c r="W556" s="35" t="s">
        <v>82</v>
      </c>
      <c r="X556" s="35" t="s">
        <v>134</v>
      </c>
      <c r="Y556" s="35" t="s">
        <v>665</v>
      </c>
      <c r="Z556" s="35" t="s">
        <v>2278</v>
      </c>
    </row>
    <row r="557" spans="1:26" ht="15.75" customHeight="1">
      <c r="A557" s="35" t="s">
        <v>979</v>
      </c>
      <c r="B557" s="35" t="s">
        <v>981</v>
      </c>
      <c r="C557" s="35" t="s">
        <v>138</v>
      </c>
      <c r="D557" s="35" t="s">
        <v>205</v>
      </c>
      <c r="E557" s="35" t="s">
        <v>409</v>
      </c>
      <c r="F557" s="35" t="s">
        <v>2263</v>
      </c>
      <c r="G557" s="35" t="s">
        <v>2264</v>
      </c>
      <c r="H557" s="35" t="s">
        <v>2265</v>
      </c>
      <c r="I557" s="41">
        <v>43397</v>
      </c>
      <c r="J557" s="41">
        <v>45953</v>
      </c>
      <c r="K557" s="35" t="s">
        <v>80</v>
      </c>
      <c r="L557" s="42">
        <v>1978110.04</v>
      </c>
      <c r="M557" s="43">
        <v>15132541.789999999</v>
      </c>
      <c r="N557" s="42">
        <v>85255402.049999997</v>
      </c>
      <c r="O557" s="42">
        <v>0</v>
      </c>
      <c r="P557" s="35">
        <v>0</v>
      </c>
      <c r="Q557" s="35">
        <v>0</v>
      </c>
      <c r="R557" s="42">
        <v>39453736.840000004</v>
      </c>
      <c r="S557" s="42">
        <v>0</v>
      </c>
      <c r="T557" s="42">
        <v>55.91</v>
      </c>
      <c r="U557" s="42">
        <v>46.27</v>
      </c>
      <c r="V557" s="35" t="s">
        <v>105</v>
      </c>
      <c r="W557" s="35" t="s">
        <v>82</v>
      </c>
      <c r="X557" s="35" t="s">
        <v>134</v>
      </c>
      <c r="Y557" s="35" t="s">
        <v>1009</v>
      </c>
      <c r="Z557" s="35" t="s">
        <v>2279</v>
      </c>
    </row>
    <row r="558" spans="1:26" ht="15.75" customHeight="1">
      <c r="A558" s="35" t="s">
        <v>979</v>
      </c>
      <c r="B558" s="35" t="s">
        <v>981</v>
      </c>
      <c r="C558" s="35" t="s">
        <v>138</v>
      </c>
      <c r="D558" s="35" t="s">
        <v>205</v>
      </c>
      <c r="E558" s="35" t="s">
        <v>409</v>
      </c>
      <c r="F558" s="35" t="s">
        <v>2263</v>
      </c>
      <c r="G558" s="35" t="s">
        <v>2264</v>
      </c>
      <c r="H558" s="35" t="s">
        <v>2265</v>
      </c>
      <c r="I558" s="41">
        <v>43397</v>
      </c>
      <c r="J558" s="41">
        <v>45953</v>
      </c>
      <c r="K558" s="35" t="s">
        <v>80</v>
      </c>
      <c r="L558" s="42">
        <v>1978110.04</v>
      </c>
      <c r="M558" s="43">
        <v>15132541.789999999</v>
      </c>
      <c r="N558" s="42">
        <v>85255402.049999997</v>
      </c>
      <c r="O558" s="42">
        <v>0</v>
      </c>
      <c r="P558" s="35">
        <v>0</v>
      </c>
      <c r="Q558" s="35">
        <v>0</v>
      </c>
      <c r="R558" s="42">
        <v>39453736.840000004</v>
      </c>
      <c r="S558" s="42">
        <v>0</v>
      </c>
      <c r="T558" s="42">
        <v>55.91</v>
      </c>
      <c r="U558" s="42">
        <v>46.27</v>
      </c>
      <c r="V558" s="35" t="s">
        <v>105</v>
      </c>
      <c r="W558" s="35" t="s">
        <v>82</v>
      </c>
      <c r="X558" s="35" t="s">
        <v>134</v>
      </c>
      <c r="Y558" s="35" t="s">
        <v>199</v>
      </c>
      <c r="Z558" s="35" t="s">
        <v>2262</v>
      </c>
    </row>
    <row r="559" spans="1:26" ht="15.75" customHeight="1">
      <c r="A559" s="35" t="s">
        <v>979</v>
      </c>
      <c r="B559" s="35" t="s">
        <v>981</v>
      </c>
      <c r="C559" s="35" t="s">
        <v>138</v>
      </c>
      <c r="D559" s="35" t="s">
        <v>205</v>
      </c>
      <c r="E559" s="35" t="s">
        <v>409</v>
      </c>
      <c r="F559" s="35" t="s">
        <v>2263</v>
      </c>
      <c r="G559" s="35" t="s">
        <v>2264</v>
      </c>
      <c r="H559" s="35" t="s">
        <v>2265</v>
      </c>
      <c r="I559" s="41">
        <v>43397</v>
      </c>
      <c r="J559" s="41">
        <v>45953</v>
      </c>
      <c r="K559" s="35" t="s">
        <v>80</v>
      </c>
      <c r="L559" s="42">
        <v>1978110.04</v>
      </c>
      <c r="M559" s="43">
        <v>15132541.789999999</v>
      </c>
      <c r="N559" s="42">
        <v>85255402.049999997</v>
      </c>
      <c r="O559" s="42">
        <v>0</v>
      </c>
      <c r="P559" s="35">
        <v>0</v>
      </c>
      <c r="Q559" s="35">
        <v>0</v>
      </c>
      <c r="R559" s="42">
        <v>39453736.840000004</v>
      </c>
      <c r="S559" s="42">
        <v>0</v>
      </c>
      <c r="T559" s="42">
        <v>55.91</v>
      </c>
      <c r="U559" s="42">
        <v>46.27</v>
      </c>
      <c r="V559" s="35" t="s">
        <v>105</v>
      </c>
      <c r="W559" s="35" t="s">
        <v>82</v>
      </c>
      <c r="X559" s="35" t="s">
        <v>134</v>
      </c>
      <c r="Y559" s="35" t="s">
        <v>224</v>
      </c>
      <c r="Z559" s="35" t="s">
        <v>224</v>
      </c>
    </row>
    <row r="560" spans="1:26" ht="15.75" customHeight="1">
      <c r="A560" s="35" t="s">
        <v>979</v>
      </c>
      <c r="B560" s="35" t="s">
        <v>981</v>
      </c>
      <c r="C560" s="35" t="s">
        <v>138</v>
      </c>
      <c r="D560" s="35" t="s">
        <v>205</v>
      </c>
      <c r="E560" s="35" t="s">
        <v>409</v>
      </c>
      <c r="F560" s="35" t="s">
        <v>2263</v>
      </c>
      <c r="G560" s="35" t="s">
        <v>2264</v>
      </c>
      <c r="H560" s="35" t="s">
        <v>2265</v>
      </c>
      <c r="I560" s="41">
        <v>43397</v>
      </c>
      <c r="J560" s="41">
        <v>45953</v>
      </c>
      <c r="K560" s="35" t="s">
        <v>80</v>
      </c>
      <c r="L560" s="42">
        <v>1978110.04</v>
      </c>
      <c r="M560" s="43">
        <v>15132541.789999999</v>
      </c>
      <c r="N560" s="42">
        <v>85255402.049999997</v>
      </c>
      <c r="O560" s="42">
        <v>0</v>
      </c>
      <c r="P560" s="35">
        <v>0</v>
      </c>
      <c r="Q560" s="35">
        <v>0</v>
      </c>
      <c r="R560" s="42">
        <v>39453736.840000004</v>
      </c>
      <c r="S560" s="42">
        <v>0</v>
      </c>
      <c r="T560" s="42">
        <v>55.91</v>
      </c>
      <c r="U560" s="42">
        <v>46.27</v>
      </c>
      <c r="V560" s="35" t="s">
        <v>105</v>
      </c>
      <c r="W560" s="35" t="s">
        <v>82</v>
      </c>
      <c r="X560" s="35" t="s">
        <v>134</v>
      </c>
      <c r="Y560" s="35" t="s">
        <v>224</v>
      </c>
      <c r="Z560" s="35" t="s">
        <v>612</v>
      </c>
    </row>
    <row r="561" spans="1:26" ht="15.75" customHeight="1">
      <c r="A561" s="35" t="s">
        <v>979</v>
      </c>
      <c r="B561" s="35" t="s">
        <v>981</v>
      </c>
      <c r="C561" s="35" t="s">
        <v>138</v>
      </c>
      <c r="D561" s="35" t="s">
        <v>205</v>
      </c>
      <c r="E561" s="35" t="s">
        <v>409</v>
      </c>
      <c r="F561" s="35" t="s">
        <v>2263</v>
      </c>
      <c r="G561" s="35" t="s">
        <v>2264</v>
      </c>
      <c r="H561" s="35" t="s">
        <v>2265</v>
      </c>
      <c r="I561" s="41">
        <v>43397</v>
      </c>
      <c r="J561" s="41">
        <v>45953</v>
      </c>
      <c r="K561" s="35" t="s">
        <v>80</v>
      </c>
      <c r="L561" s="42">
        <v>1978110.04</v>
      </c>
      <c r="M561" s="43">
        <v>15132541.789999999</v>
      </c>
      <c r="N561" s="42">
        <v>85255402.049999997</v>
      </c>
      <c r="O561" s="42">
        <v>0</v>
      </c>
      <c r="P561" s="35">
        <v>0</v>
      </c>
      <c r="Q561" s="35">
        <v>0</v>
      </c>
      <c r="R561" s="42">
        <v>39453736.840000004</v>
      </c>
      <c r="S561" s="42">
        <v>0</v>
      </c>
      <c r="T561" s="42">
        <v>55.91</v>
      </c>
      <c r="U561" s="42">
        <v>46.27</v>
      </c>
      <c r="V561" s="35" t="s">
        <v>105</v>
      </c>
      <c r="W561" s="35" t="s">
        <v>82</v>
      </c>
      <c r="X561" s="35" t="s">
        <v>134</v>
      </c>
      <c r="Y561" s="35" t="s">
        <v>224</v>
      </c>
      <c r="Z561" s="35" t="s">
        <v>2280</v>
      </c>
    </row>
    <row r="562" spans="1:26" ht="15.75" customHeight="1">
      <c r="A562" s="35" t="s">
        <v>979</v>
      </c>
      <c r="B562" s="35" t="s">
        <v>981</v>
      </c>
      <c r="C562" s="35" t="s">
        <v>138</v>
      </c>
      <c r="D562" s="35" t="s">
        <v>205</v>
      </c>
      <c r="E562" s="35" t="s">
        <v>409</v>
      </c>
      <c r="F562" s="35" t="s">
        <v>2263</v>
      </c>
      <c r="G562" s="35" t="s">
        <v>2264</v>
      </c>
      <c r="H562" s="35" t="s">
        <v>2265</v>
      </c>
      <c r="I562" s="41">
        <v>43397</v>
      </c>
      <c r="J562" s="41">
        <v>45953</v>
      </c>
      <c r="K562" s="35" t="s">
        <v>80</v>
      </c>
      <c r="L562" s="42">
        <v>1978110.04</v>
      </c>
      <c r="M562" s="43">
        <v>15132541.789999999</v>
      </c>
      <c r="N562" s="42">
        <v>85255402.049999997</v>
      </c>
      <c r="O562" s="42">
        <v>0</v>
      </c>
      <c r="P562" s="35">
        <v>0</v>
      </c>
      <c r="Q562" s="35">
        <v>0</v>
      </c>
      <c r="R562" s="42">
        <v>39453736.840000004</v>
      </c>
      <c r="S562" s="42">
        <v>0</v>
      </c>
      <c r="T562" s="42">
        <v>55.91</v>
      </c>
      <c r="U562" s="42">
        <v>46.27</v>
      </c>
      <c r="V562" s="35" t="s">
        <v>105</v>
      </c>
      <c r="W562" s="35" t="s">
        <v>82</v>
      </c>
      <c r="X562" s="35" t="s">
        <v>134</v>
      </c>
      <c r="Y562" s="35" t="s">
        <v>224</v>
      </c>
      <c r="Z562" s="35" t="s">
        <v>2281</v>
      </c>
    </row>
    <row r="563" spans="1:26" ht="15.75" customHeight="1">
      <c r="A563" s="35" t="s">
        <v>979</v>
      </c>
      <c r="B563" s="35" t="s">
        <v>981</v>
      </c>
      <c r="C563" s="35" t="s">
        <v>138</v>
      </c>
      <c r="D563" s="35" t="s">
        <v>205</v>
      </c>
      <c r="E563" s="35" t="s">
        <v>409</v>
      </c>
      <c r="F563" s="35" t="s">
        <v>2263</v>
      </c>
      <c r="G563" s="35" t="s">
        <v>2264</v>
      </c>
      <c r="H563" s="35" t="s">
        <v>2265</v>
      </c>
      <c r="I563" s="41">
        <v>43397</v>
      </c>
      <c r="J563" s="41">
        <v>45953</v>
      </c>
      <c r="K563" s="35" t="s">
        <v>80</v>
      </c>
      <c r="L563" s="42">
        <v>1978110.04</v>
      </c>
      <c r="M563" s="43">
        <v>15132541.789999999</v>
      </c>
      <c r="N563" s="42">
        <v>85255402.049999997</v>
      </c>
      <c r="O563" s="42">
        <v>0</v>
      </c>
      <c r="P563" s="35">
        <v>0</v>
      </c>
      <c r="Q563" s="35">
        <v>0</v>
      </c>
      <c r="R563" s="42">
        <v>39453736.840000004</v>
      </c>
      <c r="S563" s="42">
        <v>0</v>
      </c>
      <c r="T563" s="42">
        <v>55.91</v>
      </c>
      <c r="U563" s="42">
        <v>46.27</v>
      </c>
      <c r="V563" s="35" t="s">
        <v>105</v>
      </c>
      <c r="W563" s="35" t="s">
        <v>82</v>
      </c>
      <c r="X563" s="35" t="s">
        <v>134</v>
      </c>
      <c r="Y563" s="35" t="s">
        <v>224</v>
      </c>
      <c r="Z563" s="35" t="s">
        <v>2282</v>
      </c>
    </row>
    <row r="564" spans="1:26" ht="15.75" customHeight="1">
      <c r="A564" s="35" t="s">
        <v>979</v>
      </c>
      <c r="B564" s="35" t="s">
        <v>981</v>
      </c>
      <c r="C564" s="35" t="s">
        <v>138</v>
      </c>
      <c r="D564" s="35" t="s">
        <v>205</v>
      </c>
      <c r="E564" s="35" t="s">
        <v>409</v>
      </c>
      <c r="F564" s="35" t="s">
        <v>2263</v>
      </c>
      <c r="G564" s="35" t="s">
        <v>2264</v>
      </c>
      <c r="H564" s="35" t="s">
        <v>2265</v>
      </c>
      <c r="I564" s="41">
        <v>43397</v>
      </c>
      <c r="J564" s="41">
        <v>45953</v>
      </c>
      <c r="K564" s="35" t="s">
        <v>80</v>
      </c>
      <c r="L564" s="42">
        <v>1978110.04</v>
      </c>
      <c r="M564" s="43">
        <v>15132541.789999999</v>
      </c>
      <c r="N564" s="42">
        <v>85255402.049999997</v>
      </c>
      <c r="O564" s="42">
        <v>0</v>
      </c>
      <c r="P564" s="35">
        <v>0</v>
      </c>
      <c r="Q564" s="35">
        <v>0</v>
      </c>
      <c r="R564" s="42">
        <v>39453736.840000004</v>
      </c>
      <c r="S564" s="42">
        <v>0</v>
      </c>
      <c r="T564" s="42">
        <v>55.91</v>
      </c>
      <c r="U564" s="42">
        <v>46.27</v>
      </c>
      <c r="V564" s="35" t="s">
        <v>105</v>
      </c>
      <c r="W564" s="35" t="s">
        <v>82</v>
      </c>
      <c r="X564" s="35" t="s">
        <v>134</v>
      </c>
      <c r="Y564" s="35" t="s">
        <v>224</v>
      </c>
      <c r="Z564" s="35" t="s">
        <v>2283</v>
      </c>
    </row>
    <row r="565" spans="1:26" ht="15.75" customHeight="1">
      <c r="A565" s="35" t="s">
        <v>979</v>
      </c>
      <c r="B565" s="35" t="s">
        <v>981</v>
      </c>
      <c r="C565" s="35" t="s">
        <v>138</v>
      </c>
      <c r="D565" s="35" t="s">
        <v>205</v>
      </c>
      <c r="E565" s="35" t="s">
        <v>409</v>
      </c>
      <c r="F565" s="35" t="s">
        <v>2263</v>
      </c>
      <c r="G565" s="35" t="s">
        <v>2264</v>
      </c>
      <c r="H565" s="35" t="s">
        <v>2265</v>
      </c>
      <c r="I565" s="41">
        <v>43397</v>
      </c>
      <c r="J565" s="41">
        <v>45953</v>
      </c>
      <c r="K565" s="35" t="s">
        <v>80</v>
      </c>
      <c r="L565" s="42">
        <v>1978110.04</v>
      </c>
      <c r="M565" s="43">
        <v>15132541.789999999</v>
      </c>
      <c r="N565" s="42">
        <v>85255402.049999997</v>
      </c>
      <c r="O565" s="42">
        <v>0</v>
      </c>
      <c r="P565" s="35">
        <v>0</v>
      </c>
      <c r="Q565" s="35">
        <v>0</v>
      </c>
      <c r="R565" s="42">
        <v>39453736.840000004</v>
      </c>
      <c r="S565" s="42">
        <v>0</v>
      </c>
      <c r="T565" s="42">
        <v>55.91</v>
      </c>
      <c r="U565" s="42">
        <v>46.27</v>
      </c>
      <c r="V565" s="35" t="s">
        <v>105</v>
      </c>
      <c r="W565" s="35" t="s">
        <v>82</v>
      </c>
      <c r="X565" s="35" t="s">
        <v>134</v>
      </c>
      <c r="Y565" s="35" t="s">
        <v>527</v>
      </c>
      <c r="Z565" s="35" t="s">
        <v>2284</v>
      </c>
    </row>
    <row r="566" spans="1:26" ht="15.75" customHeight="1">
      <c r="A566" s="35" t="s">
        <v>979</v>
      </c>
      <c r="B566" s="35" t="s">
        <v>981</v>
      </c>
      <c r="C566" s="35" t="s">
        <v>138</v>
      </c>
      <c r="D566" s="35" t="s">
        <v>205</v>
      </c>
      <c r="E566" s="35" t="s">
        <v>409</v>
      </c>
      <c r="F566" s="35" t="s">
        <v>2263</v>
      </c>
      <c r="G566" s="35" t="s">
        <v>2264</v>
      </c>
      <c r="H566" s="35" t="s">
        <v>2265</v>
      </c>
      <c r="I566" s="41">
        <v>43397</v>
      </c>
      <c r="J566" s="41">
        <v>45953</v>
      </c>
      <c r="K566" s="35" t="s">
        <v>80</v>
      </c>
      <c r="L566" s="42">
        <v>1978110.04</v>
      </c>
      <c r="M566" s="43">
        <v>15132541.789999999</v>
      </c>
      <c r="N566" s="42">
        <v>85255402.049999997</v>
      </c>
      <c r="O566" s="42">
        <v>0</v>
      </c>
      <c r="P566" s="35">
        <v>0</v>
      </c>
      <c r="Q566" s="35">
        <v>0</v>
      </c>
      <c r="R566" s="42">
        <v>39453736.840000004</v>
      </c>
      <c r="S566" s="42">
        <v>0</v>
      </c>
      <c r="T566" s="42">
        <v>55.91</v>
      </c>
      <c r="U566" s="42">
        <v>46.27</v>
      </c>
      <c r="V566" s="35" t="s">
        <v>105</v>
      </c>
      <c r="W566" s="35" t="s">
        <v>82</v>
      </c>
      <c r="X566" s="35" t="s">
        <v>134</v>
      </c>
      <c r="Y566" s="35" t="s">
        <v>527</v>
      </c>
      <c r="Z566" s="35" t="s">
        <v>2285</v>
      </c>
    </row>
    <row r="567" spans="1:26" ht="15.75" customHeight="1">
      <c r="A567" s="35" t="s">
        <v>979</v>
      </c>
      <c r="B567" s="35" t="s">
        <v>981</v>
      </c>
      <c r="C567" s="35" t="s">
        <v>138</v>
      </c>
      <c r="D567" s="35" t="s">
        <v>205</v>
      </c>
      <c r="E567" s="35" t="s">
        <v>409</v>
      </c>
      <c r="F567" s="35" t="s">
        <v>2263</v>
      </c>
      <c r="G567" s="35" t="s">
        <v>2264</v>
      </c>
      <c r="H567" s="35" t="s">
        <v>2265</v>
      </c>
      <c r="I567" s="41">
        <v>43397</v>
      </c>
      <c r="J567" s="41">
        <v>45953</v>
      </c>
      <c r="K567" s="35" t="s">
        <v>80</v>
      </c>
      <c r="L567" s="42">
        <v>1978110.04</v>
      </c>
      <c r="M567" s="43">
        <v>15132541.789999999</v>
      </c>
      <c r="N567" s="42">
        <v>85255402.049999997</v>
      </c>
      <c r="O567" s="42">
        <v>0</v>
      </c>
      <c r="P567" s="35">
        <v>0</v>
      </c>
      <c r="Q567" s="35">
        <v>0</v>
      </c>
      <c r="R567" s="42">
        <v>39453736.840000004</v>
      </c>
      <c r="S567" s="42">
        <v>0</v>
      </c>
      <c r="T567" s="42">
        <v>55.91</v>
      </c>
      <c r="U567" s="42">
        <v>46.27</v>
      </c>
      <c r="V567" s="35" t="s">
        <v>105</v>
      </c>
      <c r="W567" s="35" t="s">
        <v>82</v>
      </c>
      <c r="X567" s="35" t="s">
        <v>134</v>
      </c>
      <c r="Y567" s="35" t="s">
        <v>527</v>
      </c>
      <c r="Z567" s="35" t="s">
        <v>2286</v>
      </c>
    </row>
    <row r="568" spans="1:26" ht="15.75" customHeight="1">
      <c r="A568" s="35" t="s">
        <v>979</v>
      </c>
      <c r="B568" s="35" t="s">
        <v>981</v>
      </c>
      <c r="C568" s="35" t="s">
        <v>138</v>
      </c>
      <c r="D568" s="35" t="s">
        <v>205</v>
      </c>
      <c r="E568" s="35" t="s">
        <v>409</v>
      </c>
      <c r="F568" s="35" t="s">
        <v>2263</v>
      </c>
      <c r="G568" s="35" t="s">
        <v>2264</v>
      </c>
      <c r="H568" s="35" t="s">
        <v>2265</v>
      </c>
      <c r="I568" s="41">
        <v>43397</v>
      </c>
      <c r="J568" s="41">
        <v>45953</v>
      </c>
      <c r="K568" s="35" t="s">
        <v>80</v>
      </c>
      <c r="L568" s="42">
        <v>1978110.04</v>
      </c>
      <c r="M568" s="43">
        <v>15132541.789999999</v>
      </c>
      <c r="N568" s="42">
        <v>85255402.049999997</v>
      </c>
      <c r="O568" s="42">
        <v>0</v>
      </c>
      <c r="P568" s="35">
        <v>0</v>
      </c>
      <c r="Q568" s="35">
        <v>0</v>
      </c>
      <c r="R568" s="42">
        <v>39453736.840000004</v>
      </c>
      <c r="S568" s="42">
        <v>0</v>
      </c>
      <c r="T568" s="42">
        <v>55.91</v>
      </c>
      <c r="U568" s="42">
        <v>46.27</v>
      </c>
      <c r="V568" s="35" t="s">
        <v>105</v>
      </c>
      <c r="W568" s="35" t="s">
        <v>82</v>
      </c>
      <c r="X568" s="35" t="s">
        <v>134</v>
      </c>
      <c r="Y568" s="35" t="s">
        <v>259</v>
      </c>
      <c r="Z568" s="35" t="s">
        <v>2046</v>
      </c>
    </row>
    <row r="569" spans="1:26" ht="15.75" customHeight="1">
      <c r="A569" s="35" t="s">
        <v>986</v>
      </c>
      <c r="B569" s="35" t="s">
        <v>988</v>
      </c>
      <c r="C569" s="35" t="s">
        <v>138</v>
      </c>
      <c r="D569" s="35" t="s">
        <v>155</v>
      </c>
      <c r="E569" s="35" t="s">
        <v>119</v>
      </c>
      <c r="F569" s="35" t="s">
        <v>2287</v>
      </c>
      <c r="G569" s="35" t="s">
        <v>2288</v>
      </c>
      <c r="H569" s="35" t="s">
        <v>2289</v>
      </c>
      <c r="I569" s="41">
        <v>43639</v>
      </c>
      <c r="J569" s="41">
        <v>44683</v>
      </c>
      <c r="K569" s="35" t="s">
        <v>80</v>
      </c>
      <c r="L569" s="42">
        <v>0</v>
      </c>
      <c r="M569" s="43">
        <v>0</v>
      </c>
      <c r="N569" s="42">
        <v>8988000</v>
      </c>
      <c r="O569" s="42">
        <v>0</v>
      </c>
      <c r="P569" s="35">
        <v>0</v>
      </c>
      <c r="Q569" s="35">
        <v>0</v>
      </c>
      <c r="R569" s="42">
        <v>7522324.7300000004</v>
      </c>
      <c r="S569" s="42">
        <v>0</v>
      </c>
      <c r="T569" s="42">
        <v>80</v>
      </c>
      <c r="U569" s="42">
        <v>83.69</v>
      </c>
      <c r="V569" s="35" t="s">
        <v>989</v>
      </c>
      <c r="W569" s="35" t="s">
        <v>82</v>
      </c>
      <c r="X569" s="35" t="s">
        <v>157</v>
      </c>
      <c r="Y569" s="35" t="s">
        <v>578</v>
      </c>
      <c r="Z569" s="35" t="s">
        <v>990</v>
      </c>
    </row>
    <row r="570" spans="1:26" ht="15.75" customHeight="1">
      <c r="A570" s="35" t="s">
        <v>986</v>
      </c>
      <c r="B570" s="35" t="s">
        <v>988</v>
      </c>
      <c r="C570" s="35" t="s">
        <v>138</v>
      </c>
      <c r="D570" s="35" t="s">
        <v>155</v>
      </c>
      <c r="E570" s="35" t="s">
        <v>119</v>
      </c>
      <c r="F570" s="35" t="s">
        <v>2287</v>
      </c>
      <c r="G570" s="35" t="s">
        <v>2288</v>
      </c>
      <c r="H570" s="35" t="s">
        <v>2289</v>
      </c>
      <c r="I570" s="41">
        <v>43639</v>
      </c>
      <c r="J570" s="41">
        <v>44683</v>
      </c>
      <c r="K570" s="35" t="s">
        <v>80</v>
      </c>
      <c r="L570" s="42">
        <v>0</v>
      </c>
      <c r="M570" s="43">
        <v>0</v>
      </c>
      <c r="N570" s="42">
        <v>8988000</v>
      </c>
      <c r="O570" s="42">
        <v>0</v>
      </c>
      <c r="P570" s="35">
        <v>0</v>
      </c>
      <c r="Q570" s="35">
        <v>0</v>
      </c>
      <c r="R570" s="42">
        <v>7522324.7300000004</v>
      </c>
      <c r="S570" s="42">
        <v>0</v>
      </c>
      <c r="T570" s="42">
        <v>80</v>
      </c>
      <c r="U570" s="42">
        <v>83.69</v>
      </c>
      <c r="V570" s="35" t="s">
        <v>989</v>
      </c>
      <c r="W570" s="35" t="s">
        <v>82</v>
      </c>
      <c r="X570" s="35" t="s">
        <v>157</v>
      </c>
      <c r="Y570" s="35" t="s">
        <v>95</v>
      </c>
      <c r="Z570" s="35" t="s">
        <v>852</v>
      </c>
    </row>
    <row r="571" spans="1:26" ht="15.75" customHeight="1">
      <c r="A571" s="35" t="s">
        <v>995</v>
      </c>
      <c r="B571" s="35" t="s">
        <v>997</v>
      </c>
      <c r="C571" s="35" t="s">
        <v>117</v>
      </c>
      <c r="D571" s="35" t="s">
        <v>263</v>
      </c>
      <c r="E571" s="35" t="s">
        <v>733</v>
      </c>
      <c r="F571" s="35" t="s">
        <v>2290</v>
      </c>
      <c r="G571" s="35" t="s">
        <v>2291</v>
      </c>
      <c r="H571" s="35" t="s">
        <v>2292</v>
      </c>
      <c r="I571" s="41">
        <v>43334</v>
      </c>
      <c r="J571" s="41">
        <v>43882</v>
      </c>
      <c r="K571" s="35" t="s">
        <v>80</v>
      </c>
      <c r="L571" s="42">
        <v>0</v>
      </c>
      <c r="M571" s="43">
        <v>0</v>
      </c>
      <c r="N571" s="42">
        <v>3751800</v>
      </c>
      <c r="O571" s="42">
        <v>0</v>
      </c>
      <c r="P571" s="35">
        <v>0</v>
      </c>
      <c r="Q571" s="35">
        <v>0</v>
      </c>
      <c r="R571" s="42">
        <v>3751799.98</v>
      </c>
      <c r="S571" s="42">
        <v>0</v>
      </c>
      <c r="T571" s="42">
        <v>100</v>
      </c>
      <c r="U571" s="42">
        <v>99.99</v>
      </c>
      <c r="V571" s="35" t="s">
        <v>796</v>
      </c>
      <c r="W571" s="35" t="s">
        <v>82</v>
      </c>
      <c r="X571" s="35" t="s">
        <v>355</v>
      </c>
      <c r="Y571" s="35" t="s">
        <v>294</v>
      </c>
      <c r="Z571" s="35" t="s">
        <v>294</v>
      </c>
    </row>
    <row r="572" spans="1:26" ht="15.75" customHeight="1">
      <c r="A572" s="35" t="s">
        <v>999</v>
      </c>
      <c r="B572" s="35" t="s">
        <v>1001</v>
      </c>
      <c r="C572" s="35" t="s">
        <v>76</v>
      </c>
      <c r="D572" s="35" t="s">
        <v>771</v>
      </c>
      <c r="E572" s="35" t="s">
        <v>409</v>
      </c>
      <c r="F572" s="35" t="s">
        <v>2181</v>
      </c>
      <c r="G572" s="35" t="s">
        <v>2182</v>
      </c>
      <c r="H572" s="35" t="s">
        <v>2229</v>
      </c>
      <c r="I572" s="41">
        <v>43718</v>
      </c>
      <c r="J572" s="41">
        <v>44083</v>
      </c>
      <c r="K572" s="35" t="s">
        <v>80</v>
      </c>
      <c r="L572" s="42">
        <v>0</v>
      </c>
      <c r="M572" s="43">
        <v>0</v>
      </c>
      <c r="N572" s="42">
        <v>1146644.74</v>
      </c>
      <c r="O572" s="42">
        <v>0</v>
      </c>
      <c r="P572" s="35">
        <v>0</v>
      </c>
      <c r="Q572" s="35">
        <v>0</v>
      </c>
      <c r="R572" s="42">
        <v>1146644.7</v>
      </c>
      <c r="S572" s="42">
        <v>0</v>
      </c>
      <c r="T572" s="42">
        <v>100</v>
      </c>
      <c r="U572" s="42">
        <v>99.99</v>
      </c>
      <c r="V572" s="35" t="s">
        <v>787</v>
      </c>
      <c r="W572" s="35" t="s">
        <v>82</v>
      </c>
      <c r="X572" s="35" t="s">
        <v>94</v>
      </c>
      <c r="Y572" s="35" t="s">
        <v>95</v>
      </c>
      <c r="Z572" s="35" t="s">
        <v>95</v>
      </c>
    </row>
    <row r="573" spans="1:26" ht="15.75" customHeight="1">
      <c r="A573" s="35" t="s">
        <v>1006</v>
      </c>
      <c r="B573" s="35" t="s">
        <v>1008</v>
      </c>
      <c r="C573" s="35" t="s">
        <v>76</v>
      </c>
      <c r="D573" s="35" t="s">
        <v>868</v>
      </c>
      <c r="E573" s="35" t="s">
        <v>119</v>
      </c>
      <c r="F573" s="35" t="s">
        <v>2215</v>
      </c>
      <c r="G573" s="35" t="s">
        <v>2216</v>
      </c>
      <c r="H573" s="35" t="s">
        <v>2233</v>
      </c>
      <c r="I573" s="41">
        <v>43706</v>
      </c>
      <c r="J573" s="41">
        <v>44046</v>
      </c>
      <c r="K573" s="35" t="s">
        <v>80</v>
      </c>
      <c r="L573" s="42">
        <v>1288038.6100000001</v>
      </c>
      <c r="M573" s="43">
        <v>9872687.1400000006</v>
      </c>
      <c r="N573" s="42">
        <v>9872687.1400000006</v>
      </c>
      <c r="O573" s="42">
        <v>0</v>
      </c>
      <c r="P573" s="35">
        <v>0</v>
      </c>
      <c r="Q573" s="35">
        <v>0</v>
      </c>
      <c r="R573" s="42">
        <v>9872687.0399999991</v>
      </c>
      <c r="S573" s="42">
        <v>0</v>
      </c>
      <c r="T573" s="42">
        <v>100</v>
      </c>
      <c r="U573" s="42">
        <v>99.99</v>
      </c>
      <c r="V573" s="35" t="s">
        <v>831</v>
      </c>
      <c r="W573" s="35" t="s">
        <v>133</v>
      </c>
      <c r="X573" s="35" t="s">
        <v>401</v>
      </c>
      <c r="Y573" s="35" t="s">
        <v>1009</v>
      </c>
      <c r="Z573" s="35" t="s">
        <v>1009</v>
      </c>
    </row>
    <row r="574" spans="1:26" ht="15.75" customHeight="1">
      <c r="A574" s="35" t="s">
        <v>1006</v>
      </c>
      <c r="B574" s="35" t="s">
        <v>1008</v>
      </c>
      <c r="C574" s="35" t="s">
        <v>76</v>
      </c>
      <c r="D574" s="35" t="s">
        <v>868</v>
      </c>
      <c r="E574" s="35" t="s">
        <v>119</v>
      </c>
      <c r="F574" s="35" t="s">
        <v>2215</v>
      </c>
      <c r="G574" s="35" t="s">
        <v>2216</v>
      </c>
      <c r="H574" s="35" t="s">
        <v>2233</v>
      </c>
      <c r="I574" s="41">
        <v>43706</v>
      </c>
      <c r="J574" s="41">
        <v>44046</v>
      </c>
      <c r="K574" s="35" t="s">
        <v>80</v>
      </c>
      <c r="L574" s="42">
        <v>1288038.6100000001</v>
      </c>
      <c r="M574" s="43">
        <v>9872687.1400000006</v>
      </c>
      <c r="N574" s="42">
        <v>9872687.1400000006</v>
      </c>
      <c r="O574" s="42">
        <v>0</v>
      </c>
      <c r="P574" s="35">
        <v>0</v>
      </c>
      <c r="Q574" s="35">
        <v>0</v>
      </c>
      <c r="R574" s="42">
        <v>9872687.0399999991</v>
      </c>
      <c r="S574" s="42">
        <v>0</v>
      </c>
      <c r="T574" s="42">
        <v>100</v>
      </c>
      <c r="U574" s="42">
        <v>99.99</v>
      </c>
      <c r="V574" s="35" t="s">
        <v>831</v>
      </c>
      <c r="W574" s="35" t="s">
        <v>133</v>
      </c>
      <c r="X574" s="35" t="s">
        <v>401</v>
      </c>
      <c r="Y574" s="35" t="s">
        <v>283</v>
      </c>
      <c r="Z574" s="35" t="s">
        <v>283</v>
      </c>
    </row>
    <row r="575" spans="1:26" ht="15.75" customHeight="1">
      <c r="A575" s="35" t="s">
        <v>1006</v>
      </c>
      <c r="B575" s="35" t="s">
        <v>1008</v>
      </c>
      <c r="C575" s="35" t="s">
        <v>76</v>
      </c>
      <c r="D575" s="35" t="s">
        <v>868</v>
      </c>
      <c r="E575" s="35" t="s">
        <v>119</v>
      </c>
      <c r="F575" s="35" t="s">
        <v>2215</v>
      </c>
      <c r="G575" s="35" t="s">
        <v>2216</v>
      </c>
      <c r="H575" s="35" t="s">
        <v>2233</v>
      </c>
      <c r="I575" s="41">
        <v>43706</v>
      </c>
      <c r="J575" s="41">
        <v>44046</v>
      </c>
      <c r="K575" s="35" t="s">
        <v>80</v>
      </c>
      <c r="L575" s="42">
        <v>1288038.6100000001</v>
      </c>
      <c r="M575" s="43">
        <v>9872687.1400000006</v>
      </c>
      <c r="N575" s="42">
        <v>9872687.1400000006</v>
      </c>
      <c r="O575" s="42">
        <v>0</v>
      </c>
      <c r="P575" s="35">
        <v>0</v>
      </c>
      <c r="Q575" s="35">
        <v>0</v>
      </c>
      <c r="R575" s="42">
        <v>9872687.0399999991</v>
      </c>
      <c r="S575" s="42">
        <v>0</v>
      </c>
      <c r="T575" s="42">
        <v>100</v>
      </c>
      <c r="U575" s="42">
        <v>99.99</v>
      </c>
      <c r="V575" s="35" t="s">
        <v>831</v>
      </c>
      <c r="W575" s="35" t="s">
        <v>133</v>
      </c>
      <c r="X575" s="35" t="s">
        <v>401</v>
      </c>
      <c r="Y575" s="35" t="s">
        <v>665</v>
      </c>
      <c r="Z575" s="35" t="s">
        <v>665</v>
      </c>
    </row>
    <row r="576" spans="1:26" ht="15.75" customHeight="1">
      <c r="A576" s="35" t="s">
        <v>1006</v>
      </c>
      <c r="B576" s="35" t="s">
        <v>1008</v>
      </c>
      <c r="C576" s="35" t="s">
        <v>76</v>
      </c>
      <c r="D576" s="35" t="s">
        <v>868</v>
      </c>
      <c r="E576" s="35" t="s">
        <v>119</v>
      </c>
      <c r="F576" s="35" t="s">
        <v>2215</v>
      </c>
      <c r="G576" s="35" t="s">
        <v>2216</v>
      </c>
      <c r="H576" s="35" t="s">
        <v>2233</v>
      </c>
      <c r="I576" s="41">
        <v>43706</v>
      </c>
      <c r="J576" s="41">
        <v>44046</v>
      </c>
      <c r="K576" s="35" t="s">
        <v>80</v>
      </c>
      <c r="L576" s="42">
        <v>1288038.6100000001</v>
      </c>
      <c r="M576" s="43">
        <v>9872687.1400000006</v>
      </c>
      <c r="N576" s="42">
        <v>9872687.1400000006</v>
      </c>
      <c r="O576" s="42">
        <v>0</v>
      </c>
      <c r="P576" s="35">
        <v>0</v>
      </c>
      <c r="Q576" s="35">
        <v>0</v>
      </c>
      <c r="R576" s="42">
        <v>9872687.0399999991</v>
      </c>
      <c r="S576" s="42">
        <v>0</v>
      </c>
      <c r="T576" s="42">
        <v>100</v>
      </c>
      <c r="U576" s="42">
        <v>99.99</v>
      </c>
      <c r="V576" s="35" t="s">
        <v>831</v>
      </c>
      <c r="W576" s="35" t="s">
        <v>133</v>
      </c>
      <c r="X576" s="35" t="s">
        <v>401</v>
      </c>
      <c r="Y576" s="35" t="s">
        <v>578</v>
      </c>
      <c r="Z576" s="35" t="s">
        <v>578</v>
      </c>
    </row>
    <row r="577" spans="1:26" ht="15.75" customHeight="1">
      <c r="A577" s="35" t="s">
        <v>1006</v>
      </c>
      <c r="B577" s="35" t="s">
        <v>1008</v>
      </c>
      <c r="C577" s="35" t="s">
        <v>76</v>
      </c>
      <c r="D577" s="35" t="s">
        <v>868</v>
      </c>
      <c r="E577" s="35" t="s">
        <v>119</v>
      </c>
      <c r="F577" s="35" t="s">
        <v>2215</v>
      </c>
      <c r="G577" s="35" t="s">
        <v>2216</v>
      </c>
      <c r="H577" s="35" t="s">
        <v>2233</v>
      </c>
      <c r="I577" s="41">
        <v>43706</v>
      </c>
      <c r="J577" s="41">
        <v>44046</v>
      </c>
      <c r="K577" s="35" t="s">
        <v>80</v>
      </c>
      <c r="L577" s="42">
        <v>1288038.6100000001</v>
      </c>
      <c r="M577" s="43">
        <v>9872687.1400000006</v>
      </c>
      <c r="N577" s="42">
        <v>9872687.1400000006</v>
      </c>
      <c r="O577" s="42">
        <v>0</v>
      </c>
      <c r="P577" s="35">
        <v>0</v>
      </c>
      <c r="Q577" s="35">
        <v>0</v>
      </c>
      <c r="R577" s="42">
        <v>9872687.0399999991</v>
      </c>
      <c r="S577" s="42">
        <v>0</v>
      </c>
      <c r="T577" s="42">
        <v>100</v>
      </c>
      <c r="U577" s="42">
        <v>99.99</v>
      </c>
      <c r="V577" s="35" t="s">
        <v>831</v>
      </c>
      <c r="W577" s="35" t="s">
        <v>133</v>
      </c>
      <c r="X577" s="35" t="s">
        <v>401</v>
      </c>
      <c r="Y577" s="35" t="s">
        <v>199</v>
      </c>
      <c r="Z577" s="35" t="s">
        <v>199</v>
      </c>
    </row>
    <row r="578" spans="1:26" ht="15.75" customHeight="1">
      <c r="A578" s="35" t="s">
        <v>1006</v>
      </c>
      <c r="B578" s="35" t="s">
        <v>1008</v>
      </c>
      <c r="C578" s="35" t="s">
        <v>76</v>
      </c>
      <c r="D578" s="35" t="s">
        <v>868</v>
      </c>
      <c r="E578" s="35" t="s">
        <v>119</v>
      </c>
      <c r="F578" s="35" t="s">
        <v>2215</v>
      </c>
      <c r="G578" s="35" t="s">
        <v>2216</v>
      </c>
      <c r="H578" s="35" t="s">
        <v>2233</v>
      </c>
      <c r="I578" s="41">
        <v>43706</v>
      </c>
      <c r="J578" s="41">
        <v>44046</v>
      </c>
      <c r="K578" s="35" t="s">
        <v>80</v>
      </c>
      <c r="L578" s="42">
        <v>1288038.6100000001</v>
      </c>
      <c r="M578" s="43">
        <v>9872687.1400000006</v>
      </c>
      <c r="N578" s="42">
        <v>9872687.1400000006</v>
      </c>
      <c r="O578" s="42">
        <v>0</v>
      </c>
      <c r="P578" s="35">
        <v>0</v>
      </c>
      <c r="Q578" s="35">
        <v>0</v>
      </c>
      <c r="R578" s="42">
        <v>9872687.0399999991</v>
      </c>
      <c r="S578" s="42">
        <v>0</v>
      </c>
      <c r="T578" s="42">
        <v>100</v>
      </c>
      <c r="U578" s="42">
        <v>99.99</v>
      </c>
      <c r="V578" s="35" t="s">
        <v>831</v>
      </c>
      <c r="W578" s="35" t="s">
        <v>133</v>
      </c>
      <c r="X578" s="35" t="s">
        <v>401</v>
      </c>
      <c r="Y578" s="35" t="s">
        <v>655</v>
      </c>
      <c r="Z578" s="35" t="s">
        <v>655</v>
      </c>
    </row>
    <row r="579" spans="1:26" ht="15.75" customHeight="1">
      <c r="A579" s="35" t="s">
        <v>1006</v>
      </c>
      <c r="B579" s="35" t="s">
        <v>1008</v>
      </c>
      <c r="C579" s="35" t="s">
        <v>76</v>
      </c>
      <c r="D579" s="35" t="s">
        <v>868</v>
      </c>
      <c r="E579" s="35" t="s">
        <v>119</v>
      </c>
      <c r="F579" s="35" t="s">
        <v>2215</v>
      </c>
      <c r="G579" s="35" t="s">
        <v>2216</v>
      </c>
      <c r="H579" s="35" t="s">
        <v>2233</v>
      </c>
      <c r="I579" s="41">
        <v>43706</v>
      </c>
      <c r="J579" s="41">
        <v>44046</v>
      </c>
      <c r="K579" s="35" t="s">
        <v>80</v>
      </c>
      <c r="L579" s="42">
        <v>1288038.6100000001</v>
      </c>
      <c r="M579" s="43">
        <v>9872687.1400000006</v>
      </c>
      <c r="N579" s="42">
        <v>9872687.1400000006</v>
      </c>
      <c r="O579" s="42">
        <v>0</v>
      </c>
      <c r="P579" s="35">
        <v>0</v>
      </c>
      <c r="Q579" s="35">
        <v>0</v>
      </c>
      <c r="R579" s="42">
        <v>9872687.0399999991</v>
      </c>
      <c r="S579" s="42">
        <v>0</v>
      </c>
      <c r="T579" s="42">
        <v>100</v>
      </c>
      <c r="U579" s="42">
        <v>99.99</v>
      </c>
      <c r="V579" s="35" t="s">
        <v>831</v>
      </c>
      <c r="W579" s="35" t="s">
        <v>133</v>
      </c>
      <c r="X579" s="35" t="s">
        <v>401</v>
      </c>
      <c r="Y579" s="35" t="s">
        <v>224</v>
      </c>
      <c r="Z579" s="35" t="s">
        <v>224</v>
      </c>
    </row>
    <row r="580" spans="1:26" ht="15.75" customHeight="1">
      <c r="A580" s="35" t="s">
        <v>1006</v>
      </c>
      <c r="B580" s="35" t="s">
        <v>1008</v>
      </c>
      <c r="C580" s="35" t="s">
        <v>76</v>
      </c>
      <c r="D580" s="35" t="s">
        <v>868</v>
      </c>
      <c r="E580" s="35" t="s">
        <v>119</v>
      </c>
      <c r="F580" s="35" t="s">
        <v>2215</v>
      </c>
      <c r="G580" s="35" t="s">
        <v>2216</v>
      </c>
      <c r="H580" s="35" t="s">
        <v>2233</v>
      </c>
      <c r="I580" s="41">
        <v>43706</v>
      </c>
      <c r="J580" s="41">
        <v>44046</v>
      </c>
      <c r="K580" s="35" t="s">
        <v>80</v>
      </c>
      <c r="L580" s="42">
        <v>1288038.6100000001</v>
      </c>
      <c r="M580" s="43">
        <v>9872687.1400000006</v>
      </c>
      <c r="N580" s="42">
        <v>9872687.1400000006</v>
      </c>
      <c r="O580" s="42">
        <v>0</v>
      </c>
      <c r="P580" s="35">
        <v>0</v>
      </c>
      <c r="Q580" s="35">
        <v>0</v>
      </c>
      <c r="R580" s="42">
        <v>9872687.0399999991</v>
      </c>
      <c r="S580" s="42">
        <v>0</v>
      </c>
      <c r="T580" s="42">
        <v>100</v>
      </c>
      <c r="U580" s="42">
        <v>99.99</v>
      </c>
      <c r="V580" s="35" t="s">
        <v>831</v>
      </c>
      <c r="W580" s="35" t="s">
        <v>133</v>
      </c>
      <c r="X580" s="35" t="s">
        <v>401</v>
      </c>
      <c r="Y580" s="35" t="s">
        <v>527</v>
      </c>
      <c r="Z580" s="35" t="s">
        <v>527</v>
      </c>
    </row>
    <row r="581" spans="1:26" ht="15.75" customHeight="1">
      <c r="A581" s="35" t="s">
        <v>1006</v>
      </c>
      <c r="B581" s="35" t="s">
        <v>1008</v>
      </c>
      <c r="C581" s="35" t="s">
        <v>76</v>
      </c>
      <c r="D581" s="35" t="s">
        <v>868</v>
      </c>
      <c r="E581" s="35" t="s">
        <v>119</v>
      </c>
      <c r="F581" s="35" t="s">
        <v>2215</v>
      </c>
      <c r="G581" s="35" t="s">
        <v>2216</v>
      </c>
      <c r="H581" s="35" t="s">
        <v>2233</v>
      </c>
      <c r="I581" s="41">
        <v>43706</v>
      </c>
      <c r="J581" s="41">
        <v>44046</v>
      </c>
      <c r="K581" s="35" t="s">
        <v>80</v>
      </c>
      <c r="L581" s="42">
        <v>1288038.6100000001</v>
      </c>
      <c r="M581" s="43">
        <v>9872687.1400000006</v>
      </c>
      <c r="N581" s="42">
        <v>9872687.1400000006</v>
      </c>
      <c r="O581" s="42">
        <v>0</v>
      </c>
      <c r="P581" s="35">
        <v>0</v>
      </c>
      <c r="Q581" s="35">
        <v>0</v>
      </c>
      <c r="R581" s="42">
        <v>9872687.0399999991</v>
      </c>
      <c r="S581" s="42">
        <v>0</v>
      </c>
      <c r="T581" s="42">
        <v>100</v>
      </c>
      <c r="U581" s="42">
        <v>99.99</v>
      </c>
      <c r="V581" s="35" t="s">
        <v>831</v>
      </c>
      <c r="W581" s="35" t="s">
        <v>133</v>
      </c>
      <c r="X581" s="35" t="s">
        <v>401</v>
      </c>
      <c r="Y581" s="35" t="s">
        <v>602</v>
      </c>
      <c r="Z581" s="35" t="s">
        <v>602</v>
      </c>
    </row>
    <row r="582" spans="1:26" ht="15.75" customHeight="1">
      <c r="A582" s="35" t="s">
        <v>1006</v>
      </c>
      <c r="B582" s="35" t="s">
        <v>1008</v>
      </c>
      <c r="C582" s="35" t="s">
        <v>76</v>
      </c>
      <c r="D582" s="35" t="s">
        <v>868</v>
      </c>
      <c r="E582" s="35" t="s">
        <v>119</v>
      </c>
      <c r="F582" s="35" t="s">
        <v>2215</v>
      </c>
      <c r="G582" s="35" t="s">
        <v>2216</v>
      </c>
      <c r="H582" s="35" t="s">
        <v>2233</v>
      </c>
      <c r="I582" s="41">
        <v>43706</v>
      </c>
      <c r="J582" s="41">
        <v>44046</v>
      </c>
      <c r="K582" s="35" t="s">
        <v>80</v>
      </c>
      <c r="L582" s="42">
        <v>1288038.6100000001</v>
      </c>
      <c r="M582" s="43">
        <v>9872687.1400000006</v>
      </c>
      <c r="N582" s="42">
        <v>9872687.1400000006</v>
      </c>
      <c r="O582" s="42">
        <v>0</v>
      </c>
      <c r="P582" s="35">
        <v>0</v>
      </c>
      <c r="Q582" s="35">
        <v>0</v>
      </c>
      <c r="R582" s="42">
        <v>9872687.0399999991</v>
      </c>
      <c r="S582" s="42">
        <v>0</v>
      </c>
      <c r="T582" s="42">
        <v>100</v>
      </c>
      <c r="U582" s="42">
        <v>99.99</v>
      </c>
      <c r="V582" s="35" t="s">
        <v>831</v>
      </c>
      <c r="W582" s="35" t="s">
        <v>133</v>
      </c>
      <c r="X582" s="35" t="s">
        <v>401</v>
      </c>
      <c r="Y582" s="35" t="s">
        <v>259</v>
      </c>
      <c r="Z582" s="35" t="s">
        <v>259</v>
      </c>
    </row>
    <row r="583" spans="1:26" ht="15.75" customHeight="1">
      <c r="A583" s="35" t="s">
        <v>1006</v>
      </c>
      <c r="B583" s="35" t="s">
        <v>1008</v>
      </c>
      <c r="C583" s="35" t="s">
        <v>76</v>
      </c>
      <c r="D583" s="35" t="s">
        <v>868</v>
      </c>
      <c r="E583" s="35" t="s">
        <v>119</v>
      </c>
      <c r="F583" s="35" t="s">
        <v>2215</v>
      </c>
      <c r="G583" s="35" t="s">
        <v>2216</v>
      </c>
      <c r="H583" s="35" t="s">
        <v>2233</v>
      </c>
      <c r="I583" s="41">
        <v>43706</v>
      </c>
      <c r="J583" s="41">
        <v>44046</v>
      </c>
      <c r="K583" s="35" t="s">
        <v>80</v>
      </c>
      <c r="L583" s="42">
        <v>1288038.6100000001</v>
      </c>
      <c r="M583" s="43">
        <v>9872687.1400000006</v>
      </c>
      <c r="N583" s="42">
        <v>9872687.1400000006</v>
      </c>
      <c r="O583" s="42">
        <v>0</v>
      </c>
      <c r="P583" s="35">
        <v>0</v>
      </c>
      <c r="Q583" s="35">
        <v>0</v>
      </c>
      <c r="R583" s="42">
        <v>9872687.0399999991</v>
      </c>
      <c r="S583" s="42">
        <v>0</v>
      </c>
      <c r="T583" s="42">
        <v>100</v>
      </c>
      <c r="U583" s="42">
        <v>99.99</v>
      </c>
      <c r="V583" s="35" t="s">
        <v>831</v>
      </c>
      <c r="W583" s="35" t="s">
        <v>133</v>
      </c>
      <c r="X583" s="35" t="s">
        <v>401</v>
      </c>
      <c r="Y583" s="35" t="s">
        <v>158</v>
      </c>
      <c r="Z583" s="35" t="s">
        <v>158</v>
      </c>
    </row>
    <row r="584" spans="1:26" ht="15.75" customHeight="1">
      <c r="A584" s="35" t="s">
        <v>1006</v>
      </c>
      <c r="B584" s="35" t="s">
        <v>1008</v>
      </c>
      <c r="C584" s="35" t="s">
        <v>76</v>
      </c>
      <c r="D584" s="35" t="s">
        <v>868</v>
      </c>
      <c r="E584" s="35" t="s">
        <v>119</v>
      </c>
      <c r="F584" s="35" t="s">
        <v>2215</v>
      </c>
      <c r="G584" s="35" t="s">
        <v>2216</v>
      </c>
      <c r="H584" s="35" t="s">
        <v>2233</v>
      </c>
      <c r="I584" s="41">
        <v>43706</v>
      </c>
      <c r="J584" s="41">
        <v>44046</v>
      </c>
      <c r="K584" s="35" t="s">
        <v>80</v>
      </c>
      <c r="L584" s="42">
        <v>1288038.6100000001</v>
      </c>
      <c r="M584" s="43">
        <v>9872687.1400000006</v>
      </c>
      <c r="N584" s="42">
        <v>9872687.1400000006</v>
      </c>
      <c r="O584" s="42">
        <v>0</v>
      </c>
      <c r="P584" s="35">
        <v>0</v>
      </c>
      <c r="Q584" s="35">
        <v>0</v>
      </c>
      <c r="R584" s="42">
        <v>9872687.0399999991</v>
      </c>
      <c r="S584" s="42">
        <v>0</v>
      </c>
      <c r="T584" s="42">
        <v>100</v>
      </c>
      <c r="U584" s="42">
        <v>99.99</v>
      </c>
      <c r="V584" s="35" t="s">
        <v>831</v>
      </c>
      <c r="W584" s="35" t="s">
        <v>133</v>
      </c>
      <c r="X584" s="35" t="s">
        <v>401</v>
      </c>
      <c r="Y584" s="35" t="s">
        <v>235</v>
      </c>
      <c r="Z584" s="35" t="s">
        <v>235</v>
      </c>
    </row>
    <row r="585" spans="1:26" ht="15.75" customHeight="1">
      <c r="A585" s="35" t="s">
        <v>1006</v>
      </c>
      <c r="B585" s="35" t="s">
        <v>1008</v>
      </c>
      <c r="C585" s="35" t="s">
        <v>76</v>
      </c>
      <c r="D585" s="35" t="s">
        <v>868</v>
      </c>
      <c r="E585" s="35" t="s">
        <v>119</v>
      </c>
      <c r="F585" s="35" t="s">
        <v>2215</v>
      </c>
      <c r="G585" s="35" t="s">
        <v>2216</v>
      </c>
      <c r="H585" s="35" t="s">
        <v>2233</v>
      </c>
      <c r="I585" s="41">
        <v>43706</v>
      </c>
      <c r="J585" s="41">
        <v>44046</v>
      </c>
      <c r="K585" s="35" t="s">
        <v>80</v>
      </c>
      <c r="L585" s="42">
        <v>1288038.6100000001</v>
      </c>
      <c r="M585" s="43">
        <v>9872687.1400000006</v>
      </c>
      <c r="N585" s="42">
        <v>9872687.1400000006</v>
      </c>
      <c r="O585" s="42">
        <v>0</v>
      </c>
      <c r="P585" s="35">
        <v>0</v>
      </c>
      <c r="Q585" s="35">
        <v>0</v>
      </c>
      <c r="R585" s="42">
        <v>9872687.0399999991</v>
      </c>
      <c r="S585" s="42">
        <v>0</v>
      </c>
      <c r="T585" s="42">
        <v>100</v>
      </c>
      <c r="U585" s="42">
        <v>99.99</v>
      </c>
      <c r="V585" s="35" t="s">
        <v>831</v>
      </c>
      <c r="W585" s="35" t="s">
        <v>133</v>
      </c>
      <c r="X585" s="35" t="s">
        <v>401</v>
      </c>
      <c r="Y585" s="35" t="s">
        <v>143</v>
      </c>
      <c r="Z585" s="35" t="s">
        <v>143</v>
      </c>
    </row>
    <row r="586" spans="1:26" ht="15.75" customHeight="1">
      <c r="A586" s="35" t="s">
        <v>1006</v>
      </c>
      <c r="B586" s="35" t="s">
        <v>1008</v>
      </c>
      <c r="C586" s="35" t="s">
        <v>76</v>
      </c>
      <c r="D586" s="35" t="s">
        <v>868</v>
      </c>
      <c r="E586" s="35" t="s">
        <v>119</v>
      </c>
      <c r="F586" s="35" t="s">
        <v>2215</v>
      </c>
      <c r="G586" s="35" t="s">
        <v>2216</v>
      </c>
      <c r="H586" s="35" t="s">
        <v>2233</v>
      </c>
      <c r="I586" s="41">
        <v>43706</v>
      </c>
      <c r="J586" s="41">
        <v>44046</v>
      </c>
      <c r="K586" s="35" t="s">
        <v>80</v>
      </c>
      <c r="L586" s="42">
        <v>1288038.6100000001</v>
      </c>
      <c r="M586" s="43">
        <v>9872687.1400000006</v>
      </c>
      <c r="N586" s="42">
        <v>9872687.1400000006</v>
      </c>
      <c r="O586" s="42">
        <v>0</v>
      </c>
      <c r="P586" s="35">
        <v>0</v>
      </c>
      <c r="Q586" s="35">
        <v>0</v>
      </c>
      <c r="R586" s="42">
        <v>9872687.0399999991</v>
      </c>
      <c r="S586" s="42">
        <v>0</v>
      </c>
      <c r="T586" s="42">
        <v>100</v>
      </c>
      <c r="U586" s="42">
        <v>99.99</v>
      </c>
      <c r="V586" s="35" t="s">
        <v>831</v>
      </c>
      <c r="W586" s="35" t="s">
        <v>133</v>
      </c>
      <c r="X586" s="35" t="s">
        <v>401</v>
      </c>
      <c r="Y586" s="35" t="s">
        <v>364</v>
      </c>
      <c r="Z586" s="35" t="s">
        <v>364</v>
      </c>
    </row>
    <row r="587" spans="1:26" ht="15.75" customHeight="1">
      <c r="A587" s="35" t="s">
        <v>1006</v>
      </c>
      <c r="B587" s="35" t="s">
        <v>1008</v>
      </c>
      <c r="C587" s="35" t="s">
        <v>76</v>
      </c>
      <c r="D587" s="35" t="s">
        <v>868</v>
      </c>
      <c r="E587" s="35" t="s">
        <v>119</v>
      </c>
      <c r="F587" s="35" t="s">
        <v>2215</v>
      </c>
      <c r="G587" s="35" t="s">
        <v>2216</v>
      </c>
      <c r="H587" s="35" t="s">
        <v>2233</v>
      </c>
      <c r="I587" s="41">
        <v>43706</v>
      </c>
      <c r="J587" s="41">
        <v>44046</v>
      </c>
      <c r="K587" s="35" t="s">
        <v>80</v>
      </c>
      <c r="L587" s="42">
        <v>1288038.6100000001</v>
      </c>
      <c r="M587" s="43">
        <v>9872687.1400000006</v>
      </c>
      <c r="N587" s="42">
        <v>9872687.1400000006</v>
      </c>
      <c r="O587" s="42">
        <v>0</v>
      </c>
      <c r="P587" s="35">
        <v>0</v>
      </c>
      <c r="Q587" s="35">
        <v>0</v>
      </c>
      <c r="R587" s="42">
        <v>9872687.0399999991</v>
      </c>
      <c r="S587" s="42">
        <v>0</v>
      </c>
      <c r="T587" s="42">
        <v>100</v>
      </c>
      <c r="U587" s="42">
        <v>99.99</v>
      </c>
      <c r="V587" s="35" t="s">
        <v>831</v>
      </c>
      <c r="W587" s="35" t="s">
        <v>133</v>
      </c>
      <c r="X587" s="35" t="s">
        <v>401</v>
      </c>
      <c r="Y587" s="35" t="s">
        <v>212</v>
      </c>
      <c r="Z587" s="35" t="s">
        <v>212</v>
      </c>
    </row>
    <row r="588" spans="1:26" ht="15.75" customHeight="1">
      <c r="A588" s="35" t="s">
        <v>1006</v>
      </c>
      <c r="B588" s="35" t="s">
        <v>1008</v>
      </c>
      <c r="C588" s="35" t="s">
        <v>76</v>
      </c>
      <c r="D588" s="35" t="s">
        <v>868</v>
      </c>
      <c r="E588" s="35" t="s">
        <v>119</v>
      </c>
      <c r="F588" s="35" t="s">
        <v>2215</v>
      </c>
      <c r="G588" s="35" t="s">
        <v>2216</v>
      </c>
      <c r="H588" s="35" t="s">
        <v>2233</v>
      </c>
      <c r="I588" s="41">
        <v>43706</v>
      </c>
      <c r="J588" s="41">
        <v>44046</v>
      </c>
      <c r="K588" s="35" t="s">
        <v>80</v>
      </c>
      <c r="L588" s="42">
        <v>1288038.6100000001</v>
      </c>
      <c r="M588" s="43">
        <v>9872687.1400000006</v>
      </c>
      <c r="N588" s="42">
        <v>9872687.1400000006</v>
      </c>
      <c r="O588" s="42">
        <v>0</v>
      </c>
      <c r="P588" s="35">
        <v>0</v>
      </c>
      <c r="Q588" s="35">
        <v>0</v>
      </c>
      <c r="R588" s="42">
        <v>9872687.0399999991</v>
      </c>
      <c r="S588" s="42">
        <v>0</v>
      </c>
      <c r="T588" s="42">
        <v>100</v>
      </c>
      <c r="U588" s="42">
        <v>99.99</v>
      </c>
      <c r="V588" s="35" t="s">
        <v>831</v>
      </c>
      <c r="W588" s="35" t="s">
        <v>133</v>
      </c>
      <c r="X588" s="35" t="s">
        <v>401</v>
      </c>
      <c r="Y588" s="35" t="s">
        <v>1223</v>
      </c>
      <c r="Z588" s="35" t="s">
        <v>1223</v>
      </c>
    </row>
    <row r="589" spans="1:26" ht="15.75" customHeight="1">
      <c r="A589" s="35" t="s">
        <v>1006</v>
      </c>
      <c r="B589" s="35" t="s">
        <v>1008</v>
      </c>
      <c r="C589" s="35" t="s">
        <v>76</v>
      </c>
      <c r="D589" s="35" t="s">
        <v>868</v>
      </c>
      <c r="E589" s="35" t="s">
        <v>119</v>
      </c>
      <c r="F589" s="35" t="s">
        <v>2215</v>
      </c>
      <c r="G589" s="35" t="s">
        <v>2216</v>
      </c>
      <c r="H589" s="35" t="s">
        <v>2233</v>
      </c>
      <c r="I589" s="41">
        <v>43706</v>
      </c>
      <c r="J589" s="41">
        <v>44046</v>
      </c>
      <c r="K589" s="35" t="s">
        <v>80</v>
      </c>
      <c r="L589" s="42">
        <v>1288038.6100000001</v>
      </c>
      <c r="M589" s="43">
        <v>9872687.1400000006</v>
      </c>
      <c r="N589" s="42">
        <v>9872687.1400000006</v>
      </c>
      <c r="O589" s="42">
        <v>0</v>
      </c>
      <c r="P589" s="35">
        <v>0</v>
      </c>
      <c r="Q589" s="35">
        <v>0</v>
      </c>
      <c r="R589" s="42">
        <v>9872687.0399999991</v>
      </c>
      <c r="S589" s="42">
        <v>0</v>
      </c>
      <c r="T589" s="42">
        <v>100</v>
      </c>
      <c r="U589" s="42">
        <v>99.99</v>
      </c>
      <c r="V589" s="35" t="s">
        <v>831</v>
      </c>
      <c r="W589" s="35" t="s">
        <v>133</v>
      </c>
      <c r="X589" s="35" t="s">
        <v>401</v>
      </c>
      <c r="Y589" s="35" t="s">
        <v>1660</v>
      </c>
      <c r="Z589" s="35" t="s">
        <v>1660</v>
      </c>
    </row>
    <row r="590" spans="1:26" ht="15.75" customHeight="1">
      <c r="A590" s="35" t="s">
        <v>1006</v>
      </c>
      <c r="B590" s="35" t="s">
        <v>1008</v>
      </c>
      <c r="C590" s="35" t="s">
        <v>76</v>
      </c>
      <c r="D590" s="35" t="s">
        <v>868</v>
      </c>
      <c r="E590" s="35" t="s">
        <v>119</v>
      </c>
      <c r="F590" s="35" t="s">
        <v>2215</v>
      </c>
      <c r="G590" s="35" t="s">
        <v>2216</v>
      </c>
      <c r="H590" s="35" t="s">
        <v>2233</v>
      </c>
      <c r="I590" s="41">
        <v>43706</v>
      </c>
      <c r="J590" s="41">
        <v>44046</v>
      </c>
      <c r="K590" s="35" t="s">
        <v>80</v>
      </c>
      <c r="L590" s="42">
        <v>1288038.6100000001</v>
      </c>
      <c r="M590" s="43">
        <v>9872687.1400000006</v>
      </c>
      <c r="N590" s="42">
        <v>9872687.1400000006</v>
      </c>
      <c r="O590" s="42">
        <v>0</v>
      </c>
      <c r="P590" s="35">
        <v>0</v>
      </c>
      <c r="Q590" s="35">
        <v>0</v>
      </c>
      <c r="R590" s="42">
        <v>9872687.0399999991</v>
      </c>
      <c r="S590" s="42">
        <v>0</v>
      </c>
      <c r="T590" s="42">
        <v>100</v>
      </c>
      <c r="U590" s="42">
        <v>99.99</v>
      </c>
      <c r="V590" s="35" t="s">
        <v>831</v>
      </c>
      <c r="W590" s="35" t="s">
        <v>133</v>
      </c>
      <c r="X590" s="35" t="s">
        <v>401</v>
      </c>
      <c r="Y590" s="35" t="s">
        <v>356</v>
      </c>
      <c r="Z590" s="35" t="s">
        <v>356</v>
      </c>
    </row>
    <row r="591" spans="1:26" ht="15.75" customHeight="1">
      <c r="A591" s="35" t="s">
        <v>1006</v>
      </c>
      <c r="B591" s="35" t="s">
        <v>1008</v>
      </c>
      <c r="C591" s="35" t="s">
        <v>76</v>
      </c>
      <c r="D591" s="35" t="s">
        <v>868</v>
      </c>
      <c r="E591" s="35" t="s">
        <v>119</v>
      </c>
      <c r="F591" s="35" t="s">
        <v>2215</v>
      </c>
      <c r="G591" s="35" t="s">
        <v>2216</v>
      </c>
      <c r="H591" s="35" t="s">
        <v>2233</v>
      </c>
      <c r="I591" s="41">
        <v>43706</v>
      </c>
      <c r="J591" s="41">
        <v>44046</v>
      </c>
      <c r="K591" s="35" t="s">
        <v>80</v>
      </c>
      <c r="L591" s="42">
        <v>1288038.6100000001</v>
      </c>
      <c r="M591" s="43">
        <v>9872687.1400000006</v>
      </c>
      <c r="N591" s="42">
        <v>9872687.1400000006</v>
      </c>
      <c r="O591" s="42">
        <v>0</v>
      </c>
      <c r="P591" s="35">
        <v>0</v>
      </c>
      <c r="Q591" s="35">
        <v>0</v>
      </c>
      <c r="R591" s="42">
        <v>9872687.0399999991</v>
      </c>
      <c r="S591" s="42">
        <v>0</v>
      </c>
      <c r="T591" s="42">
        <v>100</v>
      </c>
      <c r="U591" s="42">
        <v>99.99</v>
      </c>
      <c r="V591" s="35" t="s">
        <v>831</v>
      </c>
      <c r="W591" s="35" t="s">
        <v>133</v>
      </c>
      <c r="X591" s="35" t="s">
        <v>401</v>
      </c>
      <c r="Y591" s="35" t="s">
        <v>1883</v>
      </c>
      <c r="Z591" s="35" t="s">
        <v>1883</v>
      </c>
    </row>
    <row r="592" spans="1:26" ht="15.75" customHeight="1">
      <c r="A592" s="35" t="s">
        <v>1006</v>
      </c>
      <c r="B592" s="35" t="s">
        <v>1008</v>
      </c>
      <c r="C592" s="35" t="s">
        <v>76</v>
      </c>
      <c r="D592" s="35" t="s">
        <v>868</v>
      </c>
      <c r="E592" s="35" t="s">
        <v>119</v>
      </c>
      <c r="F592" s="35" t="s">
        <v>2215</v>
      </c>
      <c r="G592" s="35" t="s">
        <v>2216</v>
      </c>
      <c r="H592" s="35" t="s">
        <v>2233</v>
      </c>
      <c r="I592" s="41">
        <v>43706</v>
      </c>
      <c r="J592" s="41">
        <v>44046</v>
      </c>
      <c r="K592" s="35" t="s">
        <v>80</v>
      </c>
      <c r="L592" s="42">
        <v>1288038.6100000001</v>
      </c>
      <c r="M592" s="43">
        <v>9872687.1400000006</v>
      </c>
      <c r="N592" s="42">
        <v>9872687.1400000006</v>
      </c>
      <c r="O592" s="42">
        <v>0</v>
      </c>
      <c r="P592" s="35">
        <v>0</v>
      </c>
      <c r="Q592" s="35">
        <v>0</v>
      </c>
      <c r="R592" s="42">
        <v>9872687.0399999991</v>
      </c>
      <c r="S592" s="42">
        <v>0</v>
      </c>
      <c r="T592" s="42">
        <v>100</v>
      </c>
      <c r="U592" s="42">
        <v>99.99</v>
      </c>
      <c r="V592" s="35" t="s">
        <v>831</v>
      </c>
      <c r="W592" s="35" t="s">
        <v>133</v>
      </c>
      <c r="X592" s="35" t="s">
        <v>401</v>
      </c>
      <c r="Y592" s="35" t="s">
        <v>472</v>
      </c>
      <c r="Z592" s="35" t="s">
        <v>472</v>
      </c>
    </row>
    <row r="593" spans="1:26" ht="15.75" customHeight="1">
      <c r="A593" s="35" t="s">
        <v>1006</v>
      </c>
      <c r="B593" s="35" t="s">
        <v>1008</v>
      </c>
      <c r="C593" s="35" t="s">
        <v>76</v>
      </c>
      <c r="D593" s="35" t="s">
        <v>868</v>
      </c>
      <c r="E593" s="35" t="s">
        <v>119</v>
      </c>
      <c r="F593" s="35" t="s">
        <v>2215</v>
      </c>
      <c r="G593" s="35" t="s">
        <v>2216</v>
      </c>
      <c r="H593" s="35" t="s">
        <v>2233</v>
      </c>
      <c r="I593" s="41">
        <v>43706</v>
      </c>
      <c r="J593" s="41">
        <v>44046</v>
      </c>
      <c r="K593" s="35" t="s">
        <v>80</v>
      </c>
      <c r="L593" s="42">
        <v>1288038.6100000001</v>
      </c>
      <c r="M593" s="43">
        <v>9872687.1400000006</v>
      </c>
      <c r="N593" s="42">
        <v>9872687.1400000006</v>
      </c>
      <c r="O593" s="42">
        <v>0</v>
      </c>
      <c r="P593" s="35">
        <v>0</v>
      </c>
      <c r="Q593" s="35">
        <v>0</v>
      </c>
      <c r="R593" s="42">
        <v>9872687.0399999991</v>
      </c>
      <c r="S593" s="42">
        <v>0</v>
      </c>
      <c r="T593" s="42">
        <v>100</v>
      </c>
      <c r="U593" s="42">
        <v>99.99</v>
      </c>
      <c r="V593" s="35" t="s">
        <v>831</v>
      </c>
      <c r="W593" s="35" t="s">
        <v>133</v>
      </c>
      <c r="X593" s="35" t="s">
        <v>401</v>
      </c>
      <c r="Y593" s="35" t="s">
        <v>95</v>
      </c>
      <c r="Z593" s="35" t="s">
        <v>95</v>
      </c>
    </row>
    <row r="594" spans="1:26" ht="15.75" customHeight="1">
      <c r="A594" s="35" t="s">
        <v>1006</v>
      </c>
      <c r="B594" s="35" t="s">
        <v>1008</v>
      </c>
      <c r="C594" s="35" t="s">
        <v>76</v>
      </c>
      <c r="D594" s="35" t="s">
        <v>868</v>
      </c>
      <c r="E594" s="35" t="s">
        <v>119</v>
      </c>
      <c r="F594" s="35" t="s">
        <v>2215</v>
      </c>
      <c r="G594" s="35" t="s">
        <v>2216</v>
      </c>
      <c r="H594" s="35" t="s">
        <v>2233</v>
      </c>
      <c r="I594" s="41">
        <v>43706</v>
      </c>
      <c r="J594" s="41">
        <v>44046</v>
      </c>
      <c r="K594" s="35" t="s">
        <v>80</v>
      </c>
      <c r="L594" s="42">
        <v>1288038.6100000001</v>
      </c>
      <c r="M594" s="43">
        <v>9872687.1400000006</v>
      </c>
      <c r="N594" s="42">
        <v>9872687.1400000006</v>
      </c>
      <c r="O594" s="42">
        <v>0</v>
      </c>
      <c r="P594" s="35">
        <v>0</v>
      </c>
      <c r="Q594" s="35">
        <v>0</v>
      </c>
      <c r="R594" s="42">
        <v>9872687.0399999991</v>
      </c>
      <c r="S594" s="42">
        <v>0</v>
      </c>
      <c r="T594" s="42">
        <v>100</v>
      </c>
      <c r="U594" s="42">
        <v>99.99</v>
      </c>
      <c r="V594" s="35" t="s">
        <v>831</v>
      </c>
      <c r="W594" s="35" t="s">
        <v>133</v>
      </c>
      <c r="X594" s="35" t="s">
        <v>401</v>
      </c>
      <c r="Y594" s="35" t="s">
        <v>294</v>
      </c>
      <c r="Z594" s="35" t="s">
        <v>294</v>
      </c>
    </row>
    <row r="595" spans="1:26" ht="15.75" customHeight="1">
      <c r="A595" s="35" t="s">
        <v>1015</v>
      </c>
      <c r="B595" s="35" t="s">
        <v>1017</v>
      </c>
      <c r="C595" s="35" t="s">
        <v>138</v>
      </c>
      <c r="D595" s="35" t="s">
        <v>243</v>
      </c>
      <c r="E595" s="35" t="s">
        <v>119</v>
      </c>
      <c r="F595" s="35" t="s">
        <v>2293</v>
      </c>
      <c r="G595" s="35" t="s">
        <v>2099</v>
      </c>
      <c r="H595" s="35" t="s">
        <v>2294</v>
      </c>
      <c r="I595" s="41">
        <v>43739</v>
      </c>
      <c r="J595" s="41">
        <v>44834</v>
      </c>
      <c r="K595" s="35" t="s">
        <v>80</v>
      </c>
      <c r="L595" s="42">
        <v>1176005.01</v>
      </c>
      <c r="M595" s="43">
        <v>9031718.4000000004</v>
      </c>
      <c r="N595" s="42">
        <v>9031718.4000000004</v>
      </c>
      <c r="O595" s="42">
        <v>1536000</v>
      </c>
      <c r="P595" s="35">
        <v>0</v>
      </c>
      <c r="Q595" s="35">
        <v>0</v>
      </c>
      <c r="R595" s="42">
        <v>8585813.1300000008</v>
      </c>
      <c r="S595" s="42">
        <v>1404400</v>
      </c>
      <c r="T595" s="42">
        <v>95.66</v>
      </c>
      <c r="U595" s="42">
        <v>94.53</v>
      </c>
      <c r="V595" s="35" t="s">
        <v>796</v>
      </c>
      <c r="W595" s="35" t="s">
        <v>82</v>
      </c>
      <c r="X595" s="35" t="s">
        <v>348</v>
      </c>
      <c r="Y595" s="35" t="s">
        <v>1009</v>
      </c>
      <c r="Z595" s="35" t="s">
        <v>1018</v>
      </c>
    </row>
    <row r="596" spans="1:26" ht="15.75" customHeight="1">
      <c r="A596" s="35" t="s">
        <v>1015</v>
      </c>
      <c r="B596" s="35" t="s">
        <v>1017</v>
      </c>
      <c r="C596" s="35" t="s">
        <v>138</v>
      </c>
      <c r="D596" s="35" t="s">
        <v>243</v>
      </c>
      <c r="E596" s="35" t="s">
        <v>119</v>
      </c>
      <c r="F596" s="35" t="s">
        <v>2293</v>
      </c>
      <c r="G596" s="35" t="s">
        <v>2099</v>
      </c>
      <c r="H596" s="35" t="s">
        <v>2294</v>
      </c>
      <c r="I596" s="41">
        <v>43739</v>
      </c>
      <c r="J596" s="41">
        <v>44834</v>
      </c>
      <c r="K596" s="35" t="s">
        <v>80</v>
      </c>
      <c r="L596" s="42">
        <v>1176005.01</v>
      </c>
      <c r="M596" s="43">
        <v>9031718.4000000004</v>
      </c>
      <c r="N596" s="42">
        <v>9031718.4000000004</v>
      </c>
      <c r="O596" s="42">
        <v>1536000</v>
      </c>
      <c r="P596" s="35">
        <v>0</v>
      </c>
      <c r="Q596" s="35">
        <v>0</v>
      </c>
      <c r="R596" s="42">
        <v>8585813.1300000008</v>
      </c>
      <c r="S596" s="42">
        <v>1404400</v>
      </c>
      <c r="T596" s="42">
        <v>95.66</v>
      </c>
      <c r="U596" s="42">
        <v>94.53</v>
      </c>
      <c r="V596" s="35" t="s">
        <v>796</v>
      </c>
      <c r="W596" s="35" t="s">
        <v>82</v>
      </c>
      <c r="X596" s="35" t="s">
        <v>348</v>
      </c>
      <c r="Y596" s="35" t="s">
        <v>1009</v>
      </c>
      <c r="Z596" s="35" t="s">
        <v>2295</v>
      </c>
    </row>
    <row r="597" spans="1:26" ht="15.75" customHeight="1">
      <c r="A597" s="35" t="s">
        <v>1015</v>
      </c>
      <c r="B597" s="35" t="s">
        <v>1017</v>
      </c>
      <c r="C597" s="35" t="s">
        <v>138</v>
      </c>
      <c r="D597" s="35" t="s">
        <v>243</v>
      </c>
      <c r="E597" s="35" t="s">
        <v>119</v>
      </c>
      <c r="F597" s="35" t="s">
        <v>2293</v>
      </c>
      <c r="G597" s="35" t="s">
        <v>2099</v>
      </c>
      <c r="H597" s="35" t="s">
        <v>2294</v>
      </c>
      <c r="I597" s="41">
        <v>43739</v>
      </c>
      <c r="J597" s="41">
        <v>44834</v>
      </c>
      <c r="K597" s="35" t="s">
        <v>80</v>
      </c>
      <c r="L597" s="42">
        <v>1176005.01</v>
      </c>
      <c r="M597" s="43">
        <v>9031718.4000000004</v>
      </c>
      <c r="N597" s="42">
        <v>9031718.4000000004</v>
      </c>
      <c r="O597" s="42">
        <v>1536000</v>
      </c>
      <c r="P597" s="35">
        <v>0</v>
      </c>
      <c r="Q597" s="35">
        <v>0</v>
      </c>
      <c r="R597" s="42">
        <v>8585813.1300000008</v>
      </c>
      <c r="S597" s="42">
        <v>1404400</v>
      </c>
      <c r="T597" s="42">
        <v>95.66</v>
      </c>
      <c r="U597" s="42">
        <v>94.53</v>
      </c>
      <c r="V597" s="35" t="s">
        <v>796</v>
      </c>
      <c r="W597" s="35" t="s">
        <v>82</v>
      </c>
      <c r="X597" s="35" t="s">
        <v>348</v>
      </c>
      <c r="Y597" s="35" t="s">
        <v>1009</v>
      </c>
      <c r="Z597" s="35" t="s">
        <v>2296</v>
      </c>
    </row>
    <row r="598" spans="1:26" ht="15.75" customHeight="1">
      <c r="A598" s="35" t="s">
        <v>1015</v>
      </c>
      <c r="B598" s="35" t="s">
        <v>1017</v>
      </c>
      <c r="C598" s="35" t="s">
        <v>138</v>
      </c>
      <c r="D598" s="35" t="s">
        <v>243</v>
      </c>
      <c r="E598" s="35" t="s">
        <v>119</v>
      </c>
      <c r="F598" s="35" t="s">
        <v>2293</v>
      </c>
      <c r="G598" s="35" t="s">
        <v>2099</v>
      </c>
      <c r="H598" s="35" t="s">
        <v>2294</v>
      </c>
      <c r="I598" s="41">
        <v>43739</v>
      </c>
      <c r="J598" s="41">
        <v>44834</v>
      </c>
      <c r="K598" s="35" t="s">
        <v>80</v>
      </c>
      <c r="L598" s="42">
        <v>1176005.01</v>
      </c>
      <c r="M598" s="43">
        <v>9031718.4000000004</v>
      </c>
      <c r="N598" s="42">
        <v>9031718.4000000004</v>
      </c>
      <c r="O598" s="42">
        <v>1536000</v>
      </c>
      <c r="P598" s="35">
        <v>0</v>
      </c>
      <c r="Q598" s="35">
        <v>0</v>
      </c>
      <c r="R598" s="42">
        <v>8585813.1300000008</v>
      </c>
      <c r="S598" s="42">
        <v>1404400</v>
      </c>
      <c r="T598" s="42">
        <v>95.66</v>
      </c>
      <c r="U598" s="42">
        <v>94.53</v>
      </c>
      <c r="V598" s="35" t="s">
        <v>796</v>
      </c>
      <c r="W598" s="35" t="s">
        <v>82</v>
      </c>
      <c r="X598" s="35" t="s">
        <v>348</v>
      </c>
      <c r="Y598" s="35" t="s">
        <v>1009</v>
      </c>
      <c r="Z598" s="35" t="s">
        <v>2297</v>
      </c>
    </row>
    <row r="599" spans="1:26" ht="15.75" customHeight="1">
      <c r="A599" s="35" t="s">
        <v>1015</v>
      </c>
      <c r="B599" s="35" t="s">
        <v>1017</v>
      </c>
      <c r="C599" s="35" t="s">
        <v>138</v>
      </c>
      <c r="D599" s="35" t="s">
        <v>243</v>
      </c>
      <c r="E599" s="35" t="s">
        <v>119</v>
      </c>
      <c r="F599" s="35" t="s">
        <v>2293</v>
      </c>
      <c r="G599" s="35" t="s">
        <v>2099</v>
      </c>
      <c r="H599" s="35" t="s">
        <v>2294</v>
      </c>
      <c r="I599" s="41">
        <v>43739</v>
      </c>
      <c r="J599" s="41">
        <v>44834</v>
      </c>
      <c r="K599" s="35" t="s">
        <v>80</v>
      </c>
      <c r="L599" s="42">
        <v>1176005.01</v>
      </c>
      <c r="M599" s="43">
        <v>9031718.4000000004</v>
      </c>
      <c r="N599" s="42">
        <v>9031718.4000000004</v>
      </c>
      <c r="O599" s="42">
        <v>1536000</v>
      </c>
      <c r="P599" s="35">
        <v>0</v>
      </c>
      <c r="Q599" s="35">
        <v>0</v>
      </c>
      <c r="R599" s="42">
        <v>8585813.1300000008</v>
      </c>
      <c r="S599" s="42">
        <v>1404400</v>
      </c>
      <c r="T599" s="42">
        <v>95.66</v>
      </c>
      <c r="U599" s="42">
        <v>94.53</v>
      </c>
      <c r="V599" s="35" t="s">
        <v>796</v>
      </c>
      <c r="W599" s="35" t="s">
        <v>82</v>
      </c>
      <c r="X599" s="35" t="s">
        <v>348</v>
      </c>
      <c r="Y599" s="35" t="s">
        <v>1009</v>
      </c>
      <c r="Z599" s="35" t="s">
        <v>2298</v>
      </c>
    </row>
    <row r="600" spans="1:26" ht="15.75" customHeight="1">
      <c r="A600" s="35" t="s">
        <v>1015</v>
      </c>
      <c r="B600" s="35" t="s">
        <v>1017</v>
      </c>
      <c r="C600" s="35" t="s">
        <v>138</v>
      </c>
      <c r="D600" s="35" t="s">
        <v>243</v>
      </c>
      <c r="E600" s="35" t="s">
        <v>119</v>
      </c>
      <c r="F600" s="35" t="s">
        <v>2293</v>
      </c>
      <c r="G600" s="35" t="s">
        <v>2099</v>
      </c>
      <c r="H600" s="35" t="s">
        <v>2294</v>
      </c>
      <c r="I600" s="41">
        <v>43739</v>
      </c>
      <c r="J600" s="41">
        <v>44834</v>
      </c>
      <c r="K600" s="35" t="s">
        <v>80</v>
      </c>
      <c r="L600" s="42">
        <v>1176005.01</v>
      </c>
      <c r="M600" s="43">
        <v>9031718.4000000004</v>
      </c>
      <c r="N600" s="42">
        <v>9031718.4000000004</v>
      </c>
      <c r="O600" s="42">
        <v>1536000</v>
      </c>
      <c r="P600" s="35">
        <v>0</v>
      </c>
      <c r="Q600" s="35">
        <v>0</v>
      </c>
      <c r="R600" s="42">
        <v>8585813.1300000008</v>
      </c>
      <c r="S600" s="42">
        <v>1404400</v>
      </c>
      <c r="T600" s="42">
        <v>95.66</v>
      </c>
      <c r="U600" s="42">
        <v>94.53</v>
      </c>
      <c r="V600" s="35" t="s">
        <v>796</v>
      </c>
      <c r="W600" s="35" t="s">
        <v>82</v>
      </c>
      <c r="X600" s="35" t="s">
        <v>348</v>
      </c>
      <c r="Y600" s="35" t="s">
        <v>1009</v>
      </c>
      <c r="Z600" s="35" t="s">
        <v>1009</v>
      </c>
    </row>
    <row r="601" spans="1:26" ht="15.75" customHeight="1">
      <c r="A601" s="35" t="s">
        <v>1015</v>
      </c>
      <c r="B601" s="35" t="s">
        <v>1017</v>
      </c>
      <c r="C601" s="35" t="s">
        <v>138</v>
      </c>
      <c r="D601" s="35" t="s">
        <v>243</v>
      </c>
      <c r="E601" s="35" t="s">
        <v>119</v>
      </c>
      <c r="F601" s="35" t="s">
        <v>2293</v>
      </c>
      <c r="G601" s="35" t="s">
        <v>2099</v>
      </c>
      <c r="H601" s="35" t="s">
        <v>2294</v>
      </c>
      <c r="I601" s="41">
        <v>43739</v>
      </c>
      <c r="J601" s="41">
        <v>44834</v>
      </c>
      <c r="K601" s="35" t="s">
        <v>80</v>
      </c>
      <c r="L601" s="42">
        <v>1176005.01</v>
      </c>
      <c r="M601" s="43">
        <v>9031718.4000000004</v>
      </c>
      <c r="N601" s="42">
        <v>9031718.4000000004</v>
      </c>
      <c r="O601" s="42">
        <v>1536000</v>
      </c>
      <c r="P601" s="35">
        <v>0</v>
      </c>
      <c r="Q601" s="35">
        <v>0</v>
      </c>
      <c r="R601" s="42">
        <v>8585813.1300000008</v>
      </c>
      <c r="S601" s="42">
        <v>1404400</v>
      </c>
      <c r="T601" s="42">
        <v>95.66</v>
      </c>
      <c r="U601" s="42">
        <v>94.53</v>
      </c>
      <c r="V601" s="35" t="s">
        <v>796</v>
      </c>
      <c r="W601" s="35" t="s">
        <v>82</v>
      </c>
      <c r="X601" s="35" t="s">
        <v>348</v>
      </c>
      <c r="Y601" s="35" t="s">
        <v>1009</v>
      </c>
      <c r="Z601" s="35" t="s">
        <v>2273</v>
      </c>
    </row>
    <row r="602" spans="1:26" ht="15.75" customHeight="1">
      <c r="A602" s="35" t="s">
        <v>1015</v>
      </c>
      <c r="B602" s="35" t="s">
        <v>1017</v>
      </c>
      <c r="C602" s="35" t="s">
        <v>138</v>
      </c>
      <c r="D602" s="35" t="s">
        <v>243</v>
      </c>
      <c r="E602" s="35" t="s">
        <v>119</v>
      </c>
      <c r="F602" s="35" t="s">
        <v>2293</v>
      </c>
      <c r="G602" s="35" t="s">
        <v>2099</v>
      </c>
      <c r="H602" s="35" t="s">
        <v>2294</v>
      </c>
      <c r="I602" s="41">
        <v>43739</v>
      </c>
      <c r="J602" s="41">
        <v>44834</v>
      </c>
      <c r="K602" s="35" t="s">
        <v>80</v>
      </c>
      <c r="L602" s="42">
        <v>1176005.01</v>
      </c>
      <c r="M602" s="43">
        <v>9031718.4000000004</v>
      </c>
      <c r="N602" s="42">
        <v>9031718.4000000004</v>
      </c>
      <c r="O602" s="42">
        <v>1536000</v>
      </c>
      <c r="P602" s="35">
        <v>0</v>
      </c>
      <c r="Q602" s="35">
        <v>0</v>
      </c>
      <c r="R602" s="42">
        <v>8585813.1300000008</v>
      </c>
      <c r="S602" s="42">
        <v>1404400</v>
      </c>
      <c r="T602" s="42">
        <v>95.66</v>
      </c>
      <c r="U602" s="42">
        <v>94.53</v>
      </c>
      <c r="V602" s="35" t="s">
        <v>796</v>
      </c>
      <c r="W602" s="35" t="s">
        <v>82</v>
      </c>
      <c r="X602" s="35" t="s">
        <v>348</v>
      </c>
      <c r="Y602" s="35" t="s">
        <v>1009</v>
      </c>
      <c r="Z602" s="35" t="s">
        <v>2299</v>
      </c>
    </row>
    <row r="603" spans="1:26" ht="15.75" customHeight="1">
      <c r="A603" s="35" t="s">
        <v>1015</v>
      </c>
      <c r="B603" s="35" t="s">
        <v>1017</v>
      </c>
      <c r="C603" s="35" t="s">
        <v>138</v>
      </c>
      <c r="D603" s="35" t="s">
        <v>243</v>
      </c>
      <c r="E603" s="35" t="s">
        <v>119</v>
      </c>
      <c r="F603" s="35" t="s">
        <v>2293</v>
      </c>
      <c r="G603" s="35" t="s">
        <v>2099</v>
      </c>
      <c r="H603" s="35" t="s">
        <v>2294</v>
      </c>
      <c r="I603" s="41">
        <v>43739</v>
      </c>
      <c r="J603" s="41">
        <v>44834</v>
      </c>
      <c r="K603" s="35" t="s">
        <v>80</v>
      </c>
      <c r="L603" s="42">
        <v>1176005.01</v>
      </c>
      <c r="M603" s="43">
        <v>9031718.4000000004</v>
      </c>
      <c r="N603" s="42">
        <v>9031718.4000000004</v>
      </c>
      <c r="O603" s="42">
        <v>1536000</v>
      </c>
      <c r="P603" s="35">
        <v>0</v>
      </c>
      <c r="Q603" s="35">
        <v>0</v>
      </c>
      <c r="R603" s="42">
        <v>8585813.1300000008</v>
      </c>
      <c r="S603" s="42">
        <v>1404400</v>
      </c>
      <c r="T603" s="42">
        <v>95.66</v>
      </c>
      <c r="U603" s="42">
        <v>94.53</v>
      </c>
      <c r="V603" s="35" t="s">
        <v>796</v>
      </c>
      <c r="W603" s="35" t="s">
        <v>82</v>
      </c>
      <c r="X603" s="35" t="s">
        <v>348</v>
      </c>
      <c r="Y603" s="35" t="s">
        <v>1009</v>
      </c>
      <c r="Z603" s="35" t="s">
        <v>2279</v>
      </c>
    </row>
    <row r="604" spans="1:26" ht="15.75" customHeight="1">
      <c r="A604" s="35" t="s">
        <v>1015</v>
      </c>
      <c r="B604" s="35" t="s">
        <v>1017</v>
      </c>
      <c r="C604" s="35" t="s">
        <v>138</v>
      </c>
      <c r="D604" s="35" t="s">
        <v>243</v>
      </c>
      <c r="E604" s="35" t="s">
        <v>119</v>
      </c>
      <c r="F604" s="35" t="s">
        <v>2293</v>
      </c>
      <c r="G604" s="35" t="s">
        <v>2099</v>
      </c>
      <c r="H604" s="35" t="s">
        <v>2294</v>
      </c>
      <c r="I604" s="41">
        <v>43739</v>
      </c>
      <c r="J604" s="41">
        <v>44834</v>
      </c>
      <c r="K604" s="35" t="s">
        <v>80</v>
      </c>
      <c r="L604" s="42">
        <v>1176005.01</v>
      </c>
      <c r="M604" s="43">
        <v>9031718.4000000004</v>
      </c>
      <c r="N604" s="42">
        <v>9031718.4000000004</v>
      </c>
      <c r="O604" s="42">
        <v>1536000</v>
      </c>
      <c r="P604" s="35">
        <v>0</v>
      </c>
      <c r="Q604" s="35">
        <v>0</v>
      </c>
      <c r="R604" s="42">
        <v>8585813.1300000008</v>
      </c>
      <c r="S604" s="42">
        <v>1404400</v>
      </c>
      <c r="T604" s="42">
        <v>95.66</v>
      </c>
      <c r="U604" s="42">
        <v>94.53</v>
      </c>
      <c r="V604" s="35" t="s">
        <v>796</v>
      </c>
      <c r="W604" s="35" t="s">
        <v>82</v>
      </c>
      <c r="X604" s="35" t="s">
        <v>348</v>
      </c>
      <c r="Y604" s="35" t="s">
        <v>1009</v>
      </c>
      <c r="Z604" s="35" t="s">
        <v>2300</v>
      </c>
    </row>
    <row r="605" spans="1:26" ht="15.75" customHeight="1">
      <c r="A605" s="35" t="s">
        <v>1015</v>
      </c>
      <c r="B605" s="35" t="s">
        <v>1017</v>
      </c>
      <c r="C605" s="35" t="s">
        <v>138</v>
      </c>
      <c r="D605" s="35" t="s">
        <v>243</v>
      </c>
      <c r="E605" s="35" t="s">
        <v>119</v>
      </c>
      <c r="F605" s="35" t="s">
        <v>2293</v>
      </c>
      <c r="G605" s="35" t="s">
        <v>2099</v>
      </c>
      <c r="H605" s="35" t="s">
        <v>2294</v>
      </c>
      <c r="I605" s="41">
        <v>43739</v>
      </c>
      <c r="J605" s="41">
        <v>44834</v>
      </c>
      <c r="K605" s="35" t="s">
        <v>80</v>
      </c>
      <c r="L605" s="42">
        <v>1176005.01</v>
      </c>
      <c r="M605" s="43">
        <v>9031718.4000000004</v>
      </c>
      <c r="N605" s="42">
        <v>9031718.4000000004</v>
      </c>
      <c r="O605" s="42">
        <v>1536000</v>
      </c>
      <c r="P605" s="35">
        <v>0</v>
      </c>
      <c r="Q605" s="35">
        <v>0</v>
      </c>
      <c r="R605" s="42">
        <v>8585813.1300000008</v>
      </c>
      <c r="S605" s="42">
        <v>1404400</v>
      </c>
      <c r="T605" s="42">
        <v>95.66</v>
      </c>
      <c r="U605" s="42">
        <v>94.53</v>
      </c>
      <c r="V605" s="35" t="s">
        <v>796</v>
      </c>
      <c r="W605" s="35" t="s">
        <v>82</v>
      </c>
      <c r="X605" s="35" t="s">
        <v>348</v>
      </c>
      <c r="Y605" s="35" t="s">
        <v>1009</v>
      </c>
      <c r="Z605" s="35" t="s">
        <v>2272</v>
      </c>
    </row>
    <row r="606" spans="1:26" ht="15.75" customHeight="1">
      <c r="A606" s="35" t="s">
        <v>1024</v>
      </c>
      <c r="B606" s="35" t="s">
        <v>1025</v>
      </c>
      <c r="C606" s="35" t="s">
        <v>138</v>
      </c>
      <c r="D606" s="35" t="s">
        <v>541</v>
      </c>
      <c r="E606" s="35" t="s">
        <v>140</v>
      </c>
      <c r="F606" s="35" t="s">
        <v>2301</v>
      </c>
      <c r="G606" s="35" t="s">
        <v>2302</v>
      </c>
      <c r="H606" s="35" t="s">
        <v>2303</v>
      </c>
      <c r="I606" s="41">
        <v>43563</v>
      </c>
      <c r="J606" s="41">
        <v>44985</v>
      </c>
      <c r="K606" s="35" t="s">
        <v>104</v>
      </c>
      <c r="L606" s="42">
        <v>28745.31</v>
      </c>
      <c r="M606" s="43">
        <v>259238.49</v>
      </c>
      <c r="N606" s="42">
        <v>1254838.3799999999</v>
      </c>
      <c r="O606" s="42">
        <v>0</v>
      </c>
      <c r="P606" s="35">
        <v>0</v>
      </c>
      <c r="Q606" s="35">
        <v>0</v>
      </c>
      <c r="R606" s="42">
        <v>259238.49</v>
      </c>
      <c r="S606" s="42">
        <v>0</v>
      </c>
      <c r="T606" s="42">
        <v>10.46</v>
      </c>
      <c r="U606" s="42">
        <v>20.65</v>
      </c>
      <c r="V606" s="35" t="s">
        <v>175</v>
      </c>
      <c r="W606" s="35" t="s">
        <v>82</v>
      </c>
      <c r="X606" s="35" t="s">
        <v>83</v>
      </c>
      <c r="Y606" s="35" t="s">
        <v>212</v>
      </c>
      <c r="Z606" s="35" t="s">
        <v>1026</v>
      </c>
    </row>
    <row r="607" spans="1:26" ht="15.75" customHeight="1">
      <c r="A607" s="35" t="s">
        <v>1024</v>
      </c>
      <c r="B607" s="35" t="s">
        <v>1025</v>
      </c>
      <c r="C607" s="35" t="s">
        <v>138</v>
      </c>
      <c r="D607" s="35" t="s">
        <v>541</v>
      </c>
      <c r="E607" s="35" t="s">
        <v>140</v>
      </c>
      <c r="F607" s="35" t="s">
        <v>2301</v>
      </c>
      <c r="G607" s="35" t="s">
        <v>2302</v>
      </c>
      <c r="H607" s="35" t="s">
        <v>2303</v>
      </c>
      <c r="I607" s="41">
        <v>43563</v>
      </c>
      <c r="J607" s="41">
        <v>44985</v>
      </c>
      <c r="K607" s="35" t="s">
        <v>104</v>
      </c>
      <c r="L607" s="42">
        <v>28745.31</v>
      </c>
      <c r="M607" s="43">
        <v>259238.49</v>
      </c>
      <c r="N607" s="42">
        <v>1254838.3799999999</v>
      </c>
      <c r="O607" s="42">
        <v>0</v>
      </c>
      <c r="P607" s="35">
        <v>0</v>
      </c>
      <c r="Q607" s="35">
        <v>0</v>
      </c>
      <c r="R607" s="42">
        <v>259238.49</v>
      </c>
      <c r="S607" s="42">
        <v>0</v>
      </c>
      <c r="T607" s="42">
        <v>10.46</v>
      </c>
      <c r="U607" s="42">
        <v>20.65</v>
      </c>
      <c r="V607" s="35" t="s">
        <v>175</v>
      </c>
      <c r="W607" s="35" t="s">
        <v>82</v>
      </c>
      <c r="X607" s="35" t="s">
        <v>83</v>
      </c>
      <c r="Y607" s="35" t="s">
        <v>212</v>
      </c>
      <c r="Z607" s="35" t="s">
        <v>212</v>
      </c>
    </row>
    <row r="608" spans="1:26" ht="15.75" customHeight="1">
      <c r="A608" s="35" t="s">
        <v>1024</v>
      </c>
      <c r="B608" s="35" t="s">
        <v>1025</v>
      </c>
      <c r="C608" s="35" t="s">
        <v>138</v>
      </c>
      <c r="D608" s="35" t="s">
        <v>541</v>
      </c>
      <c r="E608" s="35" t="s">
        <v>140</v>
      </c>
      <c r="F608" s="35" t="s">
        <v>2301</v>
      </c>
      <c r="G608" s="35" t="s">
        <v>2302</v>
      </c>
      <c r="H608" s="35" t="s">
        <v>2303</v>
      </c>
      <c r="I608" s="41">
        <v>43563</v>
      </c>
      <c r="J608" s="41">
        <v>44985</v>
      </c>
      <c r="K608" s="35" t="s">
        <v>104</v>
      </c>
      <c r="L608" s="42">
        <v>28745.31</v>
      </c>
      <c r="M608" s="43">
        <v>259238.49</v>
      </c>
      <c r="N608" s="42">
        <v>1254838.3799999999</v>
      </c>
      <c r="O608" s="42">
        <v>0</v>
      </c>
      <c r="P608" s="35">
        <v>0</v>
      </c>
      <c r="Q608" s="35">
        <v>0</v>
      </c>
      <c r="R608" s="42">
        <v>259238.49</v>
      </c>
      <c r="S608" s="42">
        <v>0</v>
      </c>
      <c r="T608" s="42">
        <v>10.46</v>
      </c>
      <c r="U608" s="42">
        <v>20.65</v>
      </c>
      <c r="V608" s="35" t="s">
        <v>175</v>
      </c>
      <c r="W608" s="35" t="s">
        <v>82</v>
      </c>
      <c r="X608" s="35" t="s">
        <v>83</v>
      </c>
      <c r="Y608" s="35" t="s">
        <v>212</v>
      </c>
      <c r="Z608" s="35" t="s">
        <v>1026</v>
      </c>
    </row>
    <row r="609" spans="1:26" ht="15.75" customHeight="1">
      <c r="A609" s="35" t="s">
        <v>1024</v>
      </c>
      <c r="B609" s="35" t="s">
        <v>1025</v>
      </c>
      <c r="C609" s="35" t="s">
        <v>138</v>
      </c>
      <c r="D609" s="35" t="s">
        <v>541</v>
      </c>
      <c r="E609" s="35" t="s">
        <v>140</v>
      </c>
      <c r="F609" s="35" t="s">
        <v>2301</v>
      </c>
      <c r="G609" s="35" t="s">
        <v>2302</v>
      </c>
      <c r="H609" s="35" t="s">
        <v>2303</v>
      </c>
      <c r="I609" s="41">
        <v>43563</v>
      </c>
      <c r="J609" s="41">
        <v>44985</v>
      </c>
      <c r="K609" s="35" t="s">
        <v>104</v>
      </c>
      <c r="L609" s="42">
        <v>28745.31</v>
      </c>
      <c r="M609" s="43">
        <v>259238.49</v>
      </c>
      <c r="N609" s="42">
        <v>1254838.3799999999</v>
      </c>
      <c r="O609" s="42">
        <v>0</v>
      </c>
      <c r="P609" s="35">
        <v>0</v>
      </c>
      <c r="Q609" s="35">
        <v>0</v>
      </c>
      <c r="R609" s="42">
        <v>259238.49</v>
      </c>
      <c r="S609" s="42">
        <v>0</v>
      </c>
      <c r="T609" s="42">
        <v>10.46</v>
      </c>
      <c r="U609" s="42">
        <v>20.65</v>
      </c>
      <c r="V609" s="35" t="s">
        <v>175</v>
      </c>
      <c r="W609" s="35" t="s">
        <v>82</v>
      </c>
      <c r="X609" s="35" t="s">
        <v>83</v>
      </c>
      <c r="Y609" s="35" t="s">
        <v>578</v>
      </c>
      <c r="Z609" s="35" t="s">
        <v>578</v>
      </c>
    </row>
    <row r="610" spans="1:26" ht="15.75" customHeight="1">
      <c r="A610" s="35" t="s">
        <v>1024</v>
      </c>
      <c r="B610" s="35" t="s">
        <v>1025</v>
      </c>
      <c r="C610" s="35" t="s">
        <v>138</v>
      </c>
      <c r="D610" s="35" t="s">
        <v>541</v>
      </c>
      <c r="E610" s="35" t="s">
        <v>140</v>
      </c>
      <c r="F610" s="35" t="s">
        <v>2301</v>
      </c>
      <c r="G610" s="35" t="s">
        <v>2302</v>
      </c>
      <c r="H610" s="35" t="s">
        <v>2303</v>
      </c>
      <c r="I610" s="41">
        <v>43563</v>
      </c>
      <c r="J610" s="41">
        <v>44985</v>
      </c>
      <c r="K610" s="35" t="s">
        <v>104</v>
      </c>
      <c r="L610" s="42">
        <v>28745.31</v>
      </c>
      <c r="M610" s="43">
        <v>259238.49</v>
      </c>
      <c r="N610" s="42">
        <v>1254838.3799999999</v>
      </c>
      <c r="O610" s="42">
        <v>0</v>
      </c>
      <c r="P610" s="35">
        <v>0</v>
      </c>
      <c r="Q610" s="35">
        <v>0</v>
      </c>
      <c r="R610" s="42">
        <v>259238.49</v>
      </c>
      <c r="S610" s="42">
        <v>0</v>
      </c>
      <c r="T610" s="42">
        <v>10.46</v>
      </c>
      <c r="U610" s="42">
        <v>20.65</v>
      </c>
      <c r="V610" s="35" t="s">
        <v>175</v>
      </c>
      <c r="W610" s="35" t="s">
        <v>82</v>
      </c>
      <c r="X610" s="35" t="s">
        <v>83</v>
      </c>
      <c r="Y610" s="35" t="s">
        <v>283</v>
      </c>
      <c r="Z610" s="35" t="s">
        <v>283</v>
      </c>
    </row>
    <row r="611" spans="1:26" ht="15.75" customHeight="1">
      <c r="A611" s="35" t="s">
        <v>1024</v>
      </c>
      <c r="B611" s="35" t="s">
        <v>1025</v>
      </c>
      <c r="C611" s="35" t="s">
        <v>138</v>
      </c>
      <c r="D611" s="35" t="s">
        <v>541</v>
      </c>
      <c r="E611" s="35" t="s">
        <v>140</v>
      </c>
      <c r="F611" s="35" t="s">
        <v>2301</v>
      </c>
      <c r="G611" s="35" t="s">
        <v>2302</v>
      </c>
      <c r="H611" s="35" t="s">
        <v>2303</v>
      </c>
      <c r="I611" s="41">
        <v>43563</v>
      </c>
      <c r="J611" s="41">
        <v>44985</v>
      </c>
      <c r="K611" s="35" t="s">
        <v>104</v>
      </c>
      <c r="L611" s="42">
        <v>28745.31</v>
      </c>
      <c r="M611" s="43">
        <v>259238.49</v>
      </c>
      <c r="N611" s="42">
        <v>1254838.3799999999</v>
      </c>
      <c r="O611" s="42">
        <v>0</v>
      </c>
      <c r="P611" s="35">
        <v>0</v>
      </c>
      <c r="Q611" s="35">
        <v>0</v>
      </c>
      <c r="R611" s="42">
        <v>259238.49</v>
      </c>
      <c r="S611" s="42">
        <v>0</v>
      </c>
      <c r="T611" s="42">
        <v>10.46</v>
      </c>
      <c r="U611" s="42">
        <v>20.65</v>
      </c>
      <c r="V611" s="35" t="s">
        <v>175</v>
      </c>
      <c r="W611" s="35" t="s">
        <v>82</v>
      </c>
      <c r="X611" s="35" t="s">
        <v>83</v>
      </c>
      <c r="Y611" s="35" t="s">
        <v>655</v>
      </c>
      <c r="Z611" s="35" t="s">
        <v>655</v>
      </c>
    </row>
    <row r="612" spans="1:26" ht="15.75" customHeight="1">
      <c r="A612" s="35" t="s">
        <v>1024</v>
      </c>
      <c r="B612" s="35" t="s">
        <v>1025</v>
      </c>
      <c r="C612" s="35" t="s">
        <v>138</v>
      </c>
      <c r="D612" s="35" t="s">
        <v>541</v>
      </c>
      <c r="E612" s="35" t="s">
        <v>140</v>
      </c>
      <c r="F612" s="35" t="s">
        <v>2301</v>
      </c>
      <c r="G612" s="35" t="s">
        <v>2302</v>
      </c>
      <c r="H612" s="35" t="s">
        <v>2303</v>
      </c>
      <c r="I612" s="41">
        <v>43563</v>
      </c>
      <c r="J612" s="41">
        <v>44985</v>
      </c>
      <c r="K612" s="35" t="s">
        <v>104</v>
      </c>
      <c r="L612" s="42">
        <v>28745.31</v>
      </c>
      <c r="M612" s="43">
        <v>259238.49</v>
      </c>
      <c r="N612" s="42">
        <v>1254838.3799999999</v>
      </c>
      <c r="O612" s="42">
        <v>0</v>
      </c>
      <c r="P612" s="35">
        <v>0</v>
      </c>
      <c r="Q612" s="35">
        <v>0</v>
      </c>
      <c r="R612" s="42">
        <v>259238.49</v>
      </c>
      <c r="S612" s="42">
        <v>0</v>
      </c>
      <c r="T612" s="42">
        <v>10.46</v>
      </c>
      <c r="U612" s="42">
        <v>20.65</v>
      </c>
      <c r="V612" s="35" t="s">
        <v>175</v>
      </c>
      <c r="W612" s="35" t="s">
        <v>82</v>
      </c>
      <c r="X612" s="35" t="s">
        <v>83</v>
      </c>
      <c r="Y612" s="35" t="s">
        <v>95</v>
      </c>
      <c r="Z612" s="35" t="s">
        <v>95</v>
      </c>
    </row>
    <row r="613" spans="1:26" ht="15.75" customHeight="1">
      <c r="A613" s="35" t="s">
        <v>1024</v>
      </c>
      <c r="B613" s="35" t="s">
        <v>1025</v>
      </c>
      <c r="C613" s="35" t="s">
        <v>138</v>
      </c>
      <c r="D613" s="35" t="s">
        <v>541</v>
      </c>
      <c r="E613" s="35" t="s">
        <v>140</v>
      </c>
      <c r="F613" s="35" t="s">
        <v>2301</v>
      </c>
      <c r="G613" s="35" t="s">
        <v>2302</v>
      </c>
      <c r="H613" s="35" t="s">
        <v>2303</v>
      </c>
      <c r="I613" s="41">
        <v>43563</v>
      </c>
      <c r="J613" s="41">
        <v>44985</v>
      </c>
      <c r="K613" s="35" t="s">
        <v>104</v>
      </c>
      <c r="L613" s="42">
        <v>28745.31</v>
      </c>
      <c r="M613" s="43">
        <v>259238.49</v>
      </c>
      <c r="N613" s="42">
        <v>1254838.3799999999</v>
      </c>
      <c r="O613" s="42">
        <v>0</v>
      </c>
      <c r="P613" s="35">
        <v>0</v>
      </c>
      <c r="Q613" s="35">
        <v>0</v>
      </c>
      <c r="R613" s="42">
        <v>259238.49</v>
      </c>
      <c r="S613" s="42">
        <v>0</v>
      </c>
      <c r="T613" s="42">
        <v>10.46</v>
      </c>
      <c r="U613" s="42">
        <v>20.65</v>
      </c>
      <c r="V613" s="35" t="s">
        <v>175</v>
      </c>
      <c r="W613" s="35" t="s">
        <v>82</v>
      </c>
      <c r="X613" s="35" t="s">
        <v>83</v>
      </c>
      <c r="Y613" s="35" t="s">
        <v>224</v>
      </c>
      <c r="Z613" s="35" t="s">
        <v>224</v>
      </c>
    </row>
    <row r="614" spans="1:26" ht="15.75" customHeight="1">
      <c r="A614" s="35" t="s">
        <v>1024</v>
      </c>
      <c r="B614" s="35" t="s">
        <v>1025</v>
      </c>
      <c r="C614" s="35" t="s">
        <v>138</v>
      </c>
      <c r="D614" s="35" t="s">
        <v>541</v>
      </c>
      <c r="E614" s="35" t="s">
        <v>140</v>
      </c>
      <c r="F614" s="35" t="s">
        <v>2301</v>
      </c>
      <c r="G614" s="35" t="s">
        <v>2302</v>
      </c>
      <c r="H614" s="35" t="s">
        <v>2303</v>
      </c>
      <c r="I614" s="41">
        <v>43563</v>
      </c>
      <c r="J614" s="41">
        <v>44985</v>
      </c>
      <c r="K614" s="35" t="s">
        <v>104</v>
      </c>
      <c r="L614" s="42">
        <v>28745.31</v>
      </c>
      <c r="M614" s="43">
        <v>259238.49</v>
      </c>
      <c r="N614" s="42">
        <v>1254838.3799999999</v>
      </c>
      <c r="O614" s="42">
        <v>0</v>
      </c>
      <c r="P614" s="35">
        <v>0</v>
      </c>
      <c r="Q614" s="35">
        <v>0</v>
      </c>
      <c r="R614" s="42">
        <v>259238.49</v>
      </c>
      <c r="S614" s="42">
        <v>0</v>
      </c>
      <c r="T614" s="42">
        <v>10.46</v>
      </c>
      <c r="U614" s="42">
        <v>20.65</v>
      </c>
      <c r="V614" s="35" t="s">
        <v>175</v>
      </c>
      <c r="W614" s="35" t="s">
        <v>82</v>
      </c>
      <c r="X614" s="35" t="s">
        <v>83</v>
      </c>
      <c r="Y614" s="35" t="s">
        <v>294</v>
      </c>
      <c r="Z614" s="35" t="s">
        <v>294</v>
      </c>
    </row>
    <row r="615" spans="1:26" ht="15.75" customHeight="1">
      <c r="A615" s="35" t="s">
        <v>1024</v>
      </c>
      <c r="B615" s="35" t="s">
        <v>1025</v>
      </c>
      <c r="C615" s="35" t="s">
        <v>138</v>
      </c>
      <c r="D615" s="35" t="s">
        <v>541</v>
      </c>
      <c r="E615" s="35" t="s">
        <v>140</v>
      </c>
      <c r="F615" s="35" t="s">
        <v>2301</v>
      </c>
      <c r="G615" s="35" t="s">
        <v>2302</v>
      </c>
      <c r="H615" s="35" t="s">
        <v>2303</v>
      </c>
      <c r="I615" s="41">
        <v>43563</v>
      </c>
      <c r="J615" s="41">
        <v>44985</v>
      </c>
      <c r="K615" s="35" t="s">
        <v>104</v>
      </c>
      <c r="L615" s="42">
        <v>28745.31</v>
      </c>
      <c r="M615" s="43">
        <v>259238.49</v>
      </c>
      <c r="N615" s="42">
        <v>1254838.3799999999</v>
      </c>
      <c r="O615" s="42">
        <v>0</v>
      </c>
      <c r="P615" s="35">
        <v>0</v>
      </c>
      <c r="Q615" s="35">
        <v>0</v>
      </c>
      <c r="R615" s="42">
        <v>259238.49</v>
      </c>
      <c r="S615" s="42">
        <v>0</v>
      </c>
      <c r="T615" s="42">
        <v>10.46</v>
      </c>
      <c r="U615" s="42">
        <v>20.65</v>
      </c>
      <c r="V615" s="35" t="s">
        <v>175</v>
      </c>
      <c r="W615" s="35" t="s">
        <v>82</v>
      </c>
      <c r="X615" s="35" t="s">
        <v>83</v>
      </c>
      <c r="Y615" s="35" t="s">
        <v>212</v>
      </c>
      <c r="Z615" s="35" t="s">
        <v>1026</v>
      </c>
    </row>
    <row r="616" spans="1:26" ht="15.75" customHeight="1">
      <c r="A616" s="35" t="s">
        <v>1024</v>
      </c>
      <c r="B616" s="35" t="s">
        <v>1025</v>
      </c>
      <c r="C616" s="35" t="s">
        <v>138</v>
      </c>
      <c r="D616" s="35" t="s">
        <v>541</v>
      </c>
      <c r="E616" s="35" t="s">
        <v>140</v>
      </c>
      <c r="F616" s="35" t="s">
        <v>2301</v>
      </c>
      <c r="G616" s="35" t="s">
        <v>2302</v>
      </c>
      <c r="H616" s="35" t="s">
        <v>2303</v>
      </c>
      <c r="I616" s="41">
        <v>43563</v>
      </c>
      <c r="J616" s="41">
        <v>44985</v>
      </c>
      <c r="K616" s="35" t="s">
        <v>104</v>
      </c>
      <c r="L616" s="42">
        <v>28745.31</v>
      </c>
      <c r="M616" s="43">
        <v>259238.49</v>
      </c>
      <c r="N616" s="42">
        <v>1254838.3799999999</v>
      </c>
      <c r="O616" s="42">
        <v>0</v>
      </c>
      <c r="P616" s="35">
        <v>0</v>
      </c>
      <c r="Q616" s="35">
        <v>0</v>
      </c>
      <c r="R616" s="42">
        <v>259238.49</v>
      </c>
      <c r="S616" s="42">
        <v>0</v>
      </c>
      <c r="T616" s="42">
        <v>10.46</v>
      </c>
      <c r="U616" s="42">
        <v>20.65</v>
      </c>
      <c r="V616" s="35" t="s">
        <v>175</v>
      </c>
      <c r="W616" s="35" t="s">
        <v>82</v>
      </c>
      <c r="X616" s="35" t="s">
        <v>83</v>
      </c>
      <c r="Y616" s="35" t="s">
        <v>364</v>
      </c>
      <c r="Z616" s="35" t="s">
        <v>364</v>
      </c>
    </row>
    <row r="617" spans="1:26" ht="15.75" customHeight="1">
      <c r="A617" s="35" t="s">
        <v>1028</v>
      </c>
      <c r="B617" s="35" t="s">
        <v>1029</v>
      </c>
      <c r="C617" s="35" t="s">
        <v>138</v>
      </c>
      <c r="D617" s="35" t="s">
        <v>1030</v>
      </c>
      <c r="E617" s="35" t="s">
        <v>140</v>
      </c>
      <c r="F617" s="35" t="s">
        <v>2304</v>
      </c>
      <c r="G617" s="35" t="s">
        <v>2305</v>
      </c>
      <c r="H617" s="35" t="s">
        <v>2306</v>
      </c>
      <c r="I617" s="41">
        <v>43661</v>
      </c>
      <c r="J617" s="41">
        <v>44980</v>
      </c>
      <c r="K617" s="35" t="s">
        <v>104</v>
      </c>
      <c r="L617" s="42">
        <v>180072.35</v>
      </c>
      <c r="M617" s="43">
        <v>1586077.26</v>
      </c>
      <c r="N617" s="42">
        <v>1791529.58</v>
      </c>
      <c r="O617" s="42">
        <v>0</v>
      </c>
      <c r="P617" s="35">
        <v>0</v>
      </c>
      <c r="Q617" s="35">
        <v>0</v>
      </c>
      <c r="R617" s="42">
        <v>1586077.26</v>
      </c>
      <c r="S617" s="42">
        <v>0</v>
      </c>
      <c r="T617" s="42">
        <v>77.77</v>
      </c>
      <c r="U617" s="42">
        <v>88.53</v>
      </c>
      <c r="V617" s="35" t="s">
        <v>175</v>
      </c>
      <c r="W617" s="35" t="s">
        <v>233</v>
      </c>
      <c r="X617" s="35" t="s">
        <v>94</v>
      </c>
      <c r="Y617" s="35" t="s">
        <v>95</v>
      </c>
      <c r="Z617" s="35" t="s">
        <v>95</v>
      </c>
    </row>
    <row r="618" spans="1:26" ht="15.75" customHeight="1">
      <c r="A618" s="35" t="s">
        <v>1035</v>
      </c>
      <c r="B618" s="35" t="s">
        <v>1037</v>
      </c>
      <c r="C618" s="35" t="s">
        <v>138</v>
      </c>
      <c r="D618" s="35" t="s">
        <v>263</v>
      </c>
      <c r="E618" s="35" t="s">
        <v>733</v>
      </c>
      <c r="F618" s="35" t="s">
        <v>2307</v>
      </c>
      <c r="G618" s="35" t="s">
        <v>2291</v>
      </c>
      <c r="H618" s="35" t="s">
        <v>2308</v>
      </c>
      <c r="I618" s="41">
        <v>43476</v>
      </c>
      <c r="J618" s="41">
        <v>44357</v>
      </c>
      <c r="K618" s="35" t="s">
        <v>80</v>
      </c>
      <c r="L618" s="42">
        <v>0</v>
      </c>
      <c r="M618" s="43">
        <v>0</v>
      </c>
      <c r="N618" s="42">
        <v>2630138.8799999999</v>
      </c>
      <c r="O618" s="42">
        <v>0</v>
      </c>
      <c r="P618" s="35">
        <v>0</v>
      </c>
      <c r="Q618" s="35">
        <v>0</v>
      </c>
      <c r="R618" s="42">
        <v>2630138.83</v>
      </c>
      <c r="S618" s="42">
        <v>0</v>
      </c>
      <c r="T618" s="42">
        <v>100</v>
      </c>
      <c r="U618" s="42">
        <v>99.99</v>
      </c>
      <c r="V618" s="35" t="s">
        <v>796</v>
      </c>
      <c r="W618" s="35" t="s">
        <v>82</v>
      </c>
      <c r="X618" s="35" t="s">
        <v>267</v>
      </c>
      <c r="Y618" s="35" t="s">
        <v>199</v>
      </c>
      <c r="Z618" s="35" t="s">
        <v>1038</v>
      </c>
    </row>
    <row r="619" spans="1:26" ht="15.75" customHeight="1">
      <c r="A619" s="35" t="s">
        <v>1035</v>
      </c>
      <c r="B619" s="35" t="s">
        <v>1037</v>
      </c>
      <c r="C619" s="35" t="s">
        <v>138</v>
      </c>
      <c r="D619" s="35" t="s">
        <v>263</v>
      </c>
      <c r="E619" s="35" t="s">
        <v>733</v>
      </c>
      <c r="F619" s="35" t="s">
        <v>2307</v>
      </c>
      <c r="G619" s="35" t="s">
        <v>2291</v>
      </c>
      <c r="H619" s="35" t="s">
        <v>2308</v>
      </c>
      <c r="I619" s="41">
        <v>43476</v>
      </c>
      <c r="J619" s="41">
        <v>44357</v>
      </c>
      <c r="K619" s="35" t="s">
        <v>80</v>
      </c>
      <c r="L619" s="42">
        <v>0</v>
      </c>
      <c r="M619" s="43">
        <v>0</v>
      </c>
      <c r="N619" s="42">
        <v>2630138.8799999999</v>
      </c>
      <c r="O619" s="42">
        <v>0</v>
      </c>
      <c r="P619" s="35">
        <v>0</v>
      </c>
      <c r="Q619" s="35">
        <v>0</v>
      </c>
      <c r="R619" s="42">
        <v>2630138.83</v>
      </c>
      <c r="S619" s="42">
        <v>0</v>
      </c>
      <c r="T619" s="42">
        <v>100</v>
      </c>
      <c r="U619" s="42">
        <v>99.99</v>
      </c>
      <c r="V619" s="35" t="s">
        <v>796</v>
      </c>
      <c r="W619" s="35" t="s">
        <v>82</v>
      </c>
      <c r="X619" s="35" t="s">
        <v>267</v>
      </c>
      <c r="Y619" s="35" t="s">
        <v>199</v>
      </c>
      <c r="Z619" s="35" t="s">
        <v>199</v>
      </c>
    </row>
    <row r="620" spans="1:26" ht="15.75" customHeight="1">
      <c r="A620" s="35" t="s">
        <v>1040</v>
      </c>
      <c r="B620" s="35" t="s">
        <v>1042</v>
      </c>
      <c r="C620" s="35" t="s">
        <v>138</v>
      </c>
      <c r="D620" s="35" t="s">
        <v>243</v>
      </c>
      <c r="E620" s="35" t="s">
        <v>140</v>
      </c>
      <c r="F620" s="35" t="s">
        <v>2309</v>
      </c>
      <c r="G620" s="35" t="s">
        <v>2310</v>
      </c>
      <c r="H620" s="35" t="s">
        <v>2311</v>
      </c>
      <c r="I620" s="41">
        <v>43710</v>
      </c>
      <c r="J620" s="41">
        <v>44408</v>
      </c>
      <c r="K620" s="35" t="s">
        <v>104</v>
      </c>
      <c r="L620" s="42">
        <v>646252.75</v>
      </c>
      <c r="M620" s="43">
        <v>5260497.38</v>
      </c>
      <c r="N620" s="42">
        <v>6512000</v>
      </c>
      <c r="O620" s="42">
        <v>0</v>
      </c>
      <c r="P620" s="35">
        <v>0</v>
      </c>
      <c r="Q620" s="35">
        <v>0</v>
      </c>
      <c r="R620" s="42">
        <v>4930486.16</v>
      </c>
      <c r="S620" s="42">
        <v>0</v>
      </c>
      <c r="T620" s="42">
        <v>100</v>
      </c>
      <c r="U620" s="42">
        <v>75.709999999999994</v>
      </c>
      <c r="V620" s="35" t="s">
        <v>796</v>
      </c>
      <c r="W620" s="35" t="s">
        <v>82</v>
      </c>
      <c r="X620" s="35" t="s">
        <v>134</v>
      </c>
      <c r="Y620" s="35" t="s">
        <v>95</v>
      </c>
      <c r="Z620" s="35" t="s">
        <v>95</v>
      </c>
    </row>
    <row r="621" spans="1:26" ht="15.75" customHeight="1">
      <c r="A621" s="35" t="s">
        <v>1048</v>
      </c>
      <c r="B621" s="35" t="s">
        <v>1050</v>
      </c>
      <c r="C621" s="35" t="s">
        <v>138</v>
      </c>
      <c r="D621" s="35" t="s">
        <v>1051</v>
      </c>
      <c r="E621" s="35" t="s">
        <v>78</v>
      </c>
      <c r="F621" s="35" t="s">
        <v>2312</v>
      </c>
      <c r="G621" s="35" t="s">
        <v>2313</v>
      </c>
      <c r="H621" s="35" t="s">
        <v>2314</v>
      </c>
      <c r="I621" s="41">
        <v>43086</v>
      </c>
      <c r="J621" s="41">
        <v>44358</v>
      </c>
      <c r="K621" s="35" t="s">
        <v>80</v>
      </c>
      <c r="L621" s="42">
        <v>184592.88</v>
      </c>
      <c r="M621" s="43">
        <v>1421411.32</v>
      </c>
      <c r="N621" s="42">
        <v>5030042.01</v>
      </c>
      <c r="O621" s="42">
        <v>360132.99</v>
      </c>
      <c r="P621" s="35">
        <v>0</v>
      </c>
      <c r="Q621" s="35">
        <v>0</v>
      </c>
      <c r="R621" s="42">
        <v>4415561.76</v>
      </c>
      <c r="S621" s="42">
        <v>324000</v>
      </c>
      <c r="T621" s="42">
        <v>76.260000000000005</v>
      </c>
      <c r="U621" s="42">
        <v>87.92</v>
      </c>
      <c r="V621" s="35" t="s">
        <v>1052</v>
      </c>
      <c r="W621" s="35" t="s">
        <v>82</v>
      </c>
      <c r="X621" s="35" t="s">
        <v>234</v>
      </c>
      <c r="Y621" s="35" t="s">
        <v>95</v>
      </c>
      <c r="Z621" s="35" t="s">
        <v>95</v>
      </c>
    </row>
    <row r="622" spans="1:26" ht="15.75" customHeight="1">
      <c r="A622" s="35" t="s">
        <v>1055</v>
      </c>
      <c r="B622" s="35" t="s">
        <v>1057</v>
      </c>
      <c r="C622" s="35" t="s">
        <v>76</v>
      </c>
      <c r="D622" s="35" t="s">
        <v>430</v>
      </c>
      <c r="E622" s="35" t="s">
        <v>1058</v>
      </c>
      <c r="F622" s="35" t="s">
        <v>2010</v>
      </c>
      <c r="G622" s="35" t="s">
        <v>2011</v>
      </c>
      <c r="H622" s="35" t="s">
        <v>2315</v>
      </c>
      <c r="I622" s="41">
        <v>43788</v>
      </c>
      <c r="J622" s="41">
        <v>44500</v>
      </c>
      <c r="K622" s="35" t="s">
        <v>266</v>
      </c>
      <c r="L622" s="42">
        <v>0</v>
      </c>
      <c r="M622" s="43">
        <v>0</v>
      </c>
      <c r="N622" s="42">
        <v>790000</v>
      </c>
      <c r="O622" s="42">
        <v>0</v>
      </c>
      <c r="P622" s="35">
        <v>0</v>
      </c>
      <c r="Q622" s="35">
        <v>0</v>
      </c>
      <c r="R622" s="42">
        <v>0</v>
      </c>
      <c r="S622" s="42">
        <v>0</v>
      </c>
      <c r="T622" s="42">
        <v>0</v>
      </c>
      <c r="U622" s="42">
        <v>0</v>
      </c>
      <c r="V622" s="35" t="s">
        <v>796</v>
      </c>
      <c r="W622" s="35" t="s">
        <v>233</v>
      </c>
      <c r="X622" s="35" t="s">
        <v>83</v>
      </c>
      <c r="Y622" s="35" t="s">
        <v>95</v>
      </c>
      <c r="Z622" s="35" t="s">
        <v>95</v>
      </c>
    </row>
    <row r="623" spans="1:26" ht="15.75" customHeight="1">
      <c r="A623" s="35" t="s">
        <v>1062</v>
      </c>
      <c r="B623" s="35" t="s">
        <v>1064</v>
      </c>
      <c r="C623" s="35" t="s">
        <v>76</v>
      </c>
      <c r="D623" s="35" t="s">
        <v>1065</v>
      </c>
      <c r="E623" s="35" t="s">
        <v>119</v>
      </c>
      <c r="F623" s="35" t="s">
        <v>2316</v>
      </c>
      <c r="G623" s="35" t="s">
        <v>2317</v>
      </c>
      <c r="H623" s="35" t="s">
        <v>2318</v>
      </c>
      <c r="I623" s="41">
        <v>43808</v>
      </c>
      <c r="J623" s="41">
        <v>43909</v>
      </c>
      <c r="K623" s="35" t="s">
        <v>80</v>
      </c>
      <c r="L623" s="42">
        <v>0</v>
      </c>
      <c r="M623" s="43">
        <v>0</v>
      </c>
      <c r="N623" s="42">
        <v>160520</v>
      </c>
      <c r="O623" s="42">
        <v>0</v>
      </c>
      <c r="P623" s="35">
        <v>0</v>
      </c>
      <c r="Q623" s="35">
        <v>0</v>
      </c>
      <c r="R623" s="42">
        <v>160520</v>
      </c>
      <c r="S623" s="42">
        <v>0</v>
      </c>
      <c r="T623" s="42">
        <v>100</v>
      </c>
      <c r="U623" s="42">
        <v>99.99</v>
      </c>
      <c r="V623" s="35" t="s">
        <v>831</v>
      </c>
      <c r="W623" s="35" t="s">
        <v>82</v>
      </c>
      <c r="X623" s="35" t="s">
        <v>217</v>
      </c>
      <c r="Y623" s="35" t="s">
        <v>95</v>
      </c>
      <c r="Z623" s="35" t="s">
        <v>95</v>
      </c>
    </row>
    <row r="624" spans="1:26" ht="15.75" customHeight="1">
      <c r="A624" s="35" t="s">
        <v>1068</v>
      </c>
      <c r="B624" s="35" t="s">
        <v>1070</v>
      </c>
      <c r="C624" s="35" t="s">
        <v>138</v>
      </c>
      <c r="D624" s="35" t="s">
        <v>243</v>
      </c>
      <c r="E624" s="35" t="s">
        <v>102</v>
      </c>
      <c r="F624" s="35" t="s">
        <v>2319</v>
      </c>
      <c r="G624" s="35" t="s">
        <v>2099</v>
      </c>
      <c r="H624" s="35" t="s">
        <v>1922</v>
      </c>
      <c r="I624" s="41">
        <v>43811</v>
      </c>
      <c r="J624" s="41">
        <v>46153</v>
      </c>
      <c r="K624" s="35" t="s">
        <v>104</v>
      </c>
      <c r="L624" s="42">
        <v>3234905.43</v>
      </c>
      <c r="M624" s="43">
        <v>28985952.050000001</v>
      </c>
      <c r="N624" s="42">
        <v>143504400</v>
      </c>
      <c r="O624" s="42">
        <v>16024658</v>
      </c>
      <c r="P624" s="35">
        <v>0</v>
      </c>
      <c r="Q624" s="35">
        <v>0</v>
      </c>
      <c r="R624" s="42">
        <v>25336585.02</v>
      </c>
      <c r="S624" s="42">
        <v>2072207.24</v>
      </c>
      <c r="T624" s="42">
        <v>11.81</v>
      </c>
      <c r="U624" s="42">
        <v>17.18</v>
      </c>
      <c r="V624" s="35" t="s">
        <v>105</v>
      </c>
      <c r="W624" s="35" t="s">
        <v>233</v>
      </c>
      <c r="X624" s="35" t="s">
        <v>348</v>
      </c>
      <c r="Y624" s="35" t="s">
        <v>95</v>
      </c>
      <c r="Z624" s="35" t="s">
        <v>95</v>
      </c>
    </row>
    <row r="625" spans="1:26" ht="15.75" customHeight="1">
      <c r="A625" s="35" t="s">
        <v>1073</v>
      </c>
      <c r="B625" s="35" t="s">
        <v>1075</v>
      </c>
      <c r="C625" s="35" t="s">
        <v>138</v>
      </c>
      <c r="D625" s="35" t="s">
        <v>263</v>
      </c>
      <c r="E625" s="35" t="s">
        <v>733</v>
      </c>
      <c r="F625" s="35" t="s">
        <v>2307</v>
      </c>
      <c r="G625" s="35" t="s">
        <v>2291</v>
      </c>
      <c r="H625" s="35" t="s">
        <v>2222</v>
      </c>
      <c r="I625" s="41">
        <v>43563</v>
      </c>
      <c r="J625" s="41">
        <v>44352</v>
      </c>
      <c r="K625" s="35" t="s">
        <v>80</v>
      </c>
      <c r="L625" s="42">
        <v>0</v>
      </c>
      <c r="M625" s="43">
        <v>0</v>
      </c>
      <c r="N625" s="42">
        <v>90255.360000000001</v>
      </c>
      <c r="O625" s="42">
        <v>0</v>
      </c>
      <c r="P625" s="35">
        <v>0</v>
      </c>
      <c r="Q625" s="35">
        <v>0</v>
      </c>
      <c r="R625" s="42">
        <v>0</v>
      </c>
      <c r="S625" s="42">
        <v>0</v>
      </c>
      <c r="T625" s="42">
        <v>85</v>
      </c>
      <c r="U625" s="42">
        <v>0</v>
      </c>
      <c r="V625" s="35" t="s">
        <v>796</v>
      </c>
      <c r="W625" s="35" t="s">
        <v>82</v>
      </c>
      <c r="X625" s="35" t="s">
        <v>267</v>
      </c>
      <c r="Y625" s="35" t="s">
        <v>95</v>
      </c>
      <c r="Z625" s="35" t="s">
        <v>95</v>
      </c>
    </row>
    <row r="626" spans="1:26" ht="15.75" customHeight="1">
      <c r="A626" s="35" t="s">
        <v>1077</v>
      </c>
      <c r="B626" s="35" t="s">
        <v>1079</v>
      </c>
      <c r="C626" s="35" t="s">
        <v>138</v>
      </c>
      <c r="D626" s="35" t="s">
        <v>243</v>
      </c>
      <c r="E626" s="35" t="s">
        <v>264</v>
      </c>
      <c r="F626" s="35" t="s">
        <v>2293</v>
      </c>
      <c r="G626" s="35" t="s">
        <v>2099</v>
      </c>
      <c r="H626" s="35" t="s">
        <v>2294</v>
      </c>
      <c r="I626" s="41">
        <v>43822</v>
      </c>
      <c r="J626" s="41">
        <v>44918</v>
      </c>
      <c r="K626" s="35" t="s">
        <v>663</v>
      </c>
      <c r="L626" s="42">
        <v>259855.59</v>
      </c>
      <c r="M626" s="43">
        <v>1956062.96</v>
      </c>
      <c r="N626" s="42">
        <v>2293553.98</v>
      </c>
      <c r="O626" s="42">
        <v>444122.5</v>
      </c>
      <c r="P626" s="35">
        <v>0</v>
      </c>
      <c r="Q626" s="35">
        <v>0</v>
      </c>
      <c r="R626" s="42">
        <v>1322490.22</v>
      </c>
      <c r="S626" s="42">
        <v>222061.24</v>
      </c>
      <c r="T626" s="42">
        <v>44.75</v>
      </c>
      <c r="U626" s="42">
        <v>56.41</v>
      </c>
      <c r="V626" s="35" t="s">
        <v>796</v>
      </c>
      <c r="W626" s="35" t="s">
        <v>82</v>
      </c>
      <c r="X626" s="35" t="s">
        <v>348</v>
      </c>
      <c r="Y626" s="35" t="s">
        <v>95</v>
      </c>
      <c r="Z626" s="35" t="s">
        <v>95</v>
      </c>
    </row>
    <row r="627" spans="1:26" ht="15.75" customHeight="1">
      <c r="A627" s="35" t="s">
        <v>1077</v>
      </c>
      <c r="B627" s="35" t="s">
        <v>1079</v>
      </c>
      <c r="C627" s="35" t="s">
        <v>138</v>
      </c>
      <c r="D627" s="35" t="s">
        <v>243</v>
      </c>
      <c r="E627" s="35" t="s">
        <v>264</v>
      </c>
      <c r="F627" s="35" t="s">
        <v>2293</v>
      </c>
      <c r="G627" s="35" t="s">
        <v>2099</v>
      </c>
      <c r="H627" s="35" t="s">
        <v>2294</v>
      </c>
      <c r="I627" s="41">
        <v>43822</v>
      </c>
      <c r="J627" s="41">
        <v>44918</v>
      </c>
      <c r="K627" s="35" t="s">
        <v>663</v>
      </c>
      <c r="L627" s="42">
        <v>259855.59</v>
      </c>
      <c r="M627" s="43">
        <v>1956062.96</v>
      </c>
      <c r="N627" s="42">
        <v>2293553.98</v>
      </c>
      <c r="O627" s="42">
        <v>444122.5</v>
      </c>
      <c r="P627" s="35">
        <v>0</v>
      </c>
      <c r="Q627" s="35">
        <v>0</v>
      </c>
      <c r="R627" s="42">
        <v>1322490.22</v>
      </c>
      <c r="S627" s="42">
        <v>222061.24</v>
      </c>
      <c r="T627" s="42">
        <v>44.75</v>
      </c>
      <c r="U627" s="42">
        <v>56.41</v>
      </c>
      <c r="V627" s="35" t="s">
        <v>796</v>
      </c>
      <c r="W627" s="35" t="s">
        <v>82</v>
      </c>
      <c r="X627" s="35" t="s">
        <v>348</v>
      </c>
      <c r="Y627" s="35" t="s">
        <v>224</v>
      </c>
      <c r="Z627" s="35" t="s">
        <v>224</v>
      </c>
    </row>
    <row r="628" spans="1:26" ht="15.75" customHeight="1">
      <c r="A628" s="35" t="s">
        <v>1077</v>
      </c>
      <c r="B628" s="35" t="s">
        <v>1079</v>
      </c>
      <c r="C628" s="35" t="s">
        <v>138</v>
      </c>
      <c r="D628" s="35" t="s">
        <v>243</v>
      </c>
      <c r="E628" s="35" t="s">
        <v>264</v>
      </c>
      <c r="F628" s="35" t="s">
        <v>2293</v>
      </c>
      <c r="G628" s="35" t="s">
        <v>2099</v>
      </c>
      <c r="H628" s="35" t="s">
        <v>2294</v>
      </c>
      <c r="I628" s="41">
        <v>43822</v>
      </c>
      <c r="J628" s="41">
        <v>44918</v>
      </c>
      <c r="K628" s="35" t="s">
        <v>663</v>
      </c>
      <c r="L628" s="42">
        <v>259855.59</v>
      </c>
      <c r="M628" s="43">
        <v>1956062.96</v>
      </c>
      <c r="N628" s="42">
        <v>2293553.98</v>
      </c>
      <c r="O628" s="42">
        <v>444122.5</v>
      </c>
      <c r="P628" s="35">
        <v>0</v>
      </c>
      <c r="Q628" s="35">
        <v>0</v>
      </c>
      <c r="R628" s="42">
        <v>1322490.22</v>
      </c>
      <c r="S628" s="42">
        <v>222061.24</v>
      </c>
      <c r="T628" s="42">
        <v>44.75</v>
      </c>
      <c r="U628" s="42">
        <v>56.41</v>
      </c>
      <c r="V628" s="35" t="s">
        <v>796</v>
      </c>
      <c r="W628" s="35" t="s">
        <v>82</v>
      </c>
      <c r="X628" s="35" t="s">
        <v>348</v>
      </c>
      <c r="Y628" s="35" t="s">
        <v>1009</v>
      </c>
      <c r="Z628" s="35" t="s">
        <v>1009</v>
      </c>
    </row>
    <row r="629" spans="1:26" ht="15.75" customHeight="1">
      <c r="A629" s="35" t="s">
        <v>1077</v>
      </c>
      <c r="B629" s="35" t="s">
        <v>1079</v>
      </c>
      <c r="C629" s="35" t="s">
        <v>138</v>
      </c>
      <c r="D629" s="35" t="s">
        <v>243</v>
      </c>
      <c r="E629" s="35" t="s">
        <v>264</v>
      </c>
      <c r="F629" s="35" t="s">
        <v>2293</v>
      </c>
      <c r="G629" s="35" t="s">
        <v>2099</v>
      </c>
      <c r="H629" s="35" t="s">
        <v>2294</v>
      </c>
      <c r="I629" s="41">
        <v>43822</v>
      </c>
      <c r="J629" s="41">
        <v>44918</v>
      </c>
      <c r="K629" s="35" t="s">
        <v>663</v>
      </c>
      <c r="L629" s="42">
        <v>259855.59</v>
      </c>
      <c r="M629" s="43">
        <v>1956062.96</v>
      </c>
      <c r="N629" s="42">
        <v>2293553.98</v>
      </c>
      <c r="O629" s="42">
        <v>444122.5</v>
      </c>
      <c r="P629" s="35">
        <v>0</v>
      </c>
      <c r="Q629" s="35">
        <v>0</v>
      </c>
      <c r="R629" s="42">
        <v>1322490.22</v>
      </c>
      <c r="S629" s="42">
        <v>222061.24</v>
      </c>
      <c r="T629" s="42">
        <v>44.75</v>
      </c>
      <c r="U629" s="42">
        <v>56.41</v>
      </c>
      <c r="V629" s="35" t="s">
        <v>796</v>
      </c>
      <c r="W629" s="35" t="s">
        <v>82</v>
      </c>
      <c r="X629" s="35" t="s">
        <v>348</v>
      </c>
      <c r="Y629" s="35" t="s">
        <v>1883</v>
      </c>
      <c r="Z629" s="35" t="s">
        <v>1883</v>
      </c>
    </row>
    <row r="630" spans="1:26" ht="15.75" customHeight="1">
      <c r="A630" s="35" t="s">
        <v>1077</v>
      </c>
      <c r="B630" s="35" t="s">
        <v>1079</v>
      </c>
      <c r="C630" s="35" t="s">
        <v>138</v>
      </c>
      <c r="D630" s="35" t="s">
        <v>243</v>
      </c>
      <c r="E630" s="35" t="s">
        <v>264</v>
      </c>
      <c r="F630" s="35" t="s">
        <v>2293</v>
      </c>
      <c r="G630" s="35" t="s">
        <v>2099</v>
      </c>
      <c r="H630" s="35" t="s">
        <v>2294</v>
      </c>
      <c r="I630" s="41">
        <v>43822</v>
      </c>
      <c r="J630" s="41">
        <v>44918</v>
      </c>
      <c r="K630" s="35" t="s">
        <v>663</v>
      </c>
      <c r="L630" s="42">
        <v>259855.59</v>
      </c>
      <c r="M630" s="43">
        <v>1956062.96</v>
      </c>
      <c r="N630" s="42">
        <v>2293553.98</v>
      </c>
      <c r="O630" s="42">
        <v>444122.5</v>
      </c>
      <c r="P630" s="35">
        <v>0</v>
      </c>
      <c r="Q630" s="35">
        <v>0</v>
      </c>
      <c r="R630" s="42">
        <v>1322490.22</v>
      </c>
      <c r="S630" s="42">
        <v>222061.24</v>
      </c>
      <c r="T630" s="42">
        <v>44.75</v>
      </c>
      <c r="U630" s="42">
        <v>56.41</v>
      </c>
      <c r="V630" s="35" t="s">
        <v>796</v>
      </c>
      <c r="W630" s="35" t="s">
        <v>82</v>
      </c>
      <c r="X630" s="35" t="s">
        <v>348</v>
      </c>
      <c r="Y630" s="35" t="s">
        <v>356</v>
      </c>
      <c r="Z630" s="35" t="s">
        <v>356</v>
      </c>
    </row>
    <row r="631" spans="1:26" ht="15.75" customHeight="1">
      <c r="A631" s="35" t="s">
        <v>1082</v>
      </c>
      <c r="B631" s="35" t="s">
        <v>1084</v>
      </c>
      <c r="C631" s="35" t="s">
        <v>76</v>
      </c>
      <c r="D631" s="35" t="s">
        <v>868</v>
      </c>
      <c r="E631" s="35" t="s">
        <v>119</v>
      </c>
      <c r="F631" s="35" t="s">
        <v>2215</v>
      </c>
      <c r="G631" s="35" t="s">
        <v>2216</v>
      </c>
      <c r="H631" s="35" t="s">
        <v>2233</v>
      </c>
      <c r="I631" s="41">
        <v>43819</v>
      </c>
      <c r="J631" s="41">
        <v>43858</v>
      </c>
      <c r="K631" s="35" t="s">
        <v>266</v>
      </c>
      <c r="L631" s="42">
        <v>810000</v>
      </c>
      <c r="M631" s="43">
        <v>810000</v>
      </c>
      <c r="N631" s="42">
        <v>810000</v>
      </c>
      <c r="O631" s="42">
        <v>0</v>
      </c>
      <c r="P631" s="35">
        <v>0</v>
      </c>
      <c r="Q631" s="35">
        <v>0</v>
      </c>
      <c r="R631" s="42">
        <v>809999.9</v>
      </c>
      <c r="S631" s="42">
        <v>0</v>
      </c>
      <c r="T631" s="42">
        <v>100</v>
      </c>
      <c r="U631" s="42">
        <v>99.99</v>
      </c>
      <c r="V631" s="35" t="s">
        <v>831</v>
      </c>
      <c r="W631" s="35" t="s">
        <v>133</v>
      </c>
      <c r="X631" s="35" t="s">
        <v>142</v>
      </c>
      <c r="Y631" s="35" t="s">
        <v>143</v>
      </c>
      <c r="Z631" s="35" t="s">
        <v>143</v>
      </c>
    </row>
    <row r="632" spans="1:26" ht="15.75" customHeight="1">
      <c r="A632" s="35" t="s">
        <v>1082</v>
      </c>
      <c r="B632" s="35" t="s">
        <v>1084</v>
      </c>
      <c r="C632" s="35" t="s">
        <v>76</v>
      </c>
      <c r="D632" s="35" t="s">
        <v>868</v>
      </c>
      <c r="E632" s="35" t="s">
        <v>119</v>
      </c>
      <c r="F632" s="35" t="s">
        <v>2215</v>
      </c>
      <c r="G632" s="35" t="s">
        <v>2216</v>
      </c>
      <c r="H632" s="35" t="s">
        <v>2233</v>
      </c>
      <c r="I632" s="41">
        <v>43819</v>
      </c>
      <c r="J632" s="41">
        <v>43858</v>
      </c>
      <c r="K632" s="35" t="s">
        <v>266</v>
      </c>
      <c r="L632" s="42">
        <v>810000</v>
      </c>
      <c r="M632" s="43">
        <v>810000</v>
      </c>
      <c r="N632" s="42">
        <v>810000</v>
      </c>
      <c r="O632" s="42">
        <v>0</v>
      </c>
      <c r="P632" s="35">
        <v>0</v>
      </c>
      <c r="Q632" s="35">
        <v>0</v>
      </c>
      <c r="R632" s="42">
        <v>809999.9</v>
      </c>
      <c r="S632" s="42">
        <v>0</v>
      </c>
      <c r="T632" s="42">
        <v>100</v>
      </c>
      <c r="U632" s="42">
        <v>99.99</v>
      </c>
      <c r="V632" s="35" t="s">
        <v>831</v>
      </c>
      <c r="W632" s="35" t="s">
        <v>133</v>
      </c>
      <c r="X632" s="35" t="s">
        <v>142</v>
      </c>
      <c r="Y632" s="35" t="s">
        <v>1660</v>
      </c>
      <c r="Z632" s="35" t="s">
        <v>1660</v>
      </c>
    </row>
    <row r="633" spans="1:26" ht="15.75" customHeight="1">
      <c r="A633" s="35" t="s">
        <v>1082</v>
      </c>
      <c r="B633" s="35" t="s">
        <v>1084</v>
      </c>
      <c r="C633" s="35" t="s">
        <v>76</v>
      </c>
      <c r="D633" s="35" t="s">
        <v>868</v>
      </c>
      <c r="E633" s="35" t="s">
        <v>119</v>
      </c>
      <c r="F633" s="35" t="s">
        <v>2215</v>
      </c>
      <c r="G633" s="35" t="s">
        <v>2216</v>
      </c>
      <c r="H633" s="35" t="s">
        <v>2233</v>
      </c>
      <c r="I633" s="41">
        <v>43819</v>
      </c>
      <c r="J633" s="41">
        <v>43858</v>
      </c>
      <c r="K633" s="35" t="s">
        <v>266</v>
      </c>
      <c r="L633" s="42">
        <v>810000</v>
      </c>
      <c r="M633" s="43">
        <v>810000</v>
      </c>
      <c r="N633" s="42">
        <v>810000</v>
      </c>
      <c r="O633" s="42">
        <v>0</v>
      </c>
      <c r="P633" s="35">
        <v>0</v>
      </c>
      <c r="Q633" s="35">
        <v>0</v>
      </c>
      <c r="R633" s="42">
        <v>809999.9</v>
      </c>
      <c r="S633" s="42">
        <v>0</v>
      </c>
      <c r="T633" s="42">
        <v>100</v>
      </c>
      <c r="U633" s="42">
        <v>99.99</v>
      </c>
      <c r="V633" s="35" t="s">
        <v>831</v>
      </c>
      <c r="W633" s="35" t="s">
        <v>133</v>
      </c>
      <c r="X633" s="35" t="s">
        <v>142</v>
      </c>
      <c r="Y633" s="35" t="s">
        <v>294</v>
      </c>
      <c r="Z633" s="35" t="s">
        <v>294</v>
      </c>
    </row>
    <row r="634" spans="1:26" ht="15.75" customHeight="1">
      <c r="A634" s="35" t="s">
        <v>1082</v>
      </c>
      <c r="B634" s="35" t="s">
        <v>1084</v>
      </c>
      <c r="C634" s="35" t="s">
        <v>76</v>
      </c>
      <c r="D634" s="35" t="s">
        <v>868</v>
      </c>
      <c r="E634" s="35" t="s">
        <v>119</v>
      </c>
      <c r="F634" s="35" t="s">
        <v>2215</v>
      </c>
      <c r="G634" s="35" t="s">
        <v>2216</v>
      </c>
      <c r="H634" s="35" t="s">
        <v>2233</v>
      </c>
      <c r="I634" s="41">
        <v>43819</v>
      </c>
      <c r="J634" s="41">
        <v>43858</v>
      </c>
      <c r="K634" s="35" t="s">
        <v>266</v>
      </c>
      <c r="L634" s="42">
        <v>810000</v>
      </c>
      <c r="M634" s="43">
        <v>810000</v>
      </c>
      <c r="N634" s="42">
        <v>810000</v>
      </c>
      <c r="O634" s="42">
        <v>0</v>
      </c>
      <c r="P634" s="35">
        <v>0</v>
      </c>
      <c r="Q634" s="35">
        <v>0</v>
      </c>
      <c r="R634" s="42">
        <v>809999.9</v>
      </c>
      <c r="S634" s="42">
        <v>0</v>
      </c>
      <c r="T634" s="42">
        <v>100</v>
      </c>
      <c r="U634" s="42">
        <v>99.99</v>
      </c>
      <c r="V634" s="35" t="s">
        <v>831</v>
      </c>
      <c r="W634" s="35" t="s">
        <v>133</v>
      </c>
      <c r="X634" s="35" t="s">
        <v>142</v>
      </c>
      <c r="Y634" s="35" t="s">
        <v>356</v>
      </c>
      <c r="Z634" s="35" t="s">
        <v>356</v>
      </c>
    </row>
    <row r="635" spans="1:26" ht="15.75" customHeight="1">
      <c r="A635" s="35" t="s">
        <v>1082</v>
      </c>
      <c r="B635" s="35" t="s">
        <v>1084</v>
      </c>
      <c r="C635" s="35" t="s">
        <v>76</v>
      </c>
      <c r="D635" s="35" t="s">
        <v>868</v>
      </c>
      <c r="E635" s="35" t="s">
        <v>119</v>
      </c>
      <c r="F635" s="35" t="s">
        <v>2215</v>
      </c>
      <c r="G635" s="35" t="s">
        <v>2216</v>
      </c>
      <c r="H635" s="35" t="s">
        <v>2233</v>
      </c>
      <c r="I635" s="41">
        <v>43819</v>
      </c>
      <c r="J635" s="41">
        <v>43858</v>
      </c>
      <c r="K635" s="35" t="s">
        <v>266</v>
      </c>
      <c r="L635" s="42">
        <v>810000</v>
      </c>
      <c r="M635" s="43">
        <v>810000</v>
      </c>
      <c r="N635" s="42">
        <v>810000</v>
      </c>
      <c r="O635" s="42">
        <v>0</v>
      </c>
      <c r="P635" s="35">
        <v>0</v>
      </c>
      <c r="Q635" s="35">
        <v>0</v>
      </c>
      <c r="R635" s="42">
        <v>809999.9</v>
      </c>
      <c r="S635" s="42">
        <v>0</v>
      </c>
      <c r="T635" s="42">
        <v>100</v>
      </c>
      <c r="U635" s="42">
        <v>99.99</v>
      </c>
      <c r="V635" s="35" t="s">
        <v>831</v>
      </c>
      <c r="W635" s="35" t="s">
        <v>133</v>
      </c>
      <c r="X635" s="35" t="s">
        <v>142</v>
      </c>
      <c r="Y635" s="35" t="s">
        <v>283</v>
      </c>
      <c r="Z635" s="35" t="s">
        <v>283</v>
      </c>
    </row>
    <row r="636" spans="1:26" ht="15.75" customHeight="1">
      <c r="A636" s="35" t="s">
        <v>1082</v>
      </c>
      <c r="B636" s="35" t="s">
        <v>1084</v>
      </c>
      <c r="C636" s="35" t="s">
        <v>76</v>
      </c>
      <c r="D636" s="35" t="s">
        <v>868</v>
      </c>
      <c r="E636" s="35" t="s">
        <v>119</v>
      </c>
      <c r="F636" s="35" t="s">
        <v>2215</v>
      </c>
      <c r="G636" s="35" t="s">
        <v>2216</v>
      </c>
      <c r="H636" s="35" t="s">
        <v>2233</v>
      </c>
      <c r="I636" s="41">
        <v>43819</v>
      </c>
      <c r="J636" s="41">
        <v>43858</v>
      </c>
      <c r="K636" s="35" t="s">
        <v>266</v>
      </c>
      <c r="L636" s="42">
        <v>810000</v>
      </c>
      <c r="M636" s="43">
        <v>810000</v>
      </c>
      <c r="N636" s="42">
        <v>810000</v>
      </c>
      <c r="O636" s="42">
        <v>0</v>
      </c>
      <c r="P636" s="35">
        <v>0</v>
      </c>
      <c r="Q636" s="35">
        <v>0</v>
      </c>
      <c r="R636" s="42">
        <v>809999.9</v>
      </c>
      <c r="S636" s="42">
        <v>0</v>
      </c>
      <c r="T636" s="42">
        <v>100</v>
      </c>
      <c r="U636" s="42">
        <v>99.99</v>
      </c>
      <c r="V636" s="35" t="s">
        <v>831</v>
      </c>
      <c r="W636" s="35" t="s">
        <v>133</v>
      </c>
      <c r="X636" s="35" t="s">
        <v>142</v>
      </c>
      <c r="Y636" s="35" t="s">
        <v>665</v>
      </c>
      <c r="Z636" s="35" t="s">
        <v>665</v>
      </c>
    </row>
    <row r="637" spans="1:26" ht="15.75" customHeight="1">
      <c r="A637" s="35" t="s">
        <v>1082</v>
      </c>
      <c r="B637" s="35" t="s">
        <v>1084</v>
      </c>
      <c r="C637" s="35" t="s">
        <v>76</v>
      </c>
      <c r="D637" s="35" t="s">
        <v>868</v>
      </c>
      <c r="E637" s="35" t="s">
        <v>119</v>
      </c>
      <c r="F637" s="35" t="s">
        <v>2215</v>
      </c>
      <c r="G637" s="35" t="s">
        <v>2216</v>
      </c>
      <c r="H637" s="35" t="s">
        <v>2233</v>
      </c>
      <c r="I637" s="41">
        <v>43819</v>
      </c>
      <c r="J637" s="41">
        <v>43858</v>
      </c>
      <c r="K637" s="35" t="s">
        <v>266</v>
      </c>
      <c r="L637" s="42">
        <v>810000</v>
      </c>
      <c r="M637" s="43">
        <v>810000</v>
      </c>
      <c r="N637" s="42">
        <v>810000</v>
      </c>
      <c r="O637" s="42">
        <v>0</v>
      </c>
      <c r="P637" s="35">
        <v>0</v>
      </c>
      <c r="Q637" s="35">
        <v>0</v>
      </c>
      <c r="R637" s="42">
        <v>809999.9</v>
      </c>
      <c r="S637" s="42">
        <v>0</v>
      </c>
      <c r="T637" s="42">
        <v>100</v>
      </c>
      <c r="U637" s="42">
        <v>99.99</v>
      </c>
      <c r="V637" s="35" t="s">
        <v>831</v>
      </c>
      <c r="W637" s="35" t="s">
        <v>133</v>
      </c>
      <c r="X637" s="35" t="s">
        <v>142</v>
      </c>
      <c r="Y637" s="35" t="s">
        <v>95</v>
      </c>
      <c r="Z637" s="35" t="s">
        <v>95</v>
      </c>
    </row>
    <row r="638" spans="1:26" ht="15.75" customHeight="1">
      <c r="A638" s="35" t="s">
        <v>1082</v>
      </c>
      <c r="B638" s="35" t="s">
        <v>1084</v>
      </c>
      <c r="C638" s="35" t="s">
        <v>76</v>
      </c>
      <c r="D638" s="35" t="s">
        <v>868</v>
      </c>
      <c r="E638" s="35" t="s">
        <v>119</v>
      </c>
      <c r="F638" s="35" t="s">
        <v>2215</v>
      </c>
      <c r="G638" s="35" t="s">
        <v>2216</v>
      </c>
      <c r="H638" s="35" t="s">
        <v>2233</v>
      </c>
      <c r="I638" s="41">
        <v>43819</v>
      </c>
      <c r="J638" s="41">
        <v>43858</v>
      </c>
      <c r="K638" s="35" t="s">
        <v>266</v>
      </c>
      <c r="L638" s="42">
        <v>810000</v>
      </c>
      <c r="M638" s="43">
        <v>810000</v>
      </c>
      <c r="N638" s="42">
        <v>810000</v>
      </c>
      <c r="O638" s="42">
        <v>0</v>
      </c>
      <c r="P638" s="35">
        <v>0</v>
      </c>
      <c r="Q638" s="35">
        <v>0</v>
      </c>
      <c r="R638" s="42">
        <v>809999.9</v>
      </c>
      <c r="S638" s="42">
        <v>0</v>
      </c>
      <c r="T638" s="42">
        <v>100</v>
      </c>
      <c r="U638" s="42">
        <v>99.99</v>
      </c>
      <c r="V638" s="35" t="s">
        <v>831</v>
      </c>
      <c r="W638" s="35" t="s">
        <v>133</v>
      </c>
      <c r="X638" s="35" t="s">
        <v>142</v>
      </c>
      <c r="Y638" s="35" t="s">
        <v>158</v>
      </c>
      <c r="Z638" s="35" t="s">
        <v>158</v>
      </c>
    </row>
    <row r="639" spans="1:26" ht="15.75" customHeight="1">
      <c r="A639" s="35" t="s">
        <v>1082</v>
      </c>
      <c r="B639" s="35" t="s">
        <v>1084</v>
      </c>
      <c r="C639" s="35" t="s">
        <v>76</v>
      </c>
      <c r="D639" s="35" t="s">
        <v>868</v>
      </c>
      <c r="E639" s="35" t="s">
        <v>119</v>
      </c>
      <c r="F639" s="35" t="s">
        <v>2215</v>
      </c>
      <c r="G639" s="35" t="s">
        <v>2216</v>
      </c>
      <c r="H639" s="35" t="s">
        <v>2233</v>
      </c>
      <c r="I639" s="41">
        <v>43819</v>
      </c>
      <c r="J639" s="41">
        <v>43858</v>
      </c>
      <c r="K639" s="35" t="s">
        <v>266</v>
      </c>
      <c r="L639" s="42">
        <v>810000</v>
      </c>
      <c r="M639" s="43">
        <v>810000</v>
      </c>
      <c r="N639" s="42">
        <v>810000</v>
      </c>
      <c r="O639" s="42">
        <v>0</v>
      </c>
      <c r="P639" s="35">
        <v>0</v>
      </c>
      <c r="Q639" s="35">
        <v>0</v>
      </c>
      <c r="R639" s="42">
        <v>809999.9</v>
      </c>
      <c r="S639" s="42">
        <v>0</v>
      </c>
      <c r="T639" s="42">
        <v>100</v>
      </c>
      <c r="U639" s="42">
        <v>99.99</v>
      </c>
      <c r="V639" s="35" t="s">
        <v>831</v>
      </c>
      <c r="W639" s="35" t="s">
        <v>133</v>
      </c>
      <c r="X639" s="35" t="s">
        <v>142</v>
      </c>
      <c r="Y639" s="35" t="s">
        <v>1223</v>
      </c>
      <c r="Z639" s="35" t="s">
        <v>1223</v>
      </c>
    </row>
    <row r="640" spans="1:26" ht="15.75" customHeight="1">
      <c r="A640" s="35" t="s">
        <v>1082</v>
      </c>
      <c r="B640" s="35" t="s">
        <v>1084</v>
      </c>
      <c r="C640" s="35" t="s">
        <v>76</v>
      </c>
      <c r="D640" s="35" t="s">
        <v>868</v>
      </c>
      <c r="E640" s="35" t="s">
        <v>119</v>
      </c>
      <c r="F640" s="35" t="s">
        <v>2215</v>
      </c>
      <c r="G640" s="35" t="s">
        <v>2216</v>
      </c>
      <c r="H640" s="35" t="s">
        <v>2233</v>
      </c>
      <c r="I640" s="41">
        <v>43819</v>
      </c>
      <c r="J640" s="41">
        <v>43858</v>
      </c>
      <c r="K640" s="35" t="s">
        <v>266</v>
      </c>
      <c r="L640" s="42">
        <v>810000</v>
      </c>
      <c r="M640" s="43">
        <v>810000</v>
      </c>
      <c r="N640" s="42">
        <v>810000</v>
      </c>
      <c r="O640" s="42">
        <v>0</v>
      </c>
      <c r="P640" s="35">
        <v>0</v>
      </c>
      <c r="Q640" s="35">
        <v>0</v>
      </c>
      <c r="R640" s="42">
        <v>809999.9</v>
      </c>
      <c r="S640" s="42">
        <v>0</v>
      </c>
      <c r="T640" s="42">
        <v>100</v>
      </c>
      <c r="U640" s="42">
        <v>99.99</v>
      </c>
      <c r="V640" s="35" t="s">
        <v>831</v>
      </c>
      <c r="W640" s="35" t="s">
        <v>133</v>
      </c>
      <c r="X640" s="35" t="s">
        <v>142</v>
      </c>
      <c r="Y640" s="35" t="s">
        <v>1883</v>
      </c>
      <c r="Z640" s="35" t="s">
        <v>1883</v>
      </c>
    </row>
    <row r="641" spans="1:26" ht="15.75" customHeight="1">
      <c r="A641" s="35" t="s">
        <v>1082</v>
      </c>
      <c r="B641" s="35" t="s">
        <v>1084</v>
      </c>
      <c r="C641" s="35" t="s">
        <v>76</v>
      </c>
      <c r="D641" s="35" t="s">
        <v>868</v>
      </c>
      <c r="E641" s="35" t="s">
        <v>119</v>
      </c>
      <c r="F641" s="35" t="s">
        <v>2215</v>
      </c>
      <c r="G641" s="35" t="s">
        <v>2216</v>
      </c>
      <c r="H641" s="35" t="s">
        <v>2233</v>
      </c>
      <c r="I641" s="41">
        <v>43819</v>
      </c>
      <c r="J641" s="41">
        <v>43858</v>
      </c>
      <c r="K641" s="35" t="s">
        <v>266</v>
      </c>
      <c r="L641" s="42">
        <v>810000</v>
      </c>
      <c r="M641" s="43">
        <v>810000</v>
      </c>
      <c r="N641" s="42">
        <v>810000</v>
      </c>
      <c r="O641" s="42">
        <v>0</v>
      </c>
      <c r="P641" s="35">
        <v>0</v>
      </c>
      <c r="Q641" s="35">
        <v>0</v>
      </c>
      <c r="R641" s="42">
        <v>809999.9</v>
      </c>
      <c r="S641" s="42">
        <v>0</v>
      </c>
      <c r="T641" s="42">
        <v>100</v>
      </c>
      <c r="U641" s="42">
        <v>99.99</v>
      </c>
      <c r="V641" s="35" t="s">
        <v>831</v>
      </c>
      <c r="W641" s="35" t="s">
        <v>133</v>
      </c>
      <c r="X641" s="35" t="s">
        <v>142</v>
      </c>
      <c r="Y641" s="35" t="s">
        <v>472</v>
      </c>
      <c r="Z641" s="35" t="s">
        <v>472</v>
      </c>
    </row>
    <row r="642" spans="1:26" ht="15.75" customHeight="1">
      <c r="A642" s="35" t="s">
        <v>1082</v>
      </c>
      <c r="B642" s="35" t="s">
        <v>1084</v>
      </c>
      <c r="C642" s="35" t="s">
        <v>76</v>
      </c>
      <c r="D642" s="35" t="s">
        <v>868</v>
      </c>
      <c r="E642" s="35" t="s">
        <v>119</v>
      </c>
      <c r="F642" s="35" t="s">
        <v>2215</v>
      </c>
      <c r="G642" s="35" t="s">
        <v>2216</v>
      </c>
      <c r="H642" s="35" t="s">
        <v>2233</v>
      </c>
      <c r="I642" s="41">
        <v>43819</v>
      </c>
      <c r="J642" s="41">
        <v>43858</v>
      </c>
      <c r="K642" s="35" t="s">
        <v>266</v>
      </c>
      <c r="L642" s="42">
        <v>810000</v>
      </c>
      <c r="M642" s="43">
        <v>810000</v>
      </c>
      <c r="N642" s="42">
        <v>810000</v>
      </c>
      <c r="O642" s="42">
        <v>0</v>
      </c>
      <c r="P642" s="35">
        <v>0</v>
      </c>
      <c r="Q642" s="35">
        <v>0</v>
      </c>
      <c r="R642" s="42">
        <v>809999.9</v>
      </c>
      <c r="S642" s="42">
        <v>0</v>
      </c>
      <c r="T642" s="42">
        <v>100</v>
      </c>
      <c r="U642" s="42">
        <v>99.99</v>
      </c>
      <c r="V642" s="35" t="s">
        <v>831</v>
      </c>
      <c r="W642" s="35" t="s">
        <v>133</v>
      </c>
      <c r="X642" s="35" t="s">
        <v>142</v>
      </c>
      <c r="Y642" s="35" t="s">
        <v>212</v>
      </c>
      <c r="Z642" s="35" t="s">
        <v>212</v>
      </c>
    </row>
    <row r="643" spans="1:26" ht="15.75" customHeight="1">
      <c r="A643" s="35" t="s">
        <v>1082</v>
      </c>
      <c r="B643" s="35" t="s">
        <v>1084</v>
      </c>
      <c r="C643" s="35" t="s">
        <v>76</v>
      </c>
      <c r="D643" s="35" t="s">
        <v>868</v>
      </c>
      <c r="E643" s="35" t="s">
        <v>119</v>
      </c>
      <c r="F643" s="35" t="s">
        <v>2215</v>
      </c>
      <c r="G643" s="35" t="s">
        <v>2216</v>
      </c>
      <c r="H643" s="35" t="s">
        <v>2233</v>
      </c>
      <c r="I643" s="41">
        <v>43819</v>
      </c>
      <c r="J643" s="41">
        <v>43858</v>
      </c>
      <c r="K643" s="35" t="s">
        <v>266</v>
      </c>
      <c r="L643" s="42">
        <v>810000</v>
      </c>
      <c r="M643" s="43">
        <v>810000</v>
      </c>
      <c r="N643" s="42">
        <v>810000</v>
      </c>
      <c r="O643" s="42">
        <v>0</v>
      </c>
      <c r="P643" s="35">
        <v>0</v>
      </c>
      <c r="Q643" s="35">
        <v>0</v>
      </c>
      <c r="R643" s="42">
        <v>809999.9</v>
      </c>
      <c r="S643" s="42">
        <v>0</v>
      </c>
      <c r="T643" s="42">
        <v>100</v>
      </c>
      <c r="U643" s="42">
        <v>99.99</v>
      </c>
      <c r="V643" s="35" t="s">
        <v>831</v>
      </c>
      <c r="W643" s="35" t="s">
        <v>133</v>
      </c>
      <c r="X643" s="35" t="s">
        <v>142</v>
      </c>
      <c r="Y643" s="35" t="s">
        <v>224</v>
      </c>
      <c r="Z643" s="35" t="s">
        <v>224</v>
      </c>
    </row>
    <row r="644" spans="1:26" ht="15.75" customHeight="1">
      <c r="A644" s="35" t="s">
        <v>1082</v>
      </c>
      <c r="B644" s="35" t="s">
        <v>1084</v>
      </c>
      <c r="C644" s="35" t="s">
        <v>76</v>
      </c>
      <c r="D644" s="35" t="s">
        <v>868</v>
      </c>
      <c r="E644" s="35" t="s">
        <v>119</v>
      </c>
      <c r="F644" s="35" t="s">
        <v>2215</v>
      </c>
      <c r="G644" s="35" t="s">
        <v>2216</v>
      </c>
      <c r="H644" s="35" t="s">
        <v>2233</v>
      </c>
      <c r="I644" s="41">
        <v>43819</v>
      </c>
      <c r="J644" s="41">
        <v>43858</v>
      </c>
      <c r="K644" s="35" t="s">
        <v>266</v>
      </c>
      <c r="L644" s="42">
        <v>810000</v>
      </c>
      <c r="M644" s="43">
        <v>810000</v>
      </c>
      <c r="N644" s="42">
        <v>810000</v>
      </c>
      <c r="O644" s="42">
        <v>0</v>
      </c>
      <c r="P644" s="35">
        <v>0</v>
      </c>
      <c r="Q644" s="35">
        <v>0</v>
      </c>
      <c r="R644" s="42">
        <v>809999.9</v>
      </c>
      <c r="S644" s="42">
        <v>0</v>
      </c>
      <c r="T644" s="42">
        <v>100</v>
      </c>
      <c r="U644" s="42">
        <v>99.99</v>
      </c>
      <c r="V644" s="35" t="s">
        <v>831</v>
      </c>
      <c r="W644" s="35" t="s">
        <v>133</v>
      </c>
      <c r="X644" s="35" t="s">
        <v>142</v>
      </c>
      <c r="Y644" s="35" t="s">
        <v>235</v>
      </c>
      <c r="Z644" s="35" t="s">
        <v>235</v>
      </c>
    </row>
    <row r="645" spans="1:26" ht="15.75" customHeight="1">
      <c r="A645" s="35" t="s">
        <v>1082</v>
      </c>
      <c r="B645" s="35" t="s">
        <v>1084</v>
      </c>
      <c r="C645" s="35" t="s">
        <v>76</v>
      </c>
      <c r="D645" s="35" t="s">
        <v>868</v>
      </c>
      <c r="E645" s="35" t="s">
        <v>119</v>
      </c>
      <c r="F645" s="35" t="s">
        <v>2215</v>
      </c>
      <c r="G645" s="35" t="s">
        <v>2216</v>
      </c>
      <c r="H645" s="35" t="s">
        <v>2233</v>
      </c>
      <c r="I645" s="41">
        <v>43819</v>
      </c>
      <c r="J645" s="41">
        <v>43858</v>
      </c>
      <c r="K645" s="35" t="s">
        <v>266</v>
      </c>
      <c r="L645" s="42">
        <v>810000</v>
      </c>
      <c r="M645" s="43">
        <v>810000</v>
      </c>
      <c r="N645" s="42">
        <v>810000</v>
      </c>
      <c r="O645" s="42">
        <v>0</v>
      </c>
      <c r="P645" s="35">
        <v>0</v>
      </c>
      <c r="Q645" s="35">
        <v>0</v>
      </c>
      <c r="R645" s="42">
        <v>809999.9</v>
      </c>
      <c r="S645" s="42">
        <v>0</v>
      </c>
      <c r="T645" s="42">
        <v>100</v>
      </c>
      <c r="U645" s="42">
        <v>99.99</v>
      </c>
      <c r="V645" s="35" t="s">
        <v>831</v>
      </c>
      <c r="W645" s="35" t="s">
        <v>133</v>
      </c>
      <c r="X645" s="35" t="s">
        <v>142</v>
      </c>
      <c r="Y645" s="35" t="s">
        <v>602</v>
      </c>
      <c r="Z645" s="35" t="s">
        <v>602</v>
      </c>
    </row>
    <row r="646" spans="1:26" ht="15.75" customHeight="1">
      <c r="A646" s="35" t="s">
        <v>1082</v>
      </c>
      <c r="B646" s="35" t="s">
        <v>1084</v>
      </c>
      <c r="C646" s="35" t="s">
        <v>76</v>
      </c>
      <c r="D646" s="35" t="s">
        <v>868</v>
      </c>
      <c r="E646" s="35" t="s">
        <v>119</v>
      </c>
      <c r="F646" s="35" t="s">
        <v>2215</v>
      </c>
      <c r="G646" s="35" t="s">
        <v>2216</v>
      </c>
      <c r="H646" s="35" t="s">
        <v>2233</v>
      </c>
      <c r="I646" s="41">
        <v>43819</v>
      </c>
      <c r="J646" s="41">
        <v>43858</v>
      </c>
      <c r="K646" s="35" t="s">
        <v>266</v>
      </c>
      <c r="L646" s="42">
        <v>810000</v>
      </c>
      <c r="M646" s="43">
        <v>810000</v>
      </c>
      <c r="N646" s="42">
        <v>810000</v>
      </c>
      <c r="O646" s="42">
        <v>0</v>
      </c>
      <c r="P646" s="35">
        <v>0</v>
      </c>
      <c r="Q646" s="35">
        <v>0</v>
      </c>
      <c r="R646" s="42">
        <v>809999.9</v>
      </c>
      <c r="S646" s="42">
        <v>0</v>
      </c>
      <c r="T646" s="42">
        <v>100</v>
      </c>
      <c r="U646" s="42">
        <v>99.99</v>
      </c>
      <c r="V646" s="35" t="s">
        <v>831</v>
      </c>
      <c r="W646" s="35" t="s">
        <v>133</v>
      </c>
      <c r="X646" s="35" t="s">
        <v>142</v>
      </c>
      <c r="Y646" s="35" t="s">
        <v>1009</v>
      </c>
      <c r="Z646" s="35" t="s">
        <v>1009</v>
      </c>
    </row>
    <row r="647" spans="1:26" ht="15.75" customHeight="1">
      <c r="A647" s="35" t="s">
        <v>1082</v>
      </c>
      <c r="B647" s="35" t="s">
        <v>1084</v>
      </c>
      <c r="C647" s="35" t="s">
        <v>76</v>
      </c>
      <c r="D647" s="35" t="s">
        <v>868</v>
      </c>
      <c r="E647" s="35" t="s">
        <v>119</v>
      </c>
      <c r="F647" s="35" t="s">
        <v>2215</v>
      </c>
      <c r="G647" s="35" t="s">
        <v>2216</v>
      </c>
      <c r="H647" s="35" t="s">
        <v>2233</v>
      </c>
      <c r="I647" s="41">
        <v>43819</v>
      </c>
      <c r="J647" s="41">
        <v>43858</v>
      </c>
      <c r="K647" s="35" t="s">
        <v>266</v>
      </c>
      <c r="L647" s="42">
        <v>810000</v>
      </c>
      <c r="M647" s="43">
        <v>810000</v>
      </c>
      <c r="N647" s="42">
        <v>810000</v>
      </c>
      <c r="O647" s="42">
        <v>0</v>
      </c>
      <c r="P647" s="35">
        <v>0</v>
      </c>
      <c r="Q647" s="35">
        <v>0</v>
      </c>
      <c r="R647" s="42">
        <v>809999.9</v>
      </c>
      <c r="S647" s="42">
        <v>0</v>
      </c>
      <c r="T647" s="42">
        <v>100</v>
      </c>
      <c r="U647" s="42">
        <v>99.99</v>
      </c>
      <c r="V647" s="35" t="s">
        <v>831</v>
      </c>
      <c r="W647" s="35" t="s">
        <v>133</v>
      </c>
      <c r="X647" s="35" t="s">
        <v>142</v>
      </c>
      <c r="Y647" s="35" t="s">
        <v>259</v>
      </c>
      <c r="Z647" s="35" t="s">
        <v>259</v>
      </c>
    </row>
    <row r="648" spans="1:26" ht="15.75" customHeight="1">
      <c r="A648" s="35" t="s">
        <v>1082</v>
      </c>
      <c r="B648" s="35" t="s">
        <v>1084</v>
      </c>
      <c r="C648" s="35" t="s">
        <v>76</v>
      </c>
      <c r="D648" s="35" t="s">
        <v>868</v>
      </c>
      <c r="E648" s="35" t="s">
        <v>119</v>
      </c>
      <c r="F648" s="35" t="s">
        <v>2215</v>
      </c>
      <c r="G648" s="35" t="s">
        <v>2216</v>
      </c>
      <c r="H648" s="35" t="s">
        <v>2233</v>
      </c>
      <c r="I648" s="41">
        <v>43819</v>
      </c>
      <c r="J648" s="41">
        <v>43858</v>
      </c>
      <c r="K648" s="35" t="s">
        <v>266</v>
      </c>
      <c r="L648" s="42">
        <v>810000</v>
      </c>
      <c r="M648" s="43">
        <v>810000</v>
      </c>
      <c r="N648" s="42">
        <v>810000</v>
      </c>
      <c r="O648" s="42">
        <v>0</v>
      </c>
      <c r="P648" s="35">
        <v>0</v>
      </c>
      <c r="Q648" s="35">
        <v>0</v>
      </c>
      <c r="R648" s="42">
        <v>809999.9</v>
      </c>
      <c r="S648" s="42">
        <v>0</v>
      </c>
      <c r="T648" s="42">
        <v>100</v>
      </c>
      <c r="U648" s="42">
        <v>99.99</v>
      </c>
      <c r="V648" s="35" t="s">
        <v>831</v>
      </c>
      <c r="W648" s="35" t="s">
        <v>133</v>
      </c>
      <c r="X648" s="35" t="s">
        <v>142</v>
      </c>
      <c r="Y648" s="35" t="s">
        <v>578</v>
      </c>
      <c r="Z648" s="35" t="s">
        <v>578</v>
      </c>
    </row>
    <row r="649" spans="1:26" ht="15.75" customHeight="1">
      <c r="A649" s="35" t="s">
        <v>1082</v>
      </c>
      <c r="B649" s="35" t="s">
        <v>1084</v>
      </c>
      <c r="C649" s="35" t="s">
        <v>76</v>
      </c>
      <c r="D649" s="35" t="s">
        <v>868</v>
      </c>
      <c r="E649" s="35" t="s">
        <v>119</v>
      </c>
      <c r="F649" s="35" t="s">
        <v>2215</v>
      </c>
      <c r="G649" s="35" t="s">
        <v>2216</v>
      </c>
      <c r="H649" s="35" t="s">
        <v>2233</v>
      </c>
      <c r="I649" s="41">
        <v>43819</v>
      </c>
      <c r="J649" s="41">
        <v>43858</v>
      </c>
      <c r="K649" s="35" t="s">
        <v>266</v>
      </c>
      <c r="L649" s="42">
        <v>810000</v>
      </c>
      <c r="M649" s="43">
        <v>810000</v>
      </c>
      <c r="N649" s="42">
        <v>810000</v>
      </c>
      <c r="O649" s="42">
        <v>0</v>
      </c>
      <c r="P649" s="35">
        <v>0</v>
      </c>
      <c r="Q649" s="35">
        <v>0</v>
      </c>
      <c r="R649" s="42">
        <v>809999.9</v>
      </c>
      <c r="S649" s="42">
        <v>0</v>
      </c>
      <c r="T649" s="42">
        <v>100</v>
      </c>
      <c r="U649" s="42">
        <v>99.99</v>
      </c>
      <c r="V649" s="35" t="s">
        <v>831</v>
      </c>
      <c r="W649" s="35" t="s">
        <v>133</v>
      </c>
      <c r="X649" s="35" t="s">
        <v>142</v>
      </c>
      <c r="Y649" s="35" t="s">
        <v>199</v>
      </c>
      <c r="Z649" s="35" t="s">
        <v>199</v>
      </c>
    </row>
    <row r="650" spans="1:26" ht="15.75" customHeight="1">
      <c r="A650" s="35" t="s">
        <v>1082</v>
      </c>
      <c r="B650" s="35" t="s">
        <v>1084</v>
      </c>
      <c r="C650" s="35" t="s">
        <v>76</v>
      </c>
      <c r="D650" s="35" t="s">
        <v>868</v>
      </c>
      <c r="E650" s="35" t="s">
        <v>119</v>
      </c>
      <c r="F650" s="35" t="s">
        <v>2215</v>
      </c>
      <c r="G650" s="35" t="s">
        <v>2216</v>
      </c>
      <c r="H650" s="35" t="s">
        <v>2233</v>
      </c>
      <c r="I650" s="41">
        <v>43819</v>
      </c>
      <c r="J650" s="41">
        <v>43858</v>
      </c>
      <c r="K650" s="35" t="s">
        <v>266</v>
      </c>
      <c r="L650" s="42">
        <v>810000</v>
      </c>
      <c r="M650" s="43">
        <v>810000</v>
      </c>
      <c r="N650" s="42">
        <v>810000</v>
      </c>
      <c r="O650" s="42">
        <v>0</v>
      </c>
      <c r="P650" s="35">
        <v>0</v>
      </c>
      <c r="Q650" s="35">
        <v>0</v>
      </c>
      <c r="R650" s="42">
        <v>809999.9</v>
      </c>
      <c r="S650" s="42">
        <v>0</v>
      </c>
      <c r="T650" s="42">
        <v>100</v>
      </c>
      <c r="U650" s="42">
        <v>99.99</v>
      </c>
      <c r="V650" s="35" t="s">
        <v>831</v>
      </c>
      <c r="W650" s="35" t="s">
        <v>133</v>
      </c>
      <c r="X650" s="35" t="s">
        <v>142</v>
      </c>
      <c r="Y650" s="35" t="s">
        <v>527</v>
      </c>
      <c r="Z650" s="35" t="s">
        <v>527</v>
      </c>
    </row>
    <row r="651" spans="1:26" ht="15.75" customHeight="1">
      <c r="A651" s="35" t="s">
        <v>1082</v>
      </c>
      <c r="B651" s="35" t="s">
        <v>1084</v>
      </c>
      <c r="C651" s="35" t="s">
        <v>76</v>
      </c>
      <c r="D651" s="35" t="s">
        <v>868</v>
      </c>
      <c r="E651" s="35" t="s">
        <v>119</v>
      </c>
      <c r="F651" s="35" t="s">
        <v>2215</v>
      </c>
      <c r="G651" s="35" t="s">
        <v>2216</v>
      </c>
      <c r="H651" s="35" t="s">
        <v>2233</v>
      </c>
      <c r="I651" s="41">
        <v>43819</v>
      </c>
      <c r="J651" s="41">
        <v>43858</v>
      </c>
      <c r="K651" s="35" t="s">
        <v>266</v>
      </c>
      <c r="L651" s="42">
        <v>810000</v>
      </c>
      <c r="M651" s="43">
        <v>810000</v>
      </c>
      <c r="N651" s="42">
        <v>810000</v>
      </c>
      <c r="O651" s="42">
        <v>0</v>
      </c>
      <c r="P651" s="35">
        <v>0</v>
      </c>
      <c r="Q651" s="35">
        <v>0</v>
      </c>
      <c r="R651" s="42">
        <v>809999.9</v>
      </c>
      <c r="S651" s="42">
        <v>0</v>
      </c>
      <c r="T651" s="42">
        <v>100</v>
      </c>
      <c r="U651" s="42">
        <v>99.99</v>
      </c>
      <c r="V651" s="35" t="s">
        <v>831</v>
      </c>
      <c r="W651" s="35" t="s">
        <v>133</v>
      </c>
      <c r="X651" s="35" t="s">
        <v>142</v>
      </c>
      <c r="Y651" s="35" t="s">
        <v>655</v>
      </c>
      <c r="Z651" s="35" t="s">
        <v>655</v>
      </c>
    </row>
    <row r="652" spans="1:26" ht="15.75" customHeight="1">
      <c r="A652" s="35" t="s">
        <v>1082</v>
      </c>
      <c r="B652" s="35" t="s">
        <v>1084</v>
      </c>
      <c r="C652" s="35" t="s">
        <v>76</v>
      </c>
      <c r="D652" s="35" t="s">
        <v>868</v>
      </c>
      <c r="E652" s="35" t="s">
        <v>119</v>
      </c>
      <c r="F652" s="35" t="s">
        <v>2215</v>
      </c>
      <c r="G652" s="35" t="s">
        <v>2216</v>
      </c>
      <c r="H652" s="35" t="s">
        <v>2233</v>
      </c>
      <c r="I652" s="41">
        <v>43819</v>
      </c>
      <c r="J652" s="41">
        <v>43858</v>
      </c>
      <c r="K652" s="35" t="s">
        <v>266</v>
      </c>
      <c r="L652" s="42">
        <v>810000</v>
      </c>
      <c r="M652" s="43">
        <v>810000</v>
      </c>
      <c r="N652" s="42">
        <v>810000</v>
      </c>
      <c r="O652" s="42">
        <v>0</v>
      </c>
      <c r="P652" s="35">
        <v>0</v>
      </c>
      <c r="Q652" s="35">
        <v>0</v>
      </c>
      <c r="R652" s="42">
        <v>809999.9</v>
      </c>
      <c r="S652" s="42">
        <v>0</v>
      </c>
      <c r="T652" s="42">
        <v>100</v>
      </c>
      <c r="U652" s="42">
        <v>99.99</v>
      </c>
      <c r="V652" s="35" t="s">
        <v>831</v>
      </c>
      <c r="W652" s="35" t="s">
        <v>133</v>
      </c>
      <c r="X652" s="35" t="s">
        <v>142</v>
      </c>
      <c r="Y652" s="35" t="s">
        <v>364</v>
      </c>
      <c r="Z652" s="35" t="s">
        <v>364</v>
      </c>
    </row>
    <row r="653" spans="1:26" ht="15.75" customHeight="1">
      <c r="A653" s="35" t="s">
        <v>1089</v>
      </c>
      <c r="B653" s="35" t="s">
        <v>1091</v>
      </c>
      <c r="C653" s="35" t="s">
        <v>138</v>
      </c>
      <c r="D653" s="35" t="s">
        <v>1092</v>
      </c>
      <c r="E653" s="35" t="s">
        <v>488</v>
      </c>
      <c r="F653" s="35" t="s">
        <v>2320</v>
      </c>
      <c r="G653" s="35" t="s">
        <v>2321</v>
      </c>
      <c r="H653" s="35" t="s">
        <v>2322</v>
      </c>
      <c r="I653" s="41">
        <v>43444</v>
      </c>
      <c r="J653" s="41">
        <v>44926</v>
      </c>
      <c r="K653" s="35" t="s">
        <v>80</v>
      </c>
      <c r="L653" s="42">
        <v>638899.03</v>
      </c>
      <c r="M653" s="43">
        <v>4936632.21</v>
      </c>
      <c r="N653" s="42">
        <v>20862306</v>
      </c>
      <c r="O653" s="42">
        <v>0</v>
      </c>
      <c r="P653" s="35">
        <v>0</v>
      </c>
      <c r="Q653" s="35">
        <v>0</v>
      </c>
      <c r="R653" s="42">
        <v>6215651.1299999999</v>
      </c>
      <c r="S653" s="42">
        <v>0</v>
      </c>
      <c r="T653" s="42">
        <v>45.8</v>
      </c>
      <c r="U653" s="42">
        <v>29.79</v>
      </c>
      <c r="V653" s="35" t="s">
        <v>831</v>
      </c>
      <c r="W653" s="35" t="s">
        <v>233</v>
      </c>
      <c r="X653" s="35" t="s">
        <v>401</v>
      </c>
      <c r="Y653" s="35" t="s">
        <v>95</v>
      </c>
      <c r="Z653" s="35" t="s">
        <v>95</v>
      </c>
    </row>
    <row r="654" spans="1:26" ht="15.75" customHeight="1">
      <c r="A654" s="35" t="s">
        <v>1096</v>
      </c>
      <c r="B654" s="35" t="s">
        <v>1098</v>
      </c>
      <c r="C654" s="35" t="s">
        <v>76</v>
      </c>
      <c r="D654" s="35" t="s">
        <v>205</v>
      </c>
      <c r="E654" s="35" t="s">
        <v>733</v>
      </c>
      <c r="F654" s="35" t="s">
        <v>2194</v>
      </c>
      <c r="G654" s="35" t="s">
        <v>2195</v>
      </c>
      <c r="H654" s="35" t="s">
        <v>2222</v>
      </c>
      <c r="I654" s="41">
        <v>43782</v>
      </c>
      <c r="J654" s="41">
        <v>44393</v>
      </c>
      <c r="K654" s="35" t="s">
        <v>80</v>
      </c>
      <c r="L654" s="42">
        <v>0</v>
      </c>
      <c r="M654" s="43">
        <v>0</v>
      </c>
      <c r="N654" s="42">
        <v>5771758.2999999998</v>
      </c>
      <c r="O654" s="42">
        <v>0</v>
      </c>
      <c r="P654" s="35">
        <v>0</v>
      </c>
      <c r="Q654" s="35">
        <v>0</v>
      </c>
      <c r="R654" s="42">
        <v>5599548.2699999996</v>
      </c>
      <c r="S654" s="42">
        <v>0</v>
      </c>
      <c r="T654" s="42">
        <v>96</v>
      </c>
      <c r="U654" s="42">
        <v>97.01</v>
      </c>
      <c r="V654" s="35" t="s">
        <v>787</v>
      </c>
      <c r="W654" s="35" t="s">
        <v>82</v>
      </c>
      <c r="X654" s="35" t="s">
        <v>134</v>
      </c>
      <c r="Y654" s="35" t="s">
        <v>235</v>
      </c>
      <c r="Z654" s="35" t="s">
        <v>235</v>
      </c>
    </row>
    <row r="655" spans="1:26" ht="15.75" customHeight="1">
      <c r="A655" s="35" t="s">
        <v>1096</v>
      </c>
      <c r="B655" s="35" t="s">
        <v>1098</v>
      </c>
      <c r="C655" s="35" t="s">
        <v>76</v>
      </c>
      <c r="D655" s="35" t="s">
        <v>205</v>
      </c>
      <c r="E655" s="35" t="s">
        <v>733</v>
      </c>
      <c r="F655" s="35" t="s">
        <v>2194</v>
      </c>
      <c r="G655" s="35" t="s">
        <v>2195</v>
      </c>
      <c r="H655" s="35" t="s">
        <v>2222</v>
      </c>
      <c r="I655" s="41">
        <v>43782</v>
      </c>
      <c r="J655" s="41">
        <v>44393</v>
      </c>
      <c r="K655" s="35" t="s">
        <v>80</v>
      </c>
      <c r="L655" s="42">
        <v>0</v>
      </c>
      <c r="M655" s="43">
        <v>0</v>
      </c>
      <c r="N655" s="42">
        <v>5771758.2999999998</v>
      </c>
      <c r="O655" s="42">
        <v>0</v>
      </c>
      <c r="P655" s="35">
        <v>0</v>
      </c>
      <c r="Q655" s="35">
        <v>0</v>
      </c>
      <c r="R655" s="42">
        <v>5599548.2699999996</v>
      </c>
      <c r="S655" s="42">
        <v>0</v>
      </c>
      <c r="T655" s="42">
        <v>96</v>
      </c>
      <c r="U655" s="42">
        <v>97.01</v>
      </c>
      <c r="V655" s="35" t="s">
        <v>787</v>
      </c>
      <c r="W655" s="35" t="s">
        <v>82</v>
      </c>
      <c r="X655" s="35" t="s">
        <v>134</v>
      </c>
      <c r="Y655" s="35" t="s">
        <v>158</v>
      </c>
      <c r="Z655" s="35" t="s">
        <v>158</v>
      </c>
    </row>
    <row r="656" spans="1:26" ht="15.75" customHeight="1">
      <c r="A656" s="35" t="s">
        <v>1096</v>
      </c>
      <c r="B656" s="35" t="s">
        <v>1098</v>
      </c>
      <c r="C656" s="35" t="s">
        <v>76</v>
      </c>
      <c r="D656" s="35" t="s">
        <v>205</v>
      </c>
      <c r="E656" s="35" t="s">
        <v>733</v>
      </c>
      <c r="F656" s="35" t="s">
        <v>2194</v>
      </c>
      <c r="G656" s="35" t="s">
        <v>2195</v>
      </c>
      <c r="H656" s="35" t="s">
        <v>2222</v>
      </c>
      <c r="I656" s="41">
        <v>43782</v>
      </c>
      <c r="J656" s="41">
        <v>44393</v>
      </c>
      <c r="K656" s="35" t="s">
        <v>80</v>
      </c>
      <c r="L656" s="42">
        <v>0</v>
      </c>
      <c r="M656" s="43">
        <v>0</v>
      </c>
      <c r="N656" s="42">
        <v>5771758.2999999998</v>
      </c>
      <c r="O656" s="42">
        <v>0</v>
      </c>
      <c r="P656" s="35">
        <v>0</v>
      </c>
      <c r="Q656" s="35">
        <v>0</v>
      </c>
      <c r="R656" s="42">
        <v>5599548.2699999996</v>
      </c>
      <c r="S656" s="42">
        <v>0</v>
      </c>
      <c r="T656" s="42">
        <v>96</v>
      </c>
      <c r="U656" s="42">
        <v>97.01</v>
      </c>
      <c r="V656" s="35" t="s">
        <v>787</v>
      </c>
      <c r="W656" s="35" t="s">
        <v>82</v>
      </c>
      <c r="X656" s="35" t="s">
        <v>134</v>
      </c>
      <c r="Y656" s="35" t="s">
        <v>283</v>
      </c>
      <c r="Z656" s="35" t="s">
        <v>283</v>
      </c>
    </row>
    <row r="657" spans="1:26" ht="15.75" customHeight="1">
      <c r="A657" s="35" t="s">
        <v>1096</v>
      </c>
      <c r="B657" s="35" t="s">
        <v>1098</v>
      </c>
      <c r="C657" s="35" t="s">
        <v>76</v>
      </c>
      <c r="D657" s="35" t="s">
        <v>205</v>
      </c>
      <c r="E657" s="35" t="s">
        <v>733</v>
      </c>
      <c r="F657" s="35" t="s">
        <v>2194</v>
      </c>
      <c r="G657" s="35" t="s">
        <v>2195</v>
      </c>
      <c r="H657" s="35" t="s">
        <v>2222</v>
      </c>
      <c r="I657" s="41">
        <v>43782</v>
      </c>
      <c r="J657" s="41">
        <v>44393</v>
      </c>
      <c r="K657" s="35" t="s">
        <v>80</v>
      </c>
      <c r="L657" s="42">
        <v>0</v>
      </c>
      <c r="M657" s="43">
        <v>0</v>
      </c>
      <c r="N657" s="42">
        <v>5771758.2999999998</v>
      </c>
      <c r="O657" s="42">
        <v>0</v>
      </c>
      <c r="P657" s="35">
        <v>0</v>
      </c>
      <c r="Q657" s="35">
        <v>0</v>
      </c>
      <c r="R657" s="42">
        <v>5599548.2699999996</v>
      </c>
      <c r="S657" s="42">
        <v>0</v>
      </c>
      <c r="T657" s="42">
        <v>96</v>
      </c>
      <c r="U657" s="42">
        <v>97.01</v>
      </c>
      <c r="V657" s="35" t="s">
        <v>787</v>
      </c>
      <c r="W657" s="35" t="s">
        <v>82</v>
      </c>
      <c r="X657" s="35" t="s">
        <v>134</v>
      </c>
      <c r="Y657" s="35" t="s">
        <v>1660</v>
      </c>
      <c r="Z657" s="35" t="s">
        <v>1660</v>
      </c>
    </row>
    <row r="658" spans="1:26" ht="15.75" customHeight="1">
      <c r="A658" s="35" t="s">
        <v>1096</v>
      </c>
      <c r="B658" s="35" t="s">
        <v>1098</v>
      </c>
      <c r="C658" s="35" t="s">
        <v>76</v>
      </c>
      <c r="D658" s="35" t="s">
        <v>205</v>
      </c>
      <c r="E658" s="35" t="s">
        <v>733</v>
      </c>
      <c r="F658" s="35" t="s">
        <v>2194</v>
      </c>
      <c r="G658" s="35" t="s">
        <v>2195</v>
      </c>
      <c r="H658" s="35" t="s">
        <v>2222</v>
      </c>
      <c r="I658" s="41">
        <v>43782</v>
      </c>
      <c r="J658" s="41">
        <v>44393</v>
      </c>
      <c r="K658" s="35" t="s">
        <v>80</v>
      </c>
      <c r="L658" s="42">
        <v>0</v>
      </c>
      <c r="M658" s="43">
        <v>0</v>
      </c>
      <c r="N658" s="42">
        <v>5771758.2999999998</v>
      </c>
      <c r="O658" s="42">
        <v>0</v>
      </c>
      <c r="P658" s="35">
        <v>0</v>
      </c>
      <c r="Q658" s="35">
        <v>0</v>
      </c>
      <c r="R658" s="42">
        <v>5599548.2699999996</v>
      </c>
      <c r="S658" s="42">
        <v>0</v>
      </c>
      <c r="T658" s="42">
        <v>96</v>
      </c>
      <c r="U658" s="42">
        <v>97.01</v>
      </c>
      <c r="V658" s="35" t="s">
        <v>787</v>
      </c>
      <c r="W658" s="35" t="s">
        <v>82</v>
      </c>
      <c r="X658" s="35" t="s">
        <v>134</v>
      </c>
      <c r="Y658" s="35" t="s">
        <v>95</v>
      </c>
      <c r="Z658" s="35" t="s">
        <v>95</v>
      </c>
    </row>
    <row r="659" spans="1:26" ht="15.75" customHeight="1">
      <c r="A659" s="35" t="s">
        <v>1096</v>
      </c>
      <c r="B659" s="35" t="s">
        <v>1098</v>
      </c>
      <c r="C659" s="35" t="s">
        <v>76</v>
      </c>
      <c r="D659" s="35" t="s">
        <v>205</v>
      </c>
      <c r="E659" s="35" t="s">
        <v>733</v>
      </c>
      <c r="F659" s="35" t="s">
        <v>2194</v>
      </c>
      <c r="G659" s="35" t="s">
        <v>2195</v>
      </c>
      <c r="H659" s="35" t="s">
        <v>2222</v>
      </c>
      <c r="I659" s="41">
        <v>43782</v>
      </c>
      <c r="J659" s="41">
        <v>44393</v>
      </c>
      <c r="K659" s="35" t="s">
        <v>80</v>
      </c>
      <c r="L659" s="42">
        <v>0</v>
      </c>
      <c r="M659" s="43">
        <v>0</v>
      </c>
      <c r="N659" s="42">
        <v>5771758.2999999998</v>
      </c>
      <c r="O659" s="42">
        <v>0</v>
      </c>
      <c r="P659" s="35">
        <v>0</v>
      </c>
      <c r="Q659" s="35">
        <v>0</v>
      </c>
      <c r="R659" s="42">
        <v>5599548.2699999996</v>
      </c>
      <c r="S659" s="42">
        <v>0</v>
      </c>
      <c r="T659" s="42">
        <v>96</v>
      </c>
      <c r="U659" s="42">
        <v>97.01</v>
      </c>
      <c r="V659" s="35" t="s">
        <v>787</v>
      </c>
      <c r="W659" s="35" t="s">
        <v>82</v>
      </c>
      <c r="X659" s="35" t="s">
        <v>134</v>
      </c>
      <c r="Y659" s="35" t="s">
        <v>364</v>
      </c>
      <c r="Z659" s="35" t="s">
        <v>364</v>
      </c>
    </row>
    <row r="660" spans="1:26" ht="15.75" customHeight="1">
      <c r="A660" s="35" t="s">
        <v>1096</v>
      </c>
      <c r="B660" s="35" t="s">
        <v>1098</v>
      </c>
      <c r="C660" s="35" t="s">
        <v>76</v>
      </c>
      <c r="D660" s="35" t="s">
        <v>205</v>
      </c>
      <c r="E660" s="35" t="s">
        <v>733</v>
      </c>
      <c r="F660" s="35" t="s">
        <v>2194</v>
      </c>
      <c r="G660" s="35" t="s">
        <v>2195</v>
      </c>
      <c r="H660" s="35" t="s">
        <v>2222</v>
      </c>
      <c r="I660" s="41">
        <v>43782</v>
      </c>
      <c r="J660" s="41">
        <v>44393</v>
      </c>
      <c r="K660" s="35" t="s">
        <v>80</v>
      </c>
      <c r="L660" s="42">
        <v>0</v>
      </c>
      <c r="M660" s="43">
        <v>0</v>
      </c>
      <c r="N660" s="42">
        <v>5771758.2999999998</v>
      </c>
      <c r="O660" s="42">
        <v>0</v>
      </c>
      <c r="P660" s="35">
        <v>0</v>
      </c>
      <c r="Q660" s="35">
        <v>0</v>
      </c>
      <c r="R660" s="42">
        <v>5599548.2699999996</v>
      </c>
      <c r="S660" s="42">
        <v>0</v>
      </c>
      <c r="T660" s="42">
        <v>96</v>
      </c>
      <c r="U660" s="42">
        <v>97.01</v>
      </c>
      <c r="V660" s="35" t="s">
        <v>787</v>
      </c>
      <c r="W660" s="35" t="s">
        <v>82</v>
      </c>
      <c r="X660" s="35" t="s">
        <v>134</v>
      </c>
      <c r="Y660" s="35" t="s">
        <v>1223</v>
      </c>
      <c r="Z660" s="35" t="s">
        <v>1223</v>
      </c>
    </row>
    <row r="661" spans="1:26" ht="15.75" customHeight="1">
      <c r="A661" s="35" t="s">
        <v>1096</v>
      </c>
      <c r="B661" s="35" t="s">
        <v>1098</v>
      </c>
      <c r="C661" s="35" t="s">
        <v>76</v>
      </c>
      <c r="D661" s="35" t="s">
        <v>205</v>
      </c>
      <c r="E661" s="35" t="s">
        <v>733</v>
      </c>
      <c r="F661" s="35" t="s">
        <v>2194</v>
      </c>
      <c r="G661" s="35" t="s">
        <v>2195</v>
      </c>
      <c r="H661" s="35" t="s">
        <v>2222</v>
      </c>
      <c r="I661" s="41">
        <v>43782</v>
      </c>
      <c r="J661" s="41">
        <v>44393</v>
      </c>
      <c r="K661" s="35" t="s">
        <v>80</v>
      </c>
      <c r="L661" s="42">
        <v>0</v>
      </c>
      <c r="M661" s="43">
        <v>0</v>
      </c>
      <c r="N661" s="42">
        <v>5771758.2999999998</v>
      </c>
      <c r="O661" s="42">
        <v>0</v>
      </c>
      <c r="P661" s="35">
        <v>0</v>
      </c>
      <c r="Q661" s="35">
        <v>0</v>
      </c>
      <c r="R661" s="42">
        <v>5599548.2699999996</v>
      </c>
      <c r="S661" s="42">
        <v>0</v>
      </c>
      <c r="T661" s="42">
        <v>96</v>
      </c>
      <c r="U661" s="42">
        <v>97.01</v>
      </c>
      <c r="V661" s="35" t="s">
        <v>787</v>
      </c>
      <c r="W661" s="35" t="s">
        <v>82</v>
      </c>
      <c r="X661" s="35" t="s">
        <v>134</v>
      </c>
      <c r="Y661" s="35" t="s">
        <v>212</v>
      </c>
      <c r="Z661" s="35" t="s">
        <v>212</v>
      </c>
    </row>
    <row r="662" spans="1:26" ht="15.75" customHeight="1">
      <c r="A662" s="35" t="s">
        <v>1101</v>
      </c>
      <c r="B662" s="35" t="s">
        <v>1103</v>
      </c>
      <c r="C662" s="35" t="s">
        <v>138</v>
      </c>
      <c r="D662" s="35" t="s">
        <v>243</v>
      </c>
      <c r="E662" s="35" t="s">
        <v>733</v>
      </c>
      <c r="F662" s="35" t="s">
        <v>2293</v>
      </c>
      <c r="G662" s="35" t="s">
        <v>2099</v>
      </c>
      <c r="H662" s="35" t="s">
        <v>2294</v>
      </c>
      <c r="I662" s="41">
        <v>43983</v>
      </c>
      <c r="J662" s="41">
        <v>44926</v>
      </c>
      <c r="K662" s="35" t="s">
        <v>80</v>
      </c>
      <c r="L662" s="42">
        <v>334013.23</v>
      </c>
      <c r="M662" s="43">
        <v>2578731.9</v>
      </c>
      <c r="N662" s="42">
        <v>2578731.9300000002</v>
      </c>
      <c r="O662" s="42">
        <v>0</v>
      </c>
      <c r="P662" s="35">
        <v>0</v>
      </c>
      <c r="Q662" s="35">
        <v>0</v>
      </c>
      <c r="R662" s="42">
        <v>2099453.86</v>
      </c>
      <c r="S662" s="42">
        <v>0</v>
      </c>
      <c r="T662" s="42">
        <v>83.5</v>
      </c>
      <c r="U662" s="42">
        <v>81.41</v>
      </c>
      <c r="V662" s="35" t="s">
        <v>1052</v>
      </c>
      <c r="W662" s="35" t="s">
        <v>82</v>
      </c>
      <c r="X662" s="35" t="s">
        <v>355</v>
      </c>
      <c r="Y662" s="35" t="s">
        <v>655</v>
      </c>
      <c r="Z662" s="35" t="s">
        <v>655</v>
      </c>
    </row>
    <row r="663" spans="1:26" ht="15.75" customHeight="1">
      <c r="A663" s="35" t="s">
        <v>1101</v>
      </c>
      <c r="B663" s="35" t="s">
        <v>1103</v>
      </c>
      <c r="C663" s="35" t="s">
        <v>138</v>
      </c>
      <c r="D663" s="35" t="s">
        <v>243</v>
      </c>
      <c r="E663" s="35" t="s">
        <v>733</v>
      </c>
      <c r="F663" s="35" t="s">
        <v>2293</v>
      </c>
      <c r="G663" s="35" t="s">
        <v>2099</v>
      </c>
      <c r="H663" s="35" t="s">
        <v>2294</v>
      </c>
      <c r="I663" s="41">
        <v>43983</v>
      </c>
      <c r="J663" s="41">
        <v>44926</v>
      </c>
      <c r="K663" s="35" t="s">
        <v>80</v>
      </c>
      <c r="L663" s="42">
        <v>334013.23</v>
      </c>
      <c r="M663" s="43">
        <v>2578731.9</v>
      </c>
      <c r="N663" s="42">
        <v>2578731.9300000002</v>
      </c>
      <c r="O663" s="42">
        <v>0</v>
      </c>
      <c r="P663" s="35">
        <v>0</v>
      </c>
      <c r="Q663" s="35">
        <v>0</v>
      </c>
      <c r="R663" s="42">
        <v>2099453.86</v>
      </c>
      <c r="S663" s="42">
        <v>0</v>
      </c>
      <c r="T663" s="42">
        <v>83.5</v>
      </c>
      <c r="U663" s="42">
        <v>81.41</v>
      </c>
      <c r="V663" s="35" t="s">
        <v>1052</v>
      </c>
      <c r="W663" s="35" t="s">
        <v>82</v>
      </c>
      <c r="X663" s="35" t="s">
        <v>355</v>
      </c>
      <c r="Y663" s="35" t="s">
        <v>259</v>
      </c>
      <c r="Z663" s="35" t="s">
        <v>259</v>
      </c>
    </row>
    <row r="664" spans="1:26" ht="15.75" customHeight="1">
      <c r="A664" s="35" t="s">
        <v>1101</v>
      </c>
      <c r="B664" s="35" t="s">
        <v>1103</v>
      </c>
      <c r="C664" s="35" t="s">
        <v>138</v>
      </c>
      <c r="D664" s="35" t="s">
        <v>243</v>
      </c>
      <c r="E664" s="35" t="s">
        <v>733</v>
      </c>
      <c r="F664" s="35" t="s">
        <v>2293</v>
      </c>
      <c r="G664" s="35" t="s">
        <v>2099</v>
      </c>
      <c r="H664" s="35" t="s">
        <v>2294</v>
      </c>
      <c r="I664" s="41">
        <v>43983</v>
      </c>
      <c r="J664" s="41">
        <v>44926</v>
      </c>
      <c r="K664" s="35" t="s">
        <v>80</v>
      </c>
      <c r="L664" s="42">
        <v>334013.23</v>
      </c>
      <c r="M664" s="43">
        <v>2578731.9</v>
      </c>
      <c r="N664" s="42">
        <v>2578731.9300000002</v>
      </c>
      <c r="O664" s="42">
        <v>0</v>
      </c>
      <c r="P664" s="35">
        <v>0</v>
      </c>
      <c r="Q664" s="35">
        <v>0</v>
      </c>
      <c r="R664" s="42">
        <v>2099453.86</v>
      </c>
      <c r="S664" s="42">
        <v>0</v>
      </c>
      <c r="T664" s="42">
        <v>83.5</v>
      </c>
      <c r="U664" s="42">
        <v>81.41</v>
      </c>
      <c r="V664" s="35" t="s">
        <v>1052</v>
      </c>
      <c r="W664" s="35" t="s">
        <v>82</v>
      </c>
      <c r="X664" s="35" t="s">
        <v>355</v>
      </c>
      <c r="Y664" s="35" t="s">
        <v>224</v>
      </c>
      <c r="Z664" s="35" t="s">
        <v>224</v>
      </c>
    </row>
    <row r="665" spans="1:26" ht="15.75" customHeight="1">
      <c r="A665" s="35" t="s">
        <v>1101</v>
      </c>
      <c r="B665" s="35" t="s">
        <v>1103</v>
      </c>
      <c r="C665" s="35" t="s">
        <v>138</v>
      </c>
      <c r="D665" s="35" t="s">
        <v>243</v>
      </c>
      <c r="E665" s="35" t="s">
        <v>733</v>
      </c>
      <c r="F665" s="35" t="s">
        <v>2293</v>
      </c>
      <c r="G665" s="35" t="s">
        <v>2099</v>
      </c>
      <c r="H665" s="35" t="s">
        <v>2294</v>
      </c>
      <c r="I665" s="41">
        <v>43983</v>
      </c>
      <c r="J665" s="41">
        <v>44926</v>
      </c>
      <c r="K665" s="35" t="s">
        <v>80</v>
      </c>
      <c r="L665" s="42">
        <v>334013.23</v>
      </c>
      <c r="M665" s="43">
        <v>2578731.9</v>
      </c>
      <c r="N665" s="42">
        <v>2578731.9300000002</v>
      </c>
      <c r="O665" s="42">
        <v>0</v>
      </c>
      <c r="P665" s="35">
        <v>0</v>
      </c>
      <c r="Q665" s="35">
        <v>0</v>
      </c>
      <c r="R665" s="42">
        <v>2099453.86</v>
      </c>
      <c r="S665" s="42">
        <v>0</v>
      </c>
      <c r="T665" s="42">
        <v>83.5</v>
      </c>
      <c r="U665" s="42">
        <v>81.41</v>
      </c>
      <c r="V665" s="35" t="s">
        <v>1052</v>
      </c>
      <c r="W665" s="35" t="s">
        <v>82</v>
      </c>
      <c r="X665" s="35" t="s">
        <v>355</v>
      </c>
      <c r="Y665" s="35" t="s">
        <v>235</v>
      </c>
      <c r="Z665" s="35" t="s">
        <v>1615</v>
      </c>
    </row>
    <row r="666" spans="1:26" ht="15.75" customHeight="1">
      <c r="A666" s="35" t="s">
        <v>1101</v>
      </c>
      <c r="B666" s="35" t="s">
        <v>1103</v>
      </c>
      <c r="C666" s="35" t="s">
        <v>138</v>
      </c>
      <c r="D666" s="35" t="s">
        <v>243</v>
      </c>
      <c r="E666" s="35" t="s">
        <v>733</v>
      </c>
      <c r="F666" s="35" t="s">
        <v>2293</v>
      </c>
      <c r="G666" s="35" t="s">
        <v>2099</v>
      </c>
      <c r="H666" s="35" t="s">
        <v>2294</v>
      </c>
      <c r="I666" s="41">
        <v>43983</v>
      </c>
      <c r="J666" s="41">
        <v>44926</v>
      </c>
      <c r="K666" s="35" t="s">
        <v>80</v>
      </c>
      <c r="L666" s="42">
        <v>334013.23</v>
      </c>
      <c r="M666" s="43">
        <v>2578731.9</v>
      </c>
      <c r="N666" s="42">
        <v>2578731.9300000002</v>
      </c>
      <c r="O666" s="42">
        <v>0</v>
      </c>
      <c r="P666" s="35">
        <v>0</v>
      </c>
      <c r="Q666" s="35">
        <v>0</v>
      </c>
      <c r="R666" s="42">
        <v>2099453.86</v>
      </c>
      <c r="S666" s="42">
        <v>0</v>
      </c>
      <c r="T666" s="42">
        <v>83.5</v>
      </c>
      <c r="U666" s="42">
        <v>81.41</v>
      </c>
      <c r="V666" s="35" t="s">
        <v>1052</v>
      </c>
      <c r="W666" s="35" t="s">
        <v>82</v>
      </c>
      <c r="X666" s="35" t="s">
        <v>355</v>
      </c>
      <c r="Y666" s="35" t="s">
        <v>158</v>
      </c>
      <c r="Z666" s="35" t="s">
        <v>158</v>
      </c>
    </row>
    <row r="667" spans="1:26" ht="15.75" customHeight="1">
      <c r="A667" s="35" t="s">
        <v>1108</v>
      </c>
      <c r="B667" s="35" t="s">
        <v>1109</v>
      </c>
      <c r="C667" s="35" t="s">
        <v>138</v>
      </c>
      <c r="D667" s="35" t="s">
        <v>1110</v>
      </c>
      <c r="E667" s="35" t="s">
        <v>140</v>
      </c>
      <c r="F667" s="35" t="s">
        <v>2323</v>
      </c>
      <c r="G667" s="35" t="s">
        <v>2324</v>
      </c>
      <c r="H667" s="35" t="s">
        <v>2325</v>
      </c>
      <c r="I667" s="41">
        <v>43424</v>
      </c>
      <c r="J667" s="41">
        <v>45138</v>
      </c>
      <c r="K667" s="35" t="s">
        <v>104</v>
      </c>
      <c r="L667" s="42">
        <v>117005.64</v>
      </c>
      <c r="M667" s="43">
        <v>1031758.07</v>
      </c>
      <c r="N667" s="42">
        <v>1790331.42</v>
      </c>
      <c r="O667" s="42">
        <v>0</v>
      </c>
      <c r="P667" s="35">
        <v>0</v>
      </c>
      <c r="Q667" s="35">
        <v>0</v>
      </c>
      <c r="R667" s="42">
        <v>1029556.57</v>
      </c>
      <c r="S667" s="42">
        <v>0</v>
      </c>
      <c r="T667" s="42">
        <v>31.77</v>
      </c>
      <c r="U667" s="42">
        <v>57.5</v>
      </c>
      <c r="V667" s="35" t="s">
        <v>81</v>
      </c>
      <c r="W667" s="35" t="s">
        <v>82</v>
      </c>
      <c r="X667" s="35" t="s">
        <v>94</v>
      </c>
      <c r="Y667" s="35" t="s">
        <v>95</v>
      </c>
      <c r="Z667" s="35" t="s">
        <v>95</v>
      </c>
    </row>
    <row r="668" spans="1:26" ht="15.75" customHeight="1">
      <c r="A668" s="35" t="s">
        <v>1115</v>
      </c>
      <c r="B668" s="35" t="s">
        <v>1116</v>
      </c>
      <c r="C668" s="35" t="s">
        <v>138</v>
      </c>
      <c r="D668" s="35" t="s">
        <v>131</v>
      </c>
      <c r="E668" s="35" t="s">
        <v>140</v>
      </c>
      <c r="F668" s="35" t="s">
        <v>2326</v>
      </c>
      <c r="G668" s="35" t="s">
        <v>2327</v>
      </c>
      <c r="H668" s="35" t="s">
        <v>2328</v>
      </c>
      <c r="I668" s="41">
        <v>43787</v>
      </c>
      <c r="J668" s="41">
        <v>44926</v>
      </c>
      <c r="K668" s="35" t="s">
        <v>104</v>
      </c>
      <c r="L668" s="42">
        <v>0</v>
      </c>
      <c r="M668" s="43">
        <v>0</v>
      </c>
      <c r="N668" s="42">
        <v>9374223.0899999999</v>
      </c>
      <c r="O668" s="42">
        <v>0</v>
      </c>
      <c r="P668" s="35">
        <v>9391556.5199999996</v>
      </c>
      <c r="Q668" s="35">
        <v>0</v>
      </c>
      <c r="R668" s="42">
        <v>15679540.67</v>
      </c>
      <c r="S668" s="42">
        <v>0</v>
      </c>
      <c r="T668" s="42">
        <v>75</v>
      </c>
      <c r="U668" s="42">
        <v>83.55</v>
      </c>
      <c r="V668" s="35" t="s">
        <v>754</v>
      </c>
      <c r="W668" s="35" t="s">
        <v>233</v>
      </c>
      <c r="X668" s="35" t="s">
        <v>83</v>
      </c>
      <c r="Y668" s="35" t="s">
        <v>95</v>
      </c>
      <c r="Z668" s="35" t="s">
        <v>95</v>
      </c>
    </row>
    <row r="669" spans="1:26" ht="15.75" customHeight="1">
      <c r="A669" s="35" t="s">
        <v>1121</v>
      </c>
      <c r="B669" s="35" t="s">
        <v>1122</v>
      </c>
      <c r="C669" s="35" t="s">
        <v>76</v>
      </c>
      <c r="D669" s="35" t="s">
        <v>131</v>
      </c>
      <c r="E669" s="35" t="s">
        <v>119</v>
      </c>
      <c r="F669" s="35" t="s">
        <v>2237</v>
      </c>
      <c r="G669" s="35" t="s">
        <v>2238</v>
      </c>
      <c r="H669" s="35" t="s">
        <v>2329</v>
      </c>
      <c r="I669" s="41">
        <v>43703</v>
      </c>
      <c r="J669" s="41">
        <v>43951</v>
      </c>
      <c r="K669" s="35" t="s">
        <v>80</v>
      </c>
      <c r="L669" s="42">
        <v>0</v>
      </c>
      <c r="M669" s="43">
        <v>0</v>
      </c>
      <c r="N669" s="42">
        <v>155578</v>
      </c>
      <c r="O669" s="42">
        <v>0</v>
      </c>
      <c r="P669" s="35">
        <v>0</v>
      </c>
      <c r="Q669" s="35">
        <v>0</v>
      </c>
      <c r="R669" s="42">
        <v>151257.39000000001</v>
      </c>
      <c r="S669" s="42">
        <v>0</v>
      </c>
      <c r="T669" s="42">
        <v>100</v>
      </c>
      <c r="U669" s="42">
        <v>97.22</v>
      </c>
      <c r="V669" s="35" t="s">
        <v>754</v>
      </c>
      <c r="W669" s="35" t="s">
        <v>82</v>
      </c>
      <c r="X669" s="35" t="s">
        <v>83</v>
      </c>
      <c r="Y669" s="35" t="s">
        <v>95</v>
      </c>
      <c r="Z669" s="35" t="s">
        <v>95</v>
      </c>
    </row>
    <row r="670" spans="1:26" ht="15.75" customHeight="1">
      <c r="A670" s="35" t="s">
        <v>1125</v>
      </c>
      <c r="B670" s="35" t="s">
        <v>1127</v>
      </c>
      <c r="C670" s="35" t="s">
        <v>117</v>
      </c>
      <c r="D670" s="35" t="s">
        <v>1092</v>
      </c>
      <c r="E670" s="35" t="s">
        <v>488</v>
      </c>
      <c r="F670" s="35" t="s">
        <v>2320</v>
      </c>
      <c r="G670" s="35" t="s">
        <v>2321</v>
      </c>
      <c r="H670" s="35" t="s">
        <v>2322</v>
      </c>
      <c r="I670" s="41">
        <v>44125</v>
      </c>
      <c r="J670" s="41">
        <v>44196</v>
      </c>
      <c r="K670" s="35" t="s">
        <v>663</v>
      </c>
      <c r="L670" s="42">
        <v>60000</v>
      </c>
      <c r="M670" s="43">
        <v>462237.6</v>
      </c>
      <c r="N670" s="42">
        <v>462237.6</v>
      </c>
      <c r="O670" s="42">
        <v>0</v>
      </c>
      <c r="P670" s="35">
        <v>0</v>
      </c>
      <c r="Q670" s="35">
        <v>0</v>
      </c>
      <c r="R670" s="42">
        <v>462237.58</v>
      </c>
      <c r="S670" s="42">
        <v>0</v>
      </c>
      <c r="T670" s="42">
        <v>100</v>
      </c>
      <c r="U670" s="42">
        <v>99.99</v>
      </c>
      <c r="V670" s="35" t="s">
        <v>831</v>
      </c>
      <c r="W670" s="35" t="s">
        <v>233</v>
      </c>
      <c r="X670" s="35" t="s">
        <v>401</v>
      </c>
      <c r="Y670" s="35" t="s">
        <v>294</v>
      </c>
      <c r="Z670" s="35" t="s">
        <v>294</v>
      </c>
    </row>
    <row r="671" spans="1:26" ht="15.75" customHeight="1">
      <c r="A671" s="35" t="s">
        <v>1125</v>
      </c>
      <c r="B671" s="35" t="s">
        <v>1127</v>
      </c>
      <c r="C671" s="35" t="s">
        <v>117</v>
      </c>
      <c r="D671" s="35" t="s">
        <v>1092</v>
      </c>
      <c r="E671" s="35" t="s">
        <v>488</v>
      </c>
      <c r="F671" s="35" t="s">
        <v>2320</v>
      </c>
      <c r="G671" s="35" t="s">
        <v>2321</v>
      </c>
      <c r="H671" s="35" t="s">
        <v>2322</v>
      </c>
      <c r="I671" s="41">
        <v>44125</v>
      </c>
      <c r="J671" s="41">
        <v>44196</v>
      </c>
      <c r="K671" s="35" t="s">
        <v>663</v>
      </c>
      <c r="L671" s="42">
        <v>60000</v>
      </c>
      <c r="M671" s="43">
        <v>462237.6</v>
      </c>
      <c r="N671" s="42">
        <v>462237.6</v>
      </c>
      <c r="O671" s="42">
        <v>0</v>
      </c>
      <c r="P671" s="35">
        <v>0</v>
      </c>
      <c r="Q671" s="35">
        <v>0</v>
      </c>
      <c r="R671" s="42">
        <v>462237.58</v>
      </c>
      <c r="S671" s="42">
        <v>0</v>
      </c>
      <c r="T671" s="42">
        <v>100</v>
      </c>
      <c r="U671" s="42">
        <v>99.99</v>
      </c>
      <c r="V671" s="35" t="s">
        <v>831</v>
      </c>
      <c r="W671" s="35" t="s">
        <v>233</v>
      </c>
      <c r="X671" s="35" t="s">
        <v>401</v>
      </c>
      <c r="Y671" s="35" t="s">
        <v>95</v>
      </c>
      <c r="Z671" s="35" t="s">
        <v>95</v>
      </c>
    </row>
    <row r="672" spans="1:26" ht="15.75" customHeight="1">
      <c r="A672" s="35" t="s">
        <v>1130</v>
      </c>
      <c r="B672" s="35" t="s">
        <v>1132</v>
      </c>
      <c r="C672" s="35" t="s">
        <v>138</v>
      </c>
      <c r="D672" s="35" t="s">
        <v>1133</v>
      </c>
      <c r="E672" s="35" t="s">
        <v>488</v>
      </c>
      <c r="F672" s="35" t="s">
        <v>2330</v>
      </c>
      <c r="G672" s="35" t="s">
        <v>2331</v>
      </c>
      <c r="H672" s="35" t="s">
        <v>2332</v>
      </c>
      <c r="I672" s="41">
        <v>43902</v>
      </c>
      <c r="J672" s="41">
        <v>44086</v>
      </c>
      <c r="K672" s="35" t="s">
        <v>266</v>
      </c>
      <c r="L672" s="42">
        <v>174408.05</v>
      </c>
      <c r="M672" s="43">
        <v>174408.05</v>
      </c>
      <c r="N672" s="42">
        <v>174408.05</v>
      </c>
      <c r="O672" s="42">
        <v>0</v>
      </c>
      <c r="P672" s="35">
        <v>0</v>
      </c>
      <c r="Q672" s="35">
        <v>0</v>
      </c>
      <c r="R672" s="42">
        <v>174408</v>
      </c>
      <c r="S672" s="42">
        <v>0</v>
      </c>
      <c r="T672" s="42">
        <v>100</v>
      </c>
      <c r="U672" s="42">
        <v>99.99</v>
      </c>
      <c r="V672" s="35" t="s">
        <v>831</v>
      </c>
      <c r="W672" s="35" t="s">
        <v>82</v>
      </c>
      <c r="X672" s="35" t="s">
        <v>300</v>
      </c>
      <c r="Y672" s="35" t="s">
        <v>472</v>
      </c>
      <c r="Z672" s="35" t="s">
        <v>472</v>
      </c>
    </row>
    <row r="673" spans="1:26" ht="15.75" customHeight="1">
      <c r="A673" s="35" t="s">
        <v>1130</v>
      </c>
      <c r="B673" s="35" t="s">
        <v>1132</v>
      </c>
      <c r="C673" s="35" t="s">
        <v>138</v>
      </c>
      <c r="D673" s="35" t="s">
        <v>1133</v>
      </c>
      <c r="E673" s="35" t="s">
        <v>488</v>
      </c>
      <c r="F673" s="35" t="s">
        <v>2330</v>
      </c>
      <c r="G673" s="35" t="s">
        <v>2331</v>
      </c>
      <c r="H673" s="35" t="s">
        <v>2332</v>
      </c>
      <c r="I673" s="41">
        <v>43902</v>
      </c>
      <c r="J673" s="41">
        <v>44086</v>
      </c>
      <c r="K673" s="35" t="s">
        <v>266</v>
      </c>
      <c r="L673" s="42">
        <v>174408.05</v>
      </c>
      <c r="M673" s="43">
        <v>174408.05</v>
      </c>
      <c r="N673" s="42">
        <v>174408.05</v>
      </c>
      <c r="O673" s="42">
        <v>0</v>
      </c>
      <c r="P673" s="35">
        <v>0</v>
      </c>
      <c r="Q673" s="35">
        <v>0</v>
      </c>
      <c r="R673" s="42">
        <v>174408</v>
      </c>
      <c r="S673" s="42">
        <v>0</v>
      </c>
      <c r="T673" s="42">
        <v>100</v>
      </c>
      <c r="U673" s="42">
        <v>99.99</v>
      </c>
      <c r="V673" s="35" t="s">
        <v>831</v>
      </c>
      <c r="W673" s="35" t="s">
        <v>82</v>
      </c>
      <c r="X673" s="35" t="s">
        <v>300</v>
      </c>
      <c r="Y673" s="35" t="s">
        <v>95</v>
      </c>
      <c r="Z673" s="35" t="s">
        <v>95</v>
      </c>
    </row>
    <row r="674" spans="1:26" ht="15.75" customHeight="1">
      <c r="A674" s="35" t="s">
        <v>1139</v>
      </c>
      <c r="B674" s="35" t="s">
        <v>1140</v>
      </c>
      <c r="C674" s="35" t="s">
        <v>138</v>
      </c>
      <c r="D674" s="35" t="s">
        <v>662</v>
      </c>
      <c r="E674" s="35" t="s">
        <v>488</v>
      </c>
      <c r="F674" s="35" t="s">
        <v>2137</v>
      </c>
      <c r="G674" s="35" t="s">
        <v>2138</v>
      </c>
      <c r="H674" s="35" t="s">
        <v>2173</v>
      </c>
      <c r="I674" s="41">
        <v>43646</v>
      </c>
      <c r="J674" s="41">
        <v>43644</v>
      </c>
      <c r="K674" s="35" t="s">
        <v>80</v>
      </c>
      <c r="L674" s="42">
        <v>2831846.97</v>
      </c>
      <c r="M674" s="43">
        <v>20748942.75</v>
      </c>
      <c r="N674" s="42">
        <v>20748942.75</v>
      </c>
      <c r="O674" s="42">
        <v>0</v>
      </c>
      <c r="P674" s="35">
        <v>0</v>
      </c>
      <c r="Q674" s="35">
        <v>0</v>
      </c>
      <c r="R674" s="42">
        <v>20748942.739999998</v>
      </c>
      <c r="S674" s="42">
        <v>0</v>
      </c>
      <c r="T674" s="42">
        <v>100</v>
      </c>
      <c r="U674" s="42">
        <v>99.99</v>
      </c>
      <c r="V674" s="35" t="s">
        <v>664</v>
      </c>
      <c r="W674" s="35" t="s">
        <v>233</v>
      </c>
      <c r="X674" s="35" t="s">
        <v>176</v>
      </c>
      <c r="Y674" s="35" t="s">
        <v>95</v>
      </c>
      <c r="Z674" s="35" t="s">
        <v>95</v>
      </c>
    </row>
    <row r="675" spans="1:26" ht="15.75" customHeight="1">
      <c r="A675" s="35" t="s">
        <v>1143</v>
      </c>
      <c r="B675" s="35" t="s">
        <v>1144</v>
      </c>
      <c r="C675" s="35" t="s">
        <v>138</v>
      </c>
      <c r="D675" s="35" t="s">
        <v>662</v>
      </c>
      <c r="E675" s="35" t="s">
        <v>488</v>
      </c>
      <c r="F675" s="35" t="s">
        <v>2333</v>
      </c>
      <c r="G675" s="35" t="s">
        <v>2138</v>
      </c>
      <c r="H675" s="35" t="s">
        <v>2334</v>
      </c>
      <c r="I675" s="41">
        <v>43017</v>
      </c>
      <c r="J675" s="41">
        <v>43585</v>
      </c>
      <c r="K675" s="35" t="s">
        <v>663</v>
      </c>
      <c r="L675" s="42">
        <v>2667677.87</v>
      </c>
      <c r="M675" s="43">
        <v>20537384.850000001</v>
      </c>
      <c r="N675" s="42">
        <v>20537384.850000001</v>
      </c>
      <c r="O675" s="42">
        <v>0</v>
      </c>
      <c r="P675" s="35">
        <v>0</v>
      </c>
      <c r="Q675" s="35">
        <v>0</v>
      </c>
      <c r="R675" s="42">
        <v>20537384.84</v>
      </c>
      <c r="S675" s="42">
        <v>0</v>
      </c>
      <c r="T675" s="42">
        <v>0</v>
      </c>
      <c r="U675" s="42">
        <v>99.99</v>
      </c>
      <c r="V675" s="35" t="s">
        <v>664</v>
      </c>
      <c r="W675" s="35" t="s">
        <v>233</v>
      </c>
      <c r="X675" s="35" t="s">
        <v>151</v>
      </c>
      <c r="Y675" s="35" t="s">
        <v>95</v>
      </c>
      <c r="Z675" s="35" t="s">
        <v>95</v>
      </c>
    </row>
    <row r="676" spans="1:26" ht="15.75" customHeight="1">
      <c r="A676" s="35" t="s">
        <v>1148</v>
      </c>
      <c r="B676" s="35" t="s">
        <v>1150</v>
      </c>
      <c r="C676" s="35" t="s">
        <v>138</v>
      </c>
      <c r="D676" s="35" t="s">
        <v>150</v>
      </c>
      <c r="E676" s="35" t="s">
        <v>488</v>
      </c>
      <c r="F676" s="35" t="s">
        <v>2335</v>
      </c>
      <c r="G676" s="35" t="s">
        <v>2171</v>
      </c>
      <c r="H676" s="35" t="s">
        <v>2336</v>
      </c>
      <c r="I676" s="41">
        <v>43896</v>
      </c>
      <c r="J676" s="41">
        <v>44242</v>
      </c>
      <c r="K676" s="35" t="s">
        <v>663</v>
      </c>
      <c r="L676" s="42">
        <v>446351</v>
      </c>
      <c r="M676" s="43">
        <v>3423619.29</v>
      </c>
      <c r="N676" s="42">
        <v>3423619.29</v>
      </c>
      <c r="O676" s="42">
        <v>0</v>
      </c>
      <c r="P676" s="35">
        <v>0</v>
      </c>
      <c r="Q676" s="35">
        <v>0</v>
      </c>
      <c r="R676" s="42">
        <v>3423619.29</v>
      </c>
      <c r="S676" s="42">
        <v>0</v>
      </c>
      <c r="T676" s="42">
        <v>100</v>
      </c>
      <c r="U676" s="42">
        <v>99.99</v>
      </c>
      <c r="V676" s="35" t="s">
        <v>831</v>
      </c>
      <c r="W676" s="35" t="s">
        <v>82</v>
      </c>
      <c r="X676" s="35" t="s">
        <v>217</v>
      </c>
      <c r="Y676" s="35" t="s">
        <v>95</v>
      </c>
      <c r="Z676" s="35" t="s">
        <v>95</v>
      </c>
    </row>
    <row r="677" spans="1:26" ht="15.75" customHeight="1">
      <c r="A677" s="35" t="s">
        <v>1152</v>
      </c>
      <c r="B677" s="35" t="s">
        <v>1154</v>
      </c>
      <c r="C677" s="35" t="s">
        <v>76</v>
      </c>
      <c r="D677" s="35" t="s">
        <v>150</v>
      </c>
      <c r="E677" s="35" t="s">
        <v>488</v>
      </c>
      <c r="F677" s="35" t="s">
        <v>2337</v>
      </c>
      <c r="G677" s="35" t="s">
        <v>2338</v>
      </c>
      <c r="H677" s="35" t="s">
        <v>2339</v>
      </c>
      <c r="I677" s="41">
        <v>43896</v>
      </c>
      <c r="J677" s="41">
        <v>44007</v>
      </c>
      <c r="K677" s="35" t="s">
        <v>80</v>
      </c>
      <c r="L677" s="42">
        <v>345077.76000000001</v>
      </c>
      <c r="M677" s="43">
        <v>2646829.44</v>
      </c>
      <c r="N677" s="42">
        <v>2646829.44</v>
      </c>
      <c r="O677" s="42">
        <v>0</v>
      </c>
      <c r="P677" s="35">
        <v>0</v>
      </c>
      <c r="Q677" s="35">
        <v>0</v>
      </c>
      <c r="R677" s="42">
        <v>2646829.4300000002</v>
      </c>
      <c r="S677" s="42">
        <v>0</v>
      </c>
      <c r="T677" s="42">
        <v>100</v>
      </c>
      <c r="U677" s="42">
        <v>99.99</v>
      </c>
      <c r="V677" s="35" t="s">
        <v>831</v>
      </c>
      <c r="W677" s="35" t="s">
        <v>233</v>
      </c>
      <c r="X677" s="35" t="s">
        <v>217</v>
      </c>
      <c r="Y677" s="35" t="s">
        <v>95</v>
      </c>
      <c r="Z677" s="35" t="s">
        <v>95</v>
      </c>
    </row>
    <row r="678" spans="1:26" ht="15.75" customHeight="1">
      <c r="A678" s="35" t="s">
        <v>1157</v>
      </c>
      <c r="B678" s="35" t="s">
        <v>1159</v>
      </c>
      <c r="C678" s="35" t="s">
        <v>76</v>
      </c>
      <c r="D678" s="35" t="s">
        <v>1160</v>
      </c>
      <c r="E678" s="35" t="s">
        <v>251</v>
      </c>
      <c r="F678" s="35" t="s">
        <v>2340</v>
      </c>
      <c r="G678" s="35" t="s">
        <v>2341</v>
      </c>
      <c r="H678" s="35" t="s">
        <v>2342</v>
      </c>
      <c r="I678" s="41">
        <v>43959</v>
      </c>
      <c r="J678" s="41">
        <v>44286</v>
      </c>
      <c r="K678" s="35" t="s">
        <v>80</v>
      </c>
      <c r="L678" s="42">
        <v>624250</v>
      </c>
      <c r="M678" s="43">
        <v>4797155.25</v>
      </c>
      <c r="N678" s="42">
        <v>4797155.25</v>
      </c>
      <c r="O678" s="42">
        <v>0</v>
      </c>
      <c r="P678" s="35">
        <v>0</v>
      </c>
      <c r="Q678" s="35">
        <v>0</v>
      </c>
      <c r="R678" s="42">
        <v>4797155.22</v>
      </c>
      <c r="S678" s="42">
        <v>0</v>
      </c>
      <c r="T678" s="42">
        <v>100</v>
      </c>
      <c r="U678" s="42">
        <v>99.99</v>
      </c>
      <c r="V678" s="35" t="s">
        <v>175</v>
      </c>
      <c r="W678" s="35" t="s">
        <v>233</v>
      </c>
      <c r="X678" s="35" t="s">
        <v>83</v>
      </c>
      <c r="Y678" s="35" t="s">
        <v>95</v>
      </c>
      <c r="Z678" s="35" t="s">
        <v>95</v>
      </c>
    </row>
    <row r="679" spans="1:26" ht="15.75" customHeight="1">
      <c r="A679" s="35" t="s">
        <v>1166</v>
      </c>
      <c r="B679" s="35" t="s">
        <v>1168</v>
      </c>
      <c r="C679" s="35" t="s">
        <v>100</v>
      </c>
      <c r="D679" s="35" t="s">
        <v>150</v>
      </c>
      <c r="E679" s="35" t="s">
        <v>488</v>
      </c>
      <c r="F679" s="35" t="s">
        <v>2343</v>
      </c>
      <c r="G679" s="35" t="s">
        <v>2344</v>
      </c>
      <c r="H679" s="35" t="s">
        <v>2345</v>
      </c>
      <c r="I679" s="41">
        <v>44025</v>
      </c>
      <c r="J679" s="41">
        <v>44178</v>
      </c>
      <c r="K679" s="35" t="s">
        <v>266</v>
      </c>
      <c r="L679" s="42">
        <v>132507.23000000001</v>
      </c>
      <c r="M679" s="43">
        <v>132507.23000000001</v>
      </c>
      <c r="N679" s="42">
        <v>132507.23000000001</v>
      </c>
      <c r="O679" s="42">
        <v>0</v>
      </c>
      <c r="P679" s="35">
        <v>0</v>
      </c>
      <c r="Q679" s="35">
        <v>0</v>
      </c>
      <c r="R679" s="42">
        <v>132507.22</v>
      </c>
      <c r="S679" s="42">
        <v>0</v>
      </c>
      <c r="T679" s="42">
        <v>100</v>
      </c>
      <c r="U679" s="42">
        <v>99.99</v>
      </c>
      <c r="V679" s="35" t="s">
        <v>831</v>
      </c>
      <c r="W679" s="35" t="s">
        <v>82</v>
      </c>
      <c r="X679" s="35" t="s">
        <v>217</v>
      </c>
      <c r="Y679" s="35" t="s">
        <v>472</v>
      </c>
      <c r="Z679" s="35" t="s">
        <v>1169</v>
      </c>
    </row>
    <row r="680" spans="1:26" ht="15.75" customHeight="1">
      <c r="A680" s="35" t="s">
        <v>1173</v>
      </c>
      <c r="B680" s="35" t="s">
        <v>1175</v>
      </c>
      <c r="C680" s="35" t="s">
        <v>76</v>
      </c>
      <c r="D680" s="35" t="s">
        <v>150</v>
      </c>
      <c r="E680" s="35" t="s">
        <v>488</v>
      </c>
      <c r="F680" s="35" t="s">
        <v>68</v>
      </c>
      <c r="G680" s="35" t="s">
        <v>68</v>
      </c>
      <c r="H680" s="35" t="s">
        <v>68</v>
      </c>
      <c r="I680" s="41">
        <v>44071</v>
      </c>
      <c r="J680" s="41" t="s">
        <v>68</v>
      </c>
      <c r="K680" s="35" t="s">
        <v>663</v>
      </c>
      <c r="L680" s="42">
        <v>0</v>
      </c>
      <c r="M680" s="43">
        <v>0</v>
      </c>
      <c r="N680" s="42">
        <v>271526.40000000002</v>
      </c>
      <c r="O680" s="42">
        <v>271526.40000000002</v>
      </c>
      <c r="P680" s="35">
        <v>0</v>
      </c>
      <c r="Q680" s="35">
        <v>0</v>
      </c>
      <c r="R680" s="42">
        <v>0</v>
      </c>
      <c r="S680" s="42">
        <v>0</v>
      </c>
      <c r="T680" s="42">
        <v>0</v>
      </c>
      <c r="U680" s="42">
        <v>0</v>
      </c>
      <c r="V680" s="35" t="s">
        <v>831</v>
      </c>
      <c r="W680" s="35" t="s">
        <v>82</v>
      </c>
      <c r="X680" s="35" t="s">
        <v>217</v>
      </c>
      <c r="Y680" s="35" t="s">
        <v>95</v>
      </c>
      <c r="Z680" s="35" t="s">
        <v>95</v>
      </c>
    </row>
    <row r="681" spans="1:26" ht="15.75" customHeight="1">
      <c r="A681" s="35" t="s">
        <v>1177</v>
      </c>
      <c r="B681" s="35" t="s">
        <v>1179</v>
      </c>
      <c r="C681" s="35" t="s">
        <v>117</v>
      </c>
      <c r="D681" s="35" t="s">
        <v>1133</v>
      </c>
      <c r="E681" s="35" t="s">
        <v>1180</v>
      </c>
      <c r="F681" s="35" t="s">
        <v>2330</v>
      </c>
      <c r="G681" s="35" t="s">
        <v>2331</v>
      </c>
      <c r="H681" s="35" t="s">
        <v>2346</v>
      </c>
      <c r="I681" s="41">
        <v>44074</v>
      </c>
      <c r="J681" s="41">
        <v>44165</v>
      </c>
      <c r="K681" s="35" t="s">
        <v>663</v>
      </c>
      <c r="L681" s="42">
        <v>25260.35</v>
      </c>
      <c r="M681" s="43">
        <v>194504.7</v>
      </c>
      <c r="N681" s="42">
        <v>194504.7</v>
      </c>
      <c r="O681" s="42">
        <v>0</v>
      </c>
      <c r="P681" s="35">
        <v>0</v>
      </c>
      <c r="Q681" s="35">
        <v>0</v>
      </c>
      <c r="R681" s="42">
        <v>194504.69</v>
      </c>
      <c r="S681" s="42">
        <v>0</v>
      </c>
      <c r="T681" s="42">
        <v>100</v>
      </c>
      <c r="U681" s="42">
        <v>99.99</v>
      </c>
      <c r="V681" s="35" t="s">
        <v>831</v>
      </c>
      <c r="W681" s="35" t="s">
        <v>82</v>
      </c>
      <c r="X681" s="35" t="s">
        <v>300</v>
      </c>
      <c r="Y681" s="35" t="s">
        <v>472</v>
      </c>
      <c r="Z681" s="35" t="s">
        <v>1169</v>
      </c>
    </row>
    <row r="682" spans="1:26" ht="15.75" customHeight="1">
      <c r="A682" s="35" t="s">
        <v>1177</v>
      </c>
      <c r="B682" s="35" t="s">
        <v>1179</v>
      </c>
      <c r="C682" s="35" t="s">
        <v>117</v>
      </c>
      <c r="D682" s="35" t="s">
        <v>1133</v>
      </c>
      <c r="E682" s="35" t="s">
        <v>1180</v>
      </c>
      <c r="F682" s="35" t="s">
        <v>2330</v>
      </c>
      <c r="G682" s="35" t="s">
        <v>2331</v>
      </c>
      <c r="H682" s="35" t="s">
        <v>2346</v>
      </c>
      <c r="I682" s="41">
        <v>44074</v>
      </c>
      <c r="J682" s="41">
        <v>44165</v>
      </c>
      <c r="K682" s="35" t="s">
        <v>663</v>
      </c>
      <c r="L682" s="42">
        <v>25260.35</v>
      </c>
      <c r="M682" s="43">
        <v>194504.7</v>
      </c>
      <c r="N682" s="42">
        <v>194504.7</v>
      </c>
      <c r="O682" s="42">
        <v>0</v>
      </c>
      <c r="P682" s="35">
        <v>0</v>
      </c>
      <c r="Q682" s="35">
        <v>0</v>
      </c>
      <c r="R682" s="42">
        <v>194504.69</v>
      </c>
      <c r="S682" s="42">
        <v>0</v>
      </c>
      <c r="T682" s="42">
        <v>100</v>
      </c>
      <c r="U682" s="42">
        <v>99.99</v>
      </c>
      <c r="V682" s="35" t="s">
        <v>831</v>
      </c>
      <c r="W682" s="35" t="s">
        <v>82</v>
      </c>
      <c r="X682" s="35" t="s">
        <v>300</v>
      </c>
      <c r="Y682" s="35" t="s">
        <v>472</v>
      </c>
      <c r="Z682" s="35" t="s">
        <v>472</v>
      </c>
    </row>
    <row r="683" spans="1:26" ht="15.75" customHeight="1">
      <c r="A683" s="35" t="s">
        <v>1184</v>
      </c>
      <c r="B683" s="35" t="s">
        <v>1186</v>
      </c>
      <c r="C683" s="35" t="s">
        <v>76</v>
      </c>
      <c r="D683" s="35" t="s">
        <v>232</v>
      </c>
      <c r="E683" s="35" t="s">
        <v>119</v>
      </c>
      <c r="F683" s="35" t="s">
        <v>2347</v>
      </c>
      <c r="G683" s="35" t="s">
        <v>1918</v>
      </c>
      <c r="H683" s="35" t="s">
        <v>2201</v>
      </c>
      <c r="I683" s="41">
        <v>44022</v>
      </c>
      <c r="J683" s="41">
        <v>44286</v>
      </c>
      <c r="K683" s="35" t="s">
        <v>80</v>
      </c>
      <c r="L683" s="42">
        <v>1267163.3500000001</v>
      </c>
      <c r="M683" s="43">
        <v>9707738.4299999997</v>
      </c>
      <c r="N683" s="42">
        <v>9823351.2400000002</v>
      </c>
      <c r="O683" s="42">
        <v>0</v>
      </c>
      <c r="P683" s="35">
        <v>0</v>
      </c>
      <c r="Q683" s="35">
        <v>0</v>
      </c>
      <c r="R683" s="42">
        <v>9707738.4399999995</v>
      </c>
      <c r="S683" s="42">
        <v>0</v>
      </c>
      <c r="T683" s="42">
        <v>99.44</v>
      </c>
      <c r="U683" s="42">
        <v>98.82</v>
      </c>
      <c r="V683" s="35" t="s">
        <v>831</v>
      </c>
      <c r="W683" s="35" t="s">
        <v>133</v>
      </c>
      <c r="X683" s="35" t="s">
        <v>401</v>
      </c>
      <c r="Y683" s="35" t="s">
        <v>364</v>
      </c>
      <c r="Z683" s="35" t="s">
        <v>364</v>
      </c>
    </row>
    <row r="684" spans="1:26" ht="15.75" customHeight="1">
      <c r="A684" s="35" t="s">
        <v>1184</v>
      </c>
      <c r="B684" s="35" t="s">
        <v>1186</v>
      </c>
      <c r="C684" s="35" t="s">
        <v>76</v>
      </c>
      <c r="D684" s="35" t="s">
        <v>232</v>
      </c>
      <c r="E684" s="35" t="s">
        <v>119</v>
      </c>
      <c r="F684" s="35" t="s">
        <v>2347</v>
      </c>
      <c r="G684" s="35" t="s">
        <v>1918</v>
      </c>
      <c r="H684" s="35" t="s">
        <v>2201</v>
      </c>
      <c r="I684" s="41">
        <v>44022</v>
      </c>
      <c r="J684" s="41">
        <v>44286</v>
      </c>
      <c r="K684" s="35" t="s">
        <v>80</v>
      </c>
      <c r="L684" s="42">
        <v>1267163.3500000001</v>
      </c>
      <c r="M684" s="43">
        <v>9707738.4299999997</v>
      </c>
      <c r="N684" s="42">
        <v>9823351.2400000002</v>
      </c>
      <c r="O684" s="42">
        <v>0</v>
      </c>
      <c r="P684" s="35">
        <v>0</v>
      </c>
      <c r="Q684" s="35">
        <v>0</v>
      </c>
      <c r="R684" s="42">
        <v>9707738.4399999995</v>
      </c>
      <c r="S684" s="42">
        <v>0</v>
      </c>
      <c r="T684" s="42">
        <v>99.44</v>
      </c>
      <c r="U684" s="42">
        <v>98.82</v>
      </c>
      <c r="V684" s="35" t="s">
        <v>831</v>
      </c>
      <c r="W684" s="35" t="s">
        <v>133</v>
      </c>
      <c r="X684" s="35" t="s">
        <v>401</v>
      </c>
      <c r="Y684" s="35" t="s">
        <v>224</v>
      </c>
      <c r="Z684" s="35" t="s">
        <v>224</v>
      </c>
    </row>
    <row r="685" spans="1:26" ht="15.75" customHeight="1">
      <c r="A685" s="35" t="s">
        <v>1184</v>
      </c>
      <c r="B685" s="35" t="s">
        <v>1186</v>
      </c>
      <c r="C685" s="35" t="s">
        <v>76</v>
      </c>
      <c r="D685" s="35" t="s">
        <v>232</v>
      </c>
      <c r="E685" s="35" t="s">
        <v>119</v>
      </c>
      <c r="F685" s="35" t="s">
        <v>2347</v>
      </c>
      <c r="G685" s="35" t="s">
        <v>1918</v>
      </c>
      <c r="H685" s="35" t="s">
        <v>2201</v>
      </c>
      <c r="I685" s="41">
        <v>44022</v>
      </c>
      <c r="J685" s="41">
        <v>44286</v>
      </c>
      <c r="K685" s="35" t="s">
        <v>80</v>
      </c>
      <c r="L685" s="42">
        <v>1267163.3500000001</v>
      </c>
      <c r="M685" s="43">
        <v>9707738.4299999997</v>
      </c>
      <c r="N685" s="42">
        <v>9823351.2400000002</v>
      </c>
      <c r="O685" s="42">
        <v>0</v>
      </c>
      <c r="P685" s="35">
        <v>0</v>
      </c>
      <c r="Q685" s="35">
        <v>0</v>
      </c>
      <c r="R685" s="42">
        <v>9707738.4399999995</v>
      </c>
      <c r="S685" s="42">
        <v>0</v>
      </c>
      <c r="T685" s="42">
        <v>99.44</v>
      </c>
      <c r="U685" s="42">
        <v>98.82</v>
      </c>
      <c r="V685" s="35" t="s">
        <v>831</v>
      </c>
      <c r="W685" s="35" t="s">
        <v>133</v>
      </c>
      <c r="X685" s="35" t="s">
        <v>401</v>
      </c>
      <c r="Y685" s="35" t="s">
        <v>143</v>
      </c>
      <c r="Z685" s="35" t="s">
        <v>143</v>
      </c>
    </row>
    <row r="686" spans="1:26" ht="15.75" customHeight="1">
      <c r="A686" s="35" t="s">
        <v>1184</v>
      </c>
      <c r="B686" s="35" t="s">
        <v>1186</v>
      </c>
      <c r="C686" s="35" t="s">
        <v>76</v>
      </c>
      <c r="D686" s="35" t="s">
        <v>232</v>
      </c>
      <c r="E686" s="35" t="s">
        <v>119</v>
      </c>
      <c r="F686" s="35" t="s">
        <v>2347</v>
      </c>
      <c r="G686" s="35" t="s">
        <v>1918</v>
      </c>
      <c r="H686" s="35" t="s">
        <v>2201</v>
      </c>
      <c r="I686" s="41">
        <v>44022</v>
      </c>
      <c r="J686" s="41">
        <v>44286</v>
      </c>
      <c r="K686" s="35" t="s">
        <v>80</v>
      </c>
      <c r="L686" s="42">
        <v>1267163.3500000001</v>
      </c>
      <c r="M686" s="43">
        <v>9707738.4299999997</v>
      </c>
      <c r="N686" s="42">
        <v>9823351.2400000002</v>
      </c>
      <c r="O686" s="42">
        <v>0</v>
      </c>
      <c r="P686" s="35">
        <v>0</v>
      </c>
      <c r="Q686" s="35">
        <v>0</v>
      </c>
      <c r="R686" s="42">
        <v>9707738.4399999995</v>
      </c>
      <c r="S686" s="42">
        <v>0</v>
      </c>
      <c r="T686" s="42">
        <v>99.44</v>
      </c>
      <c r="U686" s="42">
        <v>98.82</v>
      </c>
      <c r="V686" s="35" t="s">
        <v>831</v>
      </c>
      <c r="W686" s="35" t="s">
        <v>133</v>
      </c>
      <c r="X686" s="35" t="s">
        <v>401</v>
      </c>
      <c r="Y686" s="35" t="s">
        <v>356</v>
      </c>
      <c r="Z686" s="35" t="s">
        <v>356</v>
      </c>
    </row>
    <row r="687" spans="1:26" ht="15.75" customHeight="1">
      <c r="A687" s="35" t="s">
        <v>1184</v>
      </c>
      <c r="B687" s="35" t="s">
        <v>1186</v>
      </c>
      <c r="C687" s="35" t="s">
        <v>76</v>
      </c>
      <c r="D687" s="35" t="s">
        <v>232</v>
      </c>
      <c r="E687" s="35" t="s">
        <v>119</v>
      </c>
      <c r="F687" s="35" t="s">
        <v>2347</v>
      </c>
      <c r="G687" s="35" t="s">
        <v>1918</v>
      </c>
      <c r="H687" s="35" t="s">
        <v>2201</v>
      </c>
      <c r="I687" s="41">
        <v>44022</v>
      </c>
      <c r="J687" s="41">
        <v>44286</v>
      </c>
      <c r="K687" s="35" t="s">
        <v>80</v>
      </c>
      <c r="L687" s="42">
        <v>1267163.3500000001</v>
      </c>
      <c r="M687" s="43">
        <v>9707738.4299999997</v>
      </c>
      <c r="N687" s="42">
        <v>9823351.2400000002</v>
      </c>
      <c r="O687" s="42">
        <v>0</v>
      </c>
      <c r="P687" s="35">
        <v>0</v>
      </c>
      <c r="Q687" s="35">
        <v>0</v>
      </c>
      <c r="R687" s="42">
        <v>9707738.4399999995</v>
      </c>
      <c r="S687" s="42">
        <v>0</v>
      </c>
      <c r="T687" s="42">
        <v>99.44</v>
      </c>
      <c r="U687" s="42">
        <v>98.82</v>
      </c>
      <c r="V687" s="35" t="s">
        <v>831</v>
      </c>
      <c r="W687" s="35" t="s">
        <v>133</v>
      </c>
      <c r="X687" s="35" t="s">
        <v>401</v>
      </c>
      <c r="Y687" s="35" t="s">
        <v>283</v>
      </c>
      <c r="Z687" s="35" t="s">
        <v>283</v>
      </c>
    </row>
    <row r="688" spans="1:26" ht="15.75" customHeight="1">
      <c r="A688" s="35" t="s">
        <v>1184</v>
      </c>
      <c r="B688" s="35" t="s">
        <v>1186</v>
      </c>
      <c r="C688" s="35" t="s">
        <v>76</v>
      </c>
      <c r="D688" s="35" t="s">
        <v>232</v>
      </c>
      <c r="E688" s="35" t="s">
        <v>119</v>
      </c>
      <c r="F688" s="35" t="s">
        <v>2347</v>
      </c>
      <c r="G688" s="35" t="s">
        <v>1918</v>
      </c>
      <c r="H688" s="35" t="s">
        <v>2201</v>
      </c>
      <c r="I688" s="41">
        <v>44022</v>
      </c>
      <c r="J688" s="41">
        <v>44286</v>
      </c>
      <c r="K688" s="35" t="s">
        <v>80</v>
      </c>
      <c r="L688" s="42">
        <v>1267163.3500000001</v>
      </c>
      <c r="M688" s="43">
        <v>9707738.4299999997</v>
      </c>
      <c r="N688" s="42">
        <v>9823351.2400000002</v>
      </c>
      <c r="O688" s="42">
        <v>0</v>
      </c>
      <c r="P688" s="35">
        <v>0</v>
      </c>
      <c r="Q688" s="35">
        <v>0</v>
      </c>
      <c r="R688" s="42">
        <v>9707738.4399999995</v>
      </c>
      <c r="S688" s="42">
        <v>0</v>
      </c>
      <c r="T688" s="42">
        <v>99.44</v>
      </c>
      <c r="U688" s="42">
        <v>98.82</v>
      </c>
      <c r="V688" s="35" t="s">
        <v>831</v>
      </c>
      <c r="W688" s="35" t="s">
        <v>133</v>
      </c>
      <c r="X688" s="35" t="s">
        <v>401</v>
      </c>
      <c r="Y688" s="35" t="s">
        <v>665</v>
      </c>
      <c r="Z688" s="35" t="s">
        <v>665</v>
      </c>
    </row>
    <row r="689" spans="1:26" ht="15.75" customHeight="1">
      <c r="A689" s="35" t="s">
        <v>1184</v>
      </c>
      <c r="B689" s="35" t="s">
        <v>1186</v>
      </c>
      <c r="C689" s="35" t="s">
        <v>76</v>
      </c>
      <c r="D689" s="35" t="s">
        <v>232</v>
      </c>
      <c r="E689" s="35" t="s">
        <v>119</v>
      </c>
      <c r="F689" s="35" t="s">
        <v>2347</v>
      </c>
      <c r="G689" s="35" t="s">
        <v>1918</v>
      </c>
      <c r="H689" s="35" t="s">
        <v>2201</v>
      </c>
      <c r="I689" s="41">
        <v>44022</v>
      </c>
      <c r="J689" s="41">
        <v>44286</v>
      </c>
      <c r="K689" s="35" t="s">
        <v>80</v>
      </c>
      <c r="L689" s="42">
        <v>1267163.3500000001</v>
      </c>
      <c r="M689" s="43">
        <v>9707738.4299999997</v>
      </c>
      <c r="N689" s="42">
        <v>9823351.2400000002</v>
      </c>
      <c r="O689" s="42">
        <v>0</v>
      </c>
      <c r="P689" s="35">
        <v>0</v>
      </c>
      <c r="Q689" s="35">
        <v>0</v>
      </c>
      <c r="R689" s="42">
        <v>9707738.4399999995</v>
      </c>
      <c r="S689" s="42">
        <v>0</v>
      </c>
      <c r="T689" s="42">
        <v>99.44</v>
      </c>
      <c r="U689" s="42">
        <v>98.82</v>
      </c>
      <c r="V689" s="35" t="s">
        <v>831</v>
      </c>
      <c r="W689" s="35" t="s">
        <v>133</v>
      </c>
      <c r="X689" s="35" t="s">
        <v>401</v>
      </c>
      <c r="Y689" s="35" t="s">
        <v>95</v>
      </c>
      <c r="Z689" s="35" t="s">
        <v>95</v>
      </c>
    </row>
    <row r="690" spans="1:26" ht="15.75" customHeight="1">
      <c r="A690" s="35" t="s">
        <v>1184</v>
      </c>
      <c r="B690" s="35" t="s">
        <v>1186</v>
      </c>
      <c r="C690" s="35" t="s">
        <v>76</v>
      </c>
      <c r="D690" s="35" t="s">
        <v>232</v>
      </c>
      <c r="E690" s="35" t="s">
        <v>119</v>
      </c>
      <c r="F690" s="35" t="s">
        <v>2347</v>
      </c>
      <c r="G690" s="35" t="s">
        <v>1918</v>
      </c>
      <c r="H690" s="35" t="s">
        <v>2201</v>
      </c>
      <c r="I690" s="41">
        <v>44022</v>
      </c>
      <c r="J690" s="41">
        <v>44286</v>
      </c>
      <c r="K690" s="35" t="s">
        <v>80</v>
      </c>
      <c r="L690" s="42">
        <v>1267163.3500000001</v>
      </c>
      <c r="M690" s="43">
        <v>9707738.4299999997</v>
      </c>
      <c r="N690" s="42">
        <v>9823351.2400000002</v>
      </c>
      <c r="O690" s="42">
        <v>0</v>
      </c>
      <c r="P690" s="35">
        <v>0</v>
      </c>
      <c r="Q690" s="35">
        <v>0</v>
      </c>
      <c r="R690" s="42">
        <v>9707738.4399999995</v>
      </c>
      <c r="S690" s="42">
        <v>0</v>
      </c>
      <c r="T690" s="42">
        <v>99.44</v>
      </c>
      <c r="U690" s="42">
        <v>98.82</v>
      </c>
      <c r="V690" s="35" t="s">
        <v>831</v>
      </c>
      <c r="W690" s="35" t="s">
        <v>133</v>
      </c>
      <c r="X690" s="35" t="s">
        <v>401</v>
      </c>
      <c r="Y690" s="35" t="s">
        <v>158</v>
      </c>
      <c r="Z690" s="35" t="s">
        <v>158</v>
      </c>
    </row>
    <row r="691" spans="1:26" ht="15.75" customHeight="1">
      <c r="A691" s="35" t="s">
        <v>1184</v>
      </c>
      <c r="B691" s="35" t="s">
        <v>1186</v>
      </c>
      <c r="C691" s="35" t="s">
        <v>76</v>
      </c>
      <c r="D691" s="35" t="s">
        <v>232</v>
      </c>
      <c r="E691" s="35" t="s">
        <v>119</v>
      </c>
      <c r="F691" s="35" t="s">
        <v>2347</v>
      </c>
      <c r="G691" s="35" t="s">
        <v>1918</v>
      </c>
      <c r="H691" s="35" t="s">
        <v>2201</v>
      </c>
      <c r="I691" s="41">
        <v>44022</v>
      </c>
      <c r="J691" s="41">
        <v>44286</v>
      </c>
      <c r="K691" s="35" t="s">
        <v>80</v>
      </c>
      <c r="L691" s="42">
        <v>1267163.3500000001</v>
      </c>
      <c r="M691" s="43">
        <v>9707738.4299999997</v>
      </c>
      <c r="N691" s="42">
        <v>9823351.2400000002</v>
      </c>
      <c r="O691" s="42">
        <v>0</v>
      </c>
      <c r="P691" s="35">
        <v>0</v>
      </c>
      <c r="Q691" s="35">
        <v>0</v>
      </c>
      <c r="R691" s="42">
        <v>9707738.4399999995</v>
      </c>
      <c r="S691" s="42">
        <v>0</v>
      </c>
      <c r="T691" s="42">
        <v>99.44</v>
      </c>
      <c r="U691" s="42">
        <v>98.82</v>
      </c>
      <c r="V691" s="35" t="s">
        <v>831</v>
      </c>
      <c r="W691" s="35" t="s">
        <v>133</v>
      </c>
      <c r="X691" s="35" t="s">
        <v>401</v>
      </c>
      <c r="Y691" s="35" t="s">
        <v>1223</v>
      </c>
      <c r="Z691" s="35" t="s">
        <v>1223</v>
      </c>
    </row>
    <row r="692" spans="1:26" ht="15.75" customHeight="1">
      <c r="A692" s="35" t="s">
        <v>1184</v>
      </c>
      <c r="B692" s="35" t="s">
        <v>1186</v>
      </c>
      <c r="C692" s="35" t="s">
        <v>76</v>
      </c>
      <c r="D692" s="35" t="s">
        <v>232</v>
      </c>
      <c r="E692" s="35" t="s">
        <v>119</v>
      </c>
      <c r="F692" s="35" t="s">
        <v>2347</v>
      </c>
      <c r="G692" s="35" t="s">
        <v>1918</v>
      </c>
      <c r="H692" s="35" t="s">
        <v>2201</v>
      </c>
      <c r="I692" s="41">
        <v>44022</v>
      </c>
      <c r="J692" s="41">
        <v>44286</v>
      </c>
      <c r="K692" s="35" t="s">
        <v>80</v>
      </c>
      <c r="L692" s="42">
        <v>1267163.3500000001</v>
      </c>
      <c r="M692" s="43">
        <v>9707738.4299999997</v>
      </c>
      <c r="N692" s="42">
        <v>9823351.2400000002</v>
      </c>
      <c r="O692" s="42">
        <v>0</v>
      </c>
      <c r="P692" s="35">
        <v>0</v>
      </c>
      <c r="Q692" s="35">
        <v>0</v>
      </c>
      <c r="R692" s="42">
        <v>9707738.4399999995</v>
      </c>
      <c r="S692" s="42">
        <v>0</v>
      </c>
      <c r="T692" s="42">
        <v>99.44</v>
      </c>
      <c r="U692" s="42">
        <v>98.82</v>
      </c>
      <c r="V692" s="35" t="s">
        <v>831</v>
      </c>
      <c r="W692" s="35" t="s">
        <v>133</v>
      </c>
      <c r="X692" s="35" t="s">
        <v>401</v>
      </c>
      <c r="Y692" s="35" t="s">
        <v>1883</v>
      </c>
      <c r="Z692" s="35" t="s">
        <v>1883</v>
      </c>
    </row>
    <row r="693" spans="1:26" ht="15.75" customHeight="1">
      <c r="A693" s="35" t="s">
        <v>1184</v>
      </c>
      <c r="B693" s="35" t="s">
        <v>1186</v>
      </c>
      <c r="C693" s="35" t="s">
        <v>76</v>
      </c>
      <c r="D693" s="35" t="s">
        <v>232</v>
      </c>
      <c r="E693" s="35" t="s">
        <v>119</v>
      </c>
      <c r="F693" s="35" t="s">
        <v>2347</v>
      </c>
      <c r="G693" s="35" t="s">
        <v>1918</v>
      </c>
      <c r="H693" s="35" t="s">
        <v>2201</v>
      </c>
      <c r="I693" s="41">
        <v>44022</v>
      </c>
      <c r="J693" s="41">
        <v>44286</v>
      </c>
      <c r="K693" s="35" t="s">
        <v>80</v>
      </c>
      <c r="L693" s="42">
        <v>1267163.3500000001</v>
      </c>
      <c r="M693" s="43">
        <v>9707738.4299999997</v>
      </c>
      <c r="N693" s="42">
        <v>9823351.2400000002</v>
      </c>
      <c r="O693" s="42">
        <v>0</v>
      </c>
      <c r="P693" s="35">
        <v>0</v>
      </c>
      <c r="Q693" s="35">
        <v>0</v>
      </c>
      <c r="R693" s="42">
        <v>9707738.4399999995</v>
      </c>
      <c r="S693" s="42">
        <v>0</v>
      </c>
      <c r="T693" s="42">
        <v>99.44</v>
      </c>
      <c r="U693" s="42">
        <v>98.82</v>
      </c>
      <c r="V693" s="35" t="s">
        <v>831</v>
      </c>
      <c r="W693" s="35" t="s">
        <v>133</v>
      </c>
      <c r="X693" s="35" t="s">
        <v>401</v>
      </c>
      <c r="Y693" s="35" t="s">
        <v>472</v>
      </c>
      <c r="Z693" s="35" t="s">
        <v>472</v>
      </c>
    </row>
    <row r="694" spans="1:26" ht="15.75" customHeight="1">
      <c r="A694" s="35" t="s">
        <v>1184</v>
      </c>
      <c r="B694" s="35" t="s">
        <v>1186</v>
      </c>
      <c r="C694" s="35" t="s">
        <v>76</v>
      </c>
      <c r="D694" s="35" t="s">
        <v>232</v>
      </c>
      <c r="E694" s="35" t="s">
        <v>119</v>
      </c>
      <c r="F694" s="35" t="s">
        <v>2347</v>
      </c>
      <c r="G694" s="35" t="s">
        <v>1918</v>
      </c>
      <c r="H694" s="35" t="s">
        <v>2201</v>
      </c>
      <c r="I694" s="41">
        <v>44022</v>
      </c>
      <c r="J694" s="41">
        <v>44286</v>
      </c>
      <c r="K694" s="35" t="s">
        <v>80</v>
      </c>
      <c r="L694" s="42">
        <v>1267163.3500000001</v>
      </c>
      <c r="M694" s="43">
        <v>9707738.4299999997</v>
      </c>
      <c r="N694" s="42">
        <v>9823351.2400000002</v>
      </c>
      <c r="O694" s="42">
        <v>0</v>
      </c>
      <c r="P694" s="35">
        <v>0</v>
      </c>
      <c r="Q694" s="35">
        <v>0</v>
      </c>
      <c r="R694" s="42">
        <v>9707738.4399999995</v>
      </c>
      <c r="S694" s="42">
        <v>0</v>
      </c>
      <c r="T694" s="42">
        <v>99.44</v>
      </c>
      <c r="U694" s="42">
        <v>98.82</v>
      </c>
      <c r="V694" s="35" t="s">
        <v>831</v>
      </c>
      <c r="W694" s="35" t="s">
        <v>133</v>
      </c>
      <c r="X694" s="35" t="s">
        <v>401</v>
      </c>
      <c r="Y694" s="35" t="s">
        <v>235</v>
      </c>
      <c r="Z694" s="35" t="s">
        <v>235</v>
      </c>
    </row>
    <row r="695" spans="1:26" ht="15.75" customHeight="1">
      <c r="A695" s="35" t="s">
        <v>1184</v>
      </c>
      <c r="B695" s="35" t="s">
        <v>1186</v>
      </c>
      <c r="C695" s="35" t="s">
        <v>76</v>
      </c>
      <c r="D695" s="35" t="s">
        <v>232</v>
      </c>
      <c r="E695" s="35" t="s">
        <v>119</v>
      </c>
      <c r="F695" s="35" t="s">
        <v>2347</v>
      </c>
      <c r="G695" s="35" t="s">
        <v>1918</v>
      </c>
      <c r="H695" s="35" t="s">
        <v>2201</v>
      </c>
      <c r="I695" s="41">
        <v>44022</v>
      </c>
      <c r="J695" s="41">
        <v>44286</v>
      </c>
      <c r="K695" s="35" t="s">
        <v>80</v>
      </c>
      <c r="L695" s="42">
        <v>1267163.3500000001</v>
      </c>
      <c r="M695" s="43">
        <v>9707738.4299999997</v>
      </c>
      <c r="N695" s="42">
        <v>9823351.2400000002</v>
      </c>
      <c r="O695" s="42">
        <v>0</v>
      </c>
      <c r="P695" s="35">
        <v>0</v>
      </c>
      <c r="Q695" s="35">
        <v>0</v>
      </c>
      <c r="R695" s="42">
        <v>9707738.4399999995</v>
      </c>
      <c r="S695" s="42">
        <v>0</v>
      </c>
      <c r="T695" s="42">
        <v>99.44</v>
      </c>
      <c r="U695" s="42">
        <v>98.82</v>
      </c>
      <c r="V695" s="35" t="s">
        <v>831</v>
      </c>
      <c r="W695" s="35" t="s">
        <v>133</v>
      </c>
      <c r="X695" s="35" t="s">
        <v>401</v>
      </c>
      <c r="Y695" s="35" t="s">
        <v>602</v>
      </c>
      <c r="Z695" s="35" t="s">
        <v>602</v>
      </c>
    </row>
    <row r="696" spans="1:26" ht="15.75" customHeight="1">
      <c r="A696" s="35" t="s">
        <v>1184</v>
      </c>
      <c r="B696" s="35" t="s">
        <v>1186</v>
      </c>
      <c r="C696" s="35" t="s">
        <v>76</v>
      </c>
      <c r="D696" s="35" t="s">
        <v>232</v>
      </c>
      <c r="E696" s="35" t="s">
        <v>119</v>
      </c>
      <c r="F696" s="35" t="s">
        <v>2347</v>
      </c>
      <c r="G696" s="35" t="s">
        <v>1918</v>
      </c>
      <c r="H696" s="35" t="s">
        <v>2201</v>
      </c>
      <c r="I696" s="41">
        <v>44022</v>
      </c>
      <c r="J696" s="41">
        <v>44286</v>
      </c>
      <c r="K696" s="35" t="s">
        <v>80</v>
      </c>
      <c r="L696" s="42">
        <v>1267163.3500000001</v>
      </c>
      <c r="M696" s="43">
        <v>9707738.4299999997</v>
      </c>
      <c r="N696" s="42">
        <v>9823351.2400000002</v>
      </c>
      <c r="O696" s="42">
        <v>0</v>
      </c>
      <c r="P696" s="35">
        <v>0</v>
      </c>
      <c r="Q696" s="35">
        <v>0</v>
      </c>
      <c r="R696" s="42">
        <v>9707738.4399999995</v>
      </c>
      <c r="S696" s="42">
        <v>0</v>
      </c>
      <c r="T696" s="42">
        <v>99.44</v>
      </c>
      <c r="U696" s="42">
        <v>98.82</v>
      </c>
      <c r="V696" s="35" t="s">
        <v>831</v>
      </c>
      <c r="W696" s="35" t="s">
        <v>133</v>
      </c>
      <c r="X696" s="35" t="s">
        <v>401</v>
      </c>
      <c r="Y696" s="35" t="s">
        <v>259</v>
      </c>
      <c r="Z696" s="35" t="s">
        <v>259</v>
      </c>
    </row>
    <row r="697" spans="1:26" ht="15.75" customHeight="1">
      <c r="A697" s="35" t="s">
        <v>1184</v>
      </c>
      <c r="B697" s="35" t="s">
        <v>1186</v>
      </c>
      <c r="C697" s="35" t="s">
        <v>76</v>
      </c>
      <c r="D697" s="35" t="s">
        <v>232</v>
      </c>
      <c r="E697" s="35" t="s">
        <v>119</v>
      </c>
      <c r="F697" s="35" t="s">
        <v>2347</v>
      </c>
      <c r="G697" s="35" t="s">
        <v>1918</v>
      </c>
      <c r="H697" s="35" t="s">
        <v>2201</v>
      </c>
      <c r="I697" s="41">
        <v>44022</v>
      </c>
      <c r="J697" s="41">
        <v>44286</v>
      </c>
      <c r="K697" s="35" t="s">
        <v>80</v>
      </c>
      <c r="L697" s="42">
        <v>1267163.3500000001</v>
      </c>
      <c r="M697" s="43">
        <v>9707738.4299999997</v>
      </c>
      <c r="N697" s="42">
        <v>9823351.2400000002</v>
      </c>
      <c r="O697" s="42">
        <v>0</v>
      </c>
      <c r="P697" s="35">
        <v>0</v>
      </c>
      <c r="Q697" s="35">
        <v>0</v>
      </c>
      <c r="R697" s="42">
        <v>9707738.4399999995</v>
      </c>
      <c r="S697" s="42">
        <v>0</v>
      </c>
      <c r="T697" s="42">
        <v>99.44</v>
      </c>
      <c r="U697" s="42">
        <v>98.82</v>
      </c>
      <c r="V697" s="35" t="s">
        <v>831</v>
      </c>
      <c r="W697" s="35" t="s">
        <v>133</v>
      </c>
      <c r="X697" s="35" t="s">
        <v>401</v>
      </c>
      <c r="Y697" s="35" t="s">
        <v>578</v>
      </c>
      <c r="Z697" s="35" t="s">
        <v>578</v>
      </c>
    </row>
    <row r="698" spans="1:26" ht="15.75" customHeight="1">
      <c r="A698" s="35" t="s">
        <v>1184</v>
      </c>
      <c r="B698" s="35" t="s">
        <v>1186</v>
      </c>
      <c r="C698" s="35" t="s">
        <v>76</v>
      </c>
      <c r="D698" s="35" t="s">
        <v>232</v>
      </c>
      <c r="E698" s="35" t="s">
        <v>119</v>
      </c>
      <c r="F698" s="35" t="s">
        <v>2347</v>
      </c>
      <c r="G698" s="35" t="s">
        <v>1918</v>
      </c>
      <c r="H698" s="35" t="s">
        <v>2201</v>
      </c>
      <c r="I698" s="41">
        <v>44022</v>
      </c>
      <c r="J698" s="41">
        <v>44286</v>
      </c>
      <c r="K698" s="35" t="s">
        <v>80</v>
      </c>
      <c r="L698" s="42">
        <v>1267163.3500000001</v>
      </c>
      <c r="M698" s="43">
        <v>9707738.4299999997</v>
      </c>
      <c r="N698" s="42">
        <v>9823351.2400000002</v>
      </c>
      <c r="O698" s="42">
        <v>0</v>
      </c>
      <c r="P698" s="35">
        <v>0</v>
      </c>
      <c r="Q698" s="35">
        <v>0</v>
      </c>
      <c r="R698" s="42">
        <v>9707738.4399999995</v>
      </c>
      <c r="S698" s="42">
        <v>0</v>
      </c>
      <c r="T698" s="42">
        <v>99.44</v>
      </c>
      <c r="U698" s="42">
        <v>98.82</v>
      </c>
      <c r="V698" s="35" t="s">
        <v>831</v>
      </c>
      <c r="W698" s="35" t="s">
        <v>133</v>
      </c>
      <c r="X698" s="35" t="s">
        <v>401</v>
      </c>
      <c r="Y698" s="35" t="s">
        <v>527</v>
      </c>
      <c r="Z698" s="35" t="s">
        <v>527</v>
      </c>
    </row>
    <row r="699" spans="1:26" ht="15.75" customHeight="1">
      <c r="A699" s="35" t="s">
        <v>1184</v>
      </c>
      <c r="B699" s="35" t="s">
        <v>1186</v>
      </c>
      <c r="C699" s="35" t="s">
        <v>76</v>
      </c>
      <c r="D699" s="35" t="s">
        <v>232</v>
      </c>
      <c r="E699" s="35" t="s">
        <v>119</v>
      </c>
      <c r="F699" s="35" t="s">
        <v>2347</v>
      </c>
      <c r="G699" s="35" t="s">
        <v>1918</v>
      </c>
      <c r="H699" s="35" t="s">
        <v>2201</v>
      </c>
      <c r="I699" s="41">
        <v>44022</v>
      </c>
      <c r="J699" s="41">
        <v>44286</v>
      </c>
      <c r="K699" s="35" t="s">
        <v>80</v>
      </c>
      <c r="L699" s="42">
        <v>1267163.3500000001</v>
      </c>
      <c r="M699" s="43">
        <v>9707738.4299999997</v>
      </c>
      <c r="N699" s="42">
        <v>9823351.2400000002</v>
      </c>
      <c r="O699" s="42">
        <v>0</v>
      </c>
      <c r="P699" s="35">
        <v>0</v>
      </c>
      <c r="Q699" s="35">
        <v>0</v>
      </c>
      <c r="R699" s="42">
        <v>9707738.4399999995</v>
      </c>
      <c r="S699" s="42">
        <v>0</v>
      </c>
      <c r="T699" s="42">
        <v>99.44</v>
      </c>
      <c r="U699" s="42">
        <v>98.82</v>
      </c>
      <c r="V699" s="35" t="s">
        <v>831</v>
      </c>
      <c r="W699" s="35" t="s">
        <v>133</v>
      </c>
      <c r="X699" s="35" t="s">
        <v>401</v>
      </c>
      <c r="Y699" s="35" t="s">
        <v>199</v>
      </c>
      <c r="Z699" s="35" t="s">
        <v>199</v>
      </c>
    </row>
    <row r="700" spans="1:26" ht="15.75" customHeight="1">
      <c r="A700" s="35" t="s">
        <v>1184</v>
      </c>
      <c r="B700" s="35" t="s">
        <v>1186</v>
      </c>
      <c r="C700" s="35" t="s">
        <v>76</v>
      </c>
      <c r="D700" s="35" t="s">
        <v>232</v>
      </c>
      <c r="E700" s="35" t="s">
        <v>119</v>
      </c>
      <c r="F700" s="35" t="s">
        <v>2347</v>
      </c>
      <c r="G700" s="35" t="s">
        <v>1918</v>
      </c>
      <c r="H700" s="35" t="s">
        <v>2201</v>
      </c>
      <c r="I700" s="41">
        <v>44022</v>
      </c>
      <c r="J700" s="41">
        <v>44286</v>
      </c>
      <c r="K700" s="35" t="s">
        <v>80</v>
      </c>
      <c r="L700" s="42">
        <v>1267163.3500000001</v>
      </c>
      <c r="M700" s="43">
        <v>9707738.4299999997</v>
      </c>
      <c r="N700" s="42">
        <v>9823351.2400000002</v>
      </c>
      <c r="O700" s="42">
        <v>0</v>
      </c>
      <c r="P700" s="35">
        <v>0</v>
      </c>
      <c r="Q700" s="35">
        <v>0</v>
      </c>
      <c r="R700" s="42">
        <v>9707738.4399999995</v>
      </c>
      <c r="S700" s="42">
        <v>0</v>
      </c>
      <c r="T700" s="42">
        <v>99.44</v>
      </c>
      <c r="U700" s="42">
        <v>98.82</v>
      </c>
      <c r="V700" s="35" t="s">
        <v>831</v>
      </c>
      <c r="W700" s="35" t="s">
        <v>133</v>
      </c>
      <c r="X700" s="35" t="s">
        <v>401</v>
      </c>
      <c r="Y700" s="35" t="s">
        <v>1660</v>
      </c>
      <c r="Z700" s="35" t="s">
        <v>1660</v>
      </c>
    </row>
    <row r="701" spans="1:26" ht="15.75" customHeight="1">
      <c r="A701" s="35" t="s">
        <v>1184</v>
      </c>
      <c r="B701" s="35" t="s">
        <v>1186</v>
      </c>
      <c r="C701" s="35" t="s">
        <v>76</v>
      </c>
      <c r="D701" s="35" t="s">
        <v>232</v>
      </c>
      <c r="E701" s="35" t="s">
        <v>119</v>
      </c>
      <c r="F701" s="35" t="s">
        <v>2347</v>
      </c>
      <c r="G701" s="35" t="s">
        <v>1918</v>
      </c>
      <c r="H701" s="35" t="s">
        <v>2201</v>
      </c>
      <c r="I701" s="41">
        <v>44022</v>
      </c>
      <c r="J701" s="41">
        <v>44286</v>
      </c>
      <c r="K701" s="35" t="s">
        <v>80</v>
      </c>
      <c r="L701" s="42">
        <v>1267163.3500000001</v>
      </c>
      <c r="M701" s="43">
        <v>9707738.4299999997</v>
      </c>
      <c r="N701" s="42">
        <v>9823351.2400000002</v>
      </c>
      <c r="O701" s="42">
        <v>0</v>
      </c>
      <c r="P701" s="35">
        <v>0</v>
      </c>
      <c r="Q701" s="35">
        <v>0</v>
      </c>
      <c r="R701" s="42">
        <v>9707738.4399999995</v>
      </c>
      <c r="S701" s="42">
        <v>0</v>
      </c>
      <c r="T701" s="42">
        <v>99.44</v>
      </c>
      <c r="U701" s="42">
        <v>98.82</v>
      </c>
      <c r="V701" s="35" t="s">
        <v>831</v>
      </c>
      <c r="W701" s="35" t="s">
        <v>133</v>
      </c>
      <c r="X701" s="35" t="s">
        <v>401</v>
      </c>
      <c r="Y701" s="35" t="s">
        <v>294</v>
      </c>
      <c r="Z701" s="35" t="s">
        <v>294</v>
      </c>
    </row>
    <row r="702" spans="1:26" ht="15.75" customHeight="1">
      <c r="A702" s="35" t="s">
        <v>1188</v>
      </c>
      <c r="B702" s="35" t="s">
        <v>1190</v>
      </c>
      <c r="C702" s="35" t="s">
        <v>281</v>
      </c>
      <c r="D702" s="35" t="s">
        <v>155</v>
      </c>
      <c r="E702" s="35" t="s">
        <v>488</v>
      </c>
      <c r="F702" s="35" t="s">
        <v>68</v>
      </c>
      <c r="G702" s="35" t="s">
        <v>68</v>
      </c>
      <c r="H702" s="35" t="s">
        <v>68</v>
      </c>
      <c r="I702" s="41">
        <v>44081</v>
      </c>
      <c r="J702" s="41" t="s">
        <v>68</v>
      </c>
      <c r="K702" s="35" t="s">
        <v>663</v>
      </c>
      <c r="L702" s="42">
        <v>0</v>
      </c>
      <c r="M702" s="43">
        <v>0</v>
      </c>
      <c r="N702" s="42">
        <v>12626189.73</v>
      </c>
      <c r="O702" s="42">
        <v>12626189.73</v>
      </c>
      <c r="P702" s="35">
        <v>0</v>
      </c>
      <c r="Q702" s="35">
        <v>0</v>
      </c>
      <c r="R702" s="42">
        <v>0</v>
      </c>
      <c r="S702" s="42">
        <v>0</v>
      </c>
      <c r="T702" s="42">
        <v>0</v>
      </c>
      <c r="U702" s="42">
        <v>0</v>
      </c>
      <c r="V702" s="35" t="s">
        <v>831</v>
      </c>
      <c r="W702" s="35" t="s">
        <v>82</v>
      </c>
      <c r="X702" s="35" t="s">
        <v>157</v>
      </c>
      <c r="Y702" s="35" t="s">
        <v>95</v>
      </c>
      <c r="Z702" s="35" t="s">
        <v>95</v>
      </c>
    </row>
    <row r="703" spans="1:26" ht="15.75" customHeight="1">
      <c r="A703" s="35" t="s">
        <v>1194</v>
      </c>
      <c r="B703" s="35" t="s">
        <v>1195</v>
      </c>
      <c r="C703" s="35" t="s">
        <v>138</v>
      </c>
      <c r="D703" s="35" t="s">
        <v>155</v>
      </c>
      <c r="E703" s="35" t="s">
        <v>180</v>
      </c>
      <c r="F703" s="35" t="s">
        <v>2348</v>
      </c>
      <c r="G703" s="35" t="s">
        <v>2077</v>
      </c>
      <c r="H703" s="35" t="s">
        <v>2349</v>
      </c>
      <c r="I703" s="41">
        <v>43647</v>
      </c>
      <c r="J703" s="41">
        <v>44742</v>
      </c>
      <c r="K703" s="35" t="s">
        <v>80</v>
      </c>
      <c r="L703" s="42">
        <v>5099682.71</v>
      </c>
      <c r="M703" s="43">
        <v>39302146.670000002</v>
      </c>
      <c r="N703" s="42">
        <v>42906449.159999996</v>
      </c>
      <c r="O703" s="42">
        <v>0</v>
      </c>
      <c r="P703" s="35">
        <v>0</v>
      </c>
      <c r="Q703" s="35">
        <v>0</v>
      </c>
      <c r="R703" s="42">
        <v>33535943.760000002</v>
      </c>
      <c r="S703" s="42">
        <v>0</v>
      </c>
      <c r="T703" s="42">
        <v>74.64</v>
      </c>
      <c r="U703" s="42">
        <v>78.16</v>
      </c>
      <c r="V703" s="35" t="s">
        <v>105</v>
      </c>
      <c r="W703" s="35" t="s">
        <v>233</v>
      </c>
      <c r="X703" s="35" t="s">
        <v>157</v>
      </c>
      <c r="Y703" s="35" t="s">
        <v>95</v>
      </c>
      <c r="Z703" s="35" t="s">
        <v>95</v>
      </c>
    </row>
    <row r="704" spans="1:26" ht="15.75" customHeight="1">
      <c r="A704" s="35" t="s">
        <v>1199</v>
      </c>
      <c r="B704" s="35" t="s">
        <v>1200</v>
      </c>
      <c r="C704" s="35" t="s">
        <v>138</v>
      </c>
      <c r="D704" s="35" t="s">
        <v>155</v>
      </c>
      <c r="E704" s="35" t="s">
        <v>78</v>
      </c>
      <c r="F704" s="35" t="s">
        <v>2350</v>
      </c>
      <c r="G704" s="35" t="s">
        <v>2351</v>
      </c>
      <c r="H704" s="35" t="s">
        <v>2352</v>
      </c>
      <c r="I704" s="41">
        <v>44008</v>
      </c>
      <c r="J704" s="41">
        <v>44926</v>
      </c>
      <c r="K704" s="35" t="s">
        <v>80</v>
      </c>
      <c r="L704" s="42">
        <v>1263269</v>
      </c>
      <c r="M704" s="43">
        <v>9775566.1099999994</v>
      </c>
      <c r="N704" s="42">
        <v>43327999.189999998</v>
      </c>
      <c r="O704" s="42">
        <v>81240009.069999993</v>
      </c>
      <c r="P704" s="35">
        <v>0</v>
      </c>
      <c r="Q704" s="35">
        <v>0</v>
      </c>
      <c r="R704" s="42">
        <v>7378547.21</v>
      </c>
      <c r="S704" s="42">
        <v>41012110.369999997</v>
      </c>
      <c r="T704" s="42">
        <v>20.8</v>
      </c>
      <c r="U704" s="42">
        <v>38.840000000000003</v>
      </c>
      <c r="V704" s="35" t="s">
        <v>105</v>
      </c>
      <c r="W704" s="35" t="s">
        <v>133</v>
      </c>
      <c r="X704" s="35" t="s">
        <v>157</v>
      </c>
      <c r="Y704" s="35" t="s">
        <v>364</v>
      </c>
      <c r="Z704" s="35" t="s">
        <v>364</v>
      </c>
    </row>
    <row r="705" spans="1:26" ht="15.75" customHeight="1">
      <c r="A705" s="35" t="s">
        <v>1199</v>
      </c>
      <c r="B705" s="35" t="s">
        <v>1200</v>
      </c>
      <c r="C705" s="35" t="s">
        <v>138</v>
      </c>
      <c r="D705" s="35" t="s">
        <v>155</v>
      </c>
      <c r="E705" s="35" t="s">
        <v>78</v>
      </c>
      <c r="F705" s="35" t="s">
        <v>2350</v>
      </c>
      <c r="G705" s="35" t="s">
        <v>2351</v>
      </c>
      <c r="H705" s="35" t="s">
        <v>2352</v>
      </c>
      <c r="I705" s="41">
        <v>44008</v>
      </c>
      <c r="J705" s="41">
        <v>44926</v>
      </c>
      <c r="K705" s="35" t="s">
        <v>80</v>
      </c>
      <c r="L705" s="42">
        <v>1263269</v>
      </c>
      <c r="M705" s="43">
        <v>9775566.1099999994</v>
      </c>
      <c r="N705" s="42">
        <v>43327999.189999998</v>
      </c>
      <c r="O705" s="42">
        <v>81240009.069999993</v>
      </c>
      <c r="P705" s="35">
        <v>0</v>
      </c>
      <c r="Q705" s="35">
        <v>0</v>
      </c>
      <c r="R705" s="42">
        <v>7378547.21</v>
      </c>
      <c r="S705" s="42">
        <v>41012110.369999997</v>
      </c>
      <c r="T705" s="42">
        <v>20.8</v>
      </c>
      <c r="U705" s="42">
        <v>38.840000000000003</v>
      </c>
      <c r="V705" s="35" t="s">
        <v>105</v>
      </c>
      <c r="W705" s="35" t="s">
        <v>133</v>
      </c>
      <c r="X705" s="35" t="s">
        <v>157</v>
      </c>
      <c r="Y705" s="35" t="s">
        <v>665</v>
      </c>
      <c r="Z705" s="35" t="s">
        <v>665</v>
      </c>
    </row>
    <row r="706" spans="1:26" ht="15.75" customHeight="1">
      <c r="A706" s="35" t="s">
        <v>1199</v>
      </c>
      <c r="B706" s="35" t="s">
        <v>1200</v>
      </c>
      <c r="C706" s="35" t="s">
        <v>138</v>
      </c>
      <c r="D706" s="35" t="s">
        <v>155</v>
      </c>
      <c r="E706" s="35" t="s">
        <v>78</v>
      </c>
      <c r="F706" s="35" t="s">
        <v>2350</v>
      </c>
      <c r="G706" s="35" t="s">
        <v>2351</v>
      </c>
      <c r="H706" s="35" t="s">
        <v>2352</v>
      </c>
      <c r="I706" s="41">
        <v>44008</v>
      </c>
      <c r="J706" s="41">
        <v>44926</v>
      </c>
      <c r="K706" s="35" t="s">
        <v>80</v>
      </c>
      <c r="L706" s="42">
        <v>1263269</v>
      </c>
      <c r="M706" s="43">
        <v>9775566.1099999994</v>
      </c>
      <c r="N706" s="42">
        <v>43327999.189999998</v>
      </c>
      <c r="O706" s="42">
        <v>81240009.069999993</v>
      </c>
      <c r="P706" s="35">
        <v>0</v>
      </c>
      <c r="Q706" s="35">
        <v>0</v>
      </c>
      <c r="R706" s="42">
        <v>7378547.21</v>
      </c>
      <c r="S706" s="42">
        <v>41012110.369999997</v>
      </c>
      <c r="T706" s="42">
        <v>20.8</v>
      </c>
      <c r="U706" s="42">
        <v>38.840000000000003</v>
      </c>
      <c r="V706" s="35" t="s">
        <v>105</v>
      </c>
      <c r="W706" s="35" t="s">
        <v>133</v>
      </c>
      <c r="X706" s="35" t="s">
        <v>157</v>
      </c>
      <c r="Y706" s="35" t="s">
        <v>527</v>
      </c>
      <c r="Z706" s="35" t="s">
        <v>527</v>
      </c>
    </row>
    <row r="707" spans="1:26" ht="15.75" customHeight="1">
      <c r="A707" s="35" t="s">
        <v>1199</v>
      </c>
      <c r="B707" s="35" t="s">
        <v>1200</v>
      </c>
      <c r="C707" s="35" t="s">
        <v>138</v>
      </c>
      <c r="D707" s="35" t="s">
        <v>155</v>
      </c>
      <c r="E707" s="35" t="s">
        <v>78</v>
      </c>
      <c r="F707" s="35" t="s">
        <v>2350</v>
      </c>
      <c r="G707" s="35" t="s">
        <v>2351</v>
      </c>
      <c r="H707" s="35" t="s">
        <v>2352</v>
      </c>
      <c r="I707" s="41">
        <v>44008</v>
      </c>
      <c r="J707" s="41">
        <v>44926</v>
      </c>
      <c r="K707" s="35" t="s">
        <v>80</v>
      </c>
      <c r="L707" s="42">
        <v>1263269</v>
      </c>
      <c r="M707" s="43">
        <v>9775566.1099999994</v>
      </c>
      <c r="N707" s="42">
        <v>43327999.189999998</v>
      </c>
      <c r="O707" s="42">
        <v>81240009.069999993</v>
      </c>
      <c r="P707" s="35">
        <v>0</v>
      </c>
      <c r="Q707" s="35">
        <v>0</v>
      </c>
      <c r="R707" s="42">
        <v>7378547.21</v>
      </c>
      <c r="S707" s="42">
        <v>41012110.369999997</v>
      </c>
      <c r="T707" s="42">
        <v>20.8</v>
      </c>
      <c r="U707" s="42">
        <v>38.840000000000003</v>
      </c>
      <c r="V707" s="35" t="s">
        <v>105</v>
      </c>
      <c r="W707" s="35" t="s">
        <v>133</v>
      </c>
      <c r="X707" s="35" t="s">
        <v>157</v>
      </c>
      <c r="Y707" s="35" t="s">
        <v>578</v>
      </c>
      <c r="Z707" s="35" t="s">
        <v>578</v>
      </c>
    </row>
    <row r="708" spans="1:26" ht="15.75" customHeight="1">
      <c r="A708" s="35" t="s">
        <v>1199</v>
      </c>
      <c r="B708" s="35" t="s">
        <v>1200</v>
      </c>
      <c r="C708" s="35" t="s">
        <v>138</v>
      </c>
      <c r="D708" s="35" t="s">
        <v>155</v>
      </c>
      <c r="E708" s="35" t="s">
        <v>78</v>
      </c>
      <c r="F708" s="35" t="s">
        <v>2350</v>
      </c>
      <c r="G708" s="35" t="s">
        <v>2351</v>
      </c>
      <c r="H708" s="35" t="s">
        <v>2352</v>
      </c>
      <c r="I708" s="41">
        <v>44008</v>
      </c>
      <c r="J708" s="41">
        <v>44926</v>
      </c>
      <c r="K708" s="35" t="s">
        <v>80</v>
      </c>
      <c r="L708" s="42">
        <v>1263269</v>
      </c>
      <c r="M708" s="43">
        <v>9775566.1099999994</v>
      </c>
      <c r="N708" s="42">
        <v>43327999.189999998</v>
      </c>
      <c r="O708" s="42">
        <v>81240009.069999993</v>
      </c>
      <c r="P708" s="35">
        <v>0</v>
      </c>
      <c r="Q708" s="35">
        <v>0</v>
      </c>
      <c r="R708" s="42">
        <v>7378547.21</v>
      </c>
      <c r="S708" s="42">
        <v>41012110.369999997</v>
      </c>
      <c r="T708" s="42">
        <v>20.8</v>
      </c>
      <c r="U708" s="42">
        <v>38.840000000000003</v>
      </c>
      <c r="V708" s="35" t="s">
        <v>105</v>
      </c>
      <c r="W708" s="35" t="s">
        <v>133</v>
      </c>
      <c r="X708" s="35" t="s">
        <v>157</v>
      </c>
      <c r="Y708" s="35" t="s">
        <v>212</v>
      </c>
      <c r="Z708" s="35" t="s">
        <v>212</v>
      </c>
    </row>
    <row r="709" spans="1:26" ht="15.75" customHeight="1">
      <c r="A709" s="35" t="s">
        <v>1199</v>
      </c>
      <c r="B709" s="35" t="s">
        <v>1200</v>
      </c>
      <c r="C709" s="35" t="s">
        <v>138</v>
      </c>
      <c r="D709" s="35" t="s">
        <v>155</v>
      </c>
      <c r="E709" s="35" t="s">
        <v>78</v>
      </c>
      <c r="F709" s="35" t="s">
        <v>2350</v>
      </c>
      <c r="G709" s="35" t="s">
        <v>2351</v>
      </c>
      <c r="H709" s="35" t="s">
        <v>2352</v>
      </c>
      <c r="I709" s="41">
        <v>44008</v>
      </c>
      <c r="J709" s="41">
        <v>44926</v>
      </c>
      <c r="K709" s="35" t="s">
        <v>80</v>
      </c>
      <c r="L709" s="42">
        <v>1263269</v>
      </c>
      <c r="M709" s="43">
        <v>9775566.1099999994</v>
      </c>
      <c r="N709" s="42">
        <v>43327999.189999998</v>
      </c>
      <c r="O709" s="42">
        <v>81240009.069999993</v>
      </c>
      <c r="P709" s="35">
        <v>0</v>
      </c>
      <c r="Q709" s="35">
        <v>0</v>
      </c>
      <c r="R709" s="42">
        <v>7378547.21</v>
      </c>
      <c r="S709" s="42">
        <v>41012110.369999997</v>
      </c>
      <c r="T709" s="42">
        <v>20.8</v>
      </c>
      <c r="U709" s="42">
        <v>38.840000000000003</v>
      </c>
      <c r="V709" s="35" t="s">
        <v>105</v>
      </c>
      <c r="W709" s="35" t="s">
        <v>133</v>
      </c>
      <c r="X709" s="35" t="s">
        <v>157</v>
      </c>
      <c r="Y709" s="35" t="s">
        <v>95</v>
      </c>
      <c r="Z709" s="35" t="s">
        <v>95</v>
      </c>
    </row>
    <row r="710" spans="1:26" ht="15.75" customHeight="1">
      <c r="A710" s="35" t="s">
        <v>1199</v>
      </c>
      <c r="B710" s="35" t="s">
        <v>1200</v>
      </c>
      <c r="C710" s="35" t="s">
        <v>138</v>
      </c>
      <c r="D710" s="35" t="s">
        <v>155</v>
      </c>
      <c r="E710" s="35" t="s">
        <v>78</v>
      </c>
      <c r="F710" s="35" t="s">
        <v>2350</v>
      </c>
      <c r="G710" s="35" t="s">
        <v>2351</v>
      </c>
      <c r="H710" s="35" t="s">
        <v>2352</v>
      </c>
      <c r="I710" s="41">
        <v>44008</v>
      </c>
      <c r="J710" s="41">
        <v>44926</v>
      </c>
      <c r="K710" s="35" t="s">
        <v>80</v>
      </c>
      <c r="L710" s="42">
        <v>1263269</v>
      </c>
      <c r="M710" s="43">
        <v>9775566.1099999994</v>
      </c>
      <c r="N710" s="42">
        <v>43327999.189999998</v>
      </c>
      <c r="O710" s="42">
        <v>81240009.069999993</v>
      </c>
      <c r="P710" s="35">
        <v>0</v>
      </c>
      <c r="Q710" s="35">
        <v>0</v>
      </c>
      <c r="R710" s="42">
        <v>7378547.21</v>
      </c>
      <c r="S710" s="42">
        <v>41012110.369999997</v>
      </c>
      <c r="T710" s="42">
        <v>20.8</v>
      </c>
      <c r="U710" s="42">
        <v>38.840000000000003</v>
      </c>
      <c r="V710" s="35" t="s">
        <v>105</v>
      </c>
      <c r="W710" s="35" t="s">
        <v>133</v>
      </c>
      <c r="X710" s="35" t="s">
        <v>157</v>
      </c>
      <c r="Y710" s="35" t="s">
        <v>1223</v>
      </c>
      <c r="Z710" s="35" t="s">
        <v>1223</v>
      </c>
    </row>
    <row r="711" spans="1:26" ht="15.75" customHeight="1">
      <c r="A711" s="35" t="s">
        <v>1206</v>
      </c>
      <c r="B711" s="35" t="s">
        <v>1208</v>
      </c>
      <c r="C711" s="35" t="s">
        <v>281</v>
      </c>
      <c r="D711" s="35" t="s">
        <v>483</v>
      </c>
      <c r="E711" s="35" t="s">
        <v>488</v>
      </c>
      <c r="F711" s="35" t="s">
        <v>68</v>
      </c>
      <c r="G711" s="35" t="s">
        <v>68</v>
      </c>
      <c r="H711" s="35" t="s">
        <v>68</v>
      </c>
      <c r="I711" s="41">
        <v>43984</v>
      </c>
      <c r="J711" s="41" t="s">
        <v>68</v>
      </c>
      <c r="K711" s="35" t="s">
        <v>663</v>
      </c>
      <c r="L711" s="42">
        <v>0</v>
      </c>
      <c r="M711" s="43">
        <v>0</v>
      </c>
      <c r="N711" s="42">
        <v>34560000</v>
      </c>
      <c r="O711" s="42">
        <v>34560000</v>
      </c>
      <c r="P711" s="35">
        <v>0</v>
      </c>
      <c r="Q711" s="35">
        <v>0</v>
      </c>
      <c r="R711" s="42">
        <v>0</v>
      </c>
      <c r="S711" s="42">
        <v>0</v>
      </c>
      <c r="T711" s="42">
        <v>0</v>
      </c>
      <c r="U711" s="42">
        <v>0</v>
      </c>
      <c r="V711" s="35" t="s">
        <v>831</v>
      </c>
      <c r="W711" s="35" t="s">
        <v>82</v>
      </c>
      <c r="X711" s="35" t="s">
        <v>94</v>
      </c>
      <c r="Y711" s="35" t="s">
        <v>95</v>
      </c>
      <c r="Z711" s="35" t="s">
        <v>95</v>
      </c>
    </row>
    <row r="712" spans="1:26" ht="15.75" customHeight="1">
      <c r="A712" s="35" t="s">
        <v>1213</v>
      </c>
      <c r="B712" s="35" t="s">
        <v>1215</v>
      </c>
      <c r="C712" s="35" t="s">
        <v>76</v>
      </c>
      <c r="D712" s="35" t="s">
        <v>174</v>
      </c>
      <c r="E712" s="35" t="s">
        <v>251</v>
      </c>
      <c r="F712" s="35" t="s">
        <v>2162</v>
      </c>
      <c r="G712" s="35" t="s">
        <v>1894</v>
      </c>
      <c r="H712" s="35" t="s">
        <v>2353</v>
      </c>
      <c r="I712" s="41">
        <v>44113</v>
      </c>
      <c r="J712" s="41">
        <v>44387</v>
      </c>
      <c r="K712" s="35" t="s">
        <v>663</v>
      </c>
      <c r="L712" s="42">
        <v>0</v>
      </c>
      <c r="M712" s="43">
        <v>0</v>
      </c>
      <c r="N712" s="42">
        <v>2892414.53</v>
      </c>
      <c r="O712" s="42">
        <v>0</v>
      </c>
      <c r="P712" s="35">
        <v>13243.92</v>
      </c>
      <c r="Q712" s="35">
        <v>0</v>
      </c>
      <c r="R712" s="42">
        <v>2905658.45</v>
      </c>
      <c r="S712" s="42">
        <v>0</v>
      </c>
      <c r="T712" s="42">
        <v>100</v>
      </c>
      <c r="U712" s="42">
        <v>99.99</v>
      </c>
      <c r="V712" s="35" t="s">
        <v>796</v>
      </c>
      <c r="W712" s="35" t="s">
        <v>82</v>
      </c>
      <c r="X712" s="35" t="s">
        <v>300</v>
      </c>
      <c r="Y712" s="35" t="s">
        <v>95</v>
      </c>
      <c r="Z712" s="35" t="s">
        <v>95</v>
      </c>
    </row>
    <row r="713" spans="1:26" ht="15.75" customHeight="1">
      <c r="A713" s="35" t="s">
        <v>1220</v>
      </c>
      <c r="B713" s="35" t="s">
        <v>1222</v>
      </c>
      <c r="C713" s="35" t="s">
        <v>138</v>
      </c>
      <c r="D713" s="35" t="s">
        <v>1133</v>
      </c>
      <c r="E713" s="35" t="s">
        <v>488</v>
      </c>
      <c r="F713" s="35" t="s">
        <v>2330</v>
      </c>
      <c r="G713" s="35" t="s">
        <v>2331</v>
      </c>
      <c r="H713" s="35" t="s">
        <v>2346</v>
      </c>
      <c r="I713" s="41">
        <v>43950</v>
      </c>
      <c r="J713" s="41">
        <v>43889</v>
      </c>
      <c r="K713" s="35" t="s">
        <v>266</v>
      </c>
      <c r="L713" s="42">
        <v>2641663.36</v>
      </c>
      <c r="M713" s="43">
        <v>2641663.36</v>
      </c>
      <c r="N713" s="42">
        <v>2641663.36</v>
      </c>
      <c r="O713" s="42">
        <v>0</v>
      </c>
      <c r="P713" s="35">
        <v>0</v>
      </c>
      <c r="Q713" s="35">
        <v>0</v>
      </c>
      <c r="R713" s="42">
        <v>2641663.34</v>
      </c>
      <c r="S713" s="42">
        <v>0</v>
      </c>
      <c r="T713" s="42">
        <v>100</v>
      </c>
      <c r="U713" s="42">
        <v>99.99</v>
      </c>
      <c r="V713" s="35" t="s">
        <v>831</v>
      </c>
      <c r="W713" s="35" t="s">
        <v>82</v>
      </c>
      <c r="X713" s="35" t="s">
        <v>300</v>
      </c>
      <c r="Y713" s="35" t="s">
        <v>1223</v>
      </c>
      <c r="Z713" s="35" t="s">
        <v>1223</v>
      </c>
    </row>
    <row r="714" spans="1:26" ht="15.75" customHeight="1">
      <c r="A714" s="35" t="s">
        <v>1220</v>
      </c>
      <c r="B714" s="35" t="s">
        <v>1222</v>
      </c>
      <c r="C714" s="35" t="s">
        <v>138</v>
      </c>
      <c r="D714" s="35" t="s">
        <v>1133</v>
      </c>
      <c r="E714" s="35" t="s">
        <v>488</v>
      </c>
      <c r="F714" s="35" t="s">
        <v>2330</v>
      </c>
      <c r="G714" s="35" t="s">
        <v>2331</v>
      </c>
      <c r="H714" s="35" t="s">
        <v>2346</v>
      </c>
      <c r="I714" s="41">
        <v>43950</v>
      </c>
      <c r="J714" s="41">
        <v>43889</v>
      </c>
      <c r="K714" s="35" t="s">
        <v>266</v>
      </c>
      <c r="L714" s="42">
        <v>2641663.36</v>
      </c>
      <c r="M714" s="43">
        <v>2641663.36</v>
      </c>
      <c r="N714" s="42">
        <v>2641663.36</v>
      </c>
      <c r="O714" s="42">
        <v>0</v>
      </c>
      <c r="P714" s="35">
        <v>0</v>
      </c>
      <c r="Q714" s="35">
        <v>0</v>
      </c>
      <c r="R714" s="42">
        <v>2641663.34</v>
      </c>
      <c r="S714" s="42">
        <v>0</v>
      </c>
      <c r="T714" s="42">
        <v>100</v>
      </c>
      <c r="U714" s="42">
        <v>99.99</v>
      </c>
      <c r="V714" s="35" t="s">
        <v>831</v>
      </c>
      <c r="W714" s="35" t="s">
        <v>82</v>
      </c>
      <c r="X714" s="35" t="s">
        <v>300</v>
      </c>
      <c r="Y714" s="35" t="s">
        <v>95</v>
      </c>
      <c r="Z714" s="35" t="s">
        <v>95</v>
      </c>
    </row>
    <row r="715" spans="1:26" ht="15.75" customHeight="1">
      <c r="A715" s="35" t="s">
        <v>1220</v>
      </c>
      <c r="B715" s="35" t="s">
        <v>1222</v>
      </c>
      <c r="C715" s="35" t="s">
        <v>138</v>
      </c>
      <c r="D715" s="35" t="s">
        <v>1133</v>
      </c>
      <c r="E715" s="35" t="s">
        <v>488</v>
      </c>
      <c r="F715" s="35" t="s">
        <v>2330</v>
      </c>
      <c r="G715" s="35" t="s">
        <v>2331</v>
      </c>
      <c r="H715" s="35" t="s">
        <v>2346</v>
      </c>
      <c r="I715" s="41">
        <v>43950</v>
      </c>
      <c r="J715" s="41">
        <v>43889</v>
      </c>
      <c r="K715" s="35" t="s">
        <v>266</v>
      </c>
      <c r="L715" s="42">
        <v>2641663.36</v>
      </c>
      <c r="M715" s="43">
        <v>2641663.36</v>
      </c>
      <c r="N715" s="42">
        <v>2641663.36</v>
      </c>
      <c r="O715" s="42">
        <v>0</v>
      </c>
      <c r="P715" s="35">
        <v>0</v>
      </c>
      <c r="Q715" s="35">
        <v>0</v>
      </c>
      <c r="R715" s="42">
        <v>2641663.34</v>
      </c>
      <c r="S715" s="42">
        <v>0</v>
      </c>
      <c r="T715" s="42">
        <v>100</v>
      </c>
      <c r="U715" s="42">
        <v>99.99</v>
      </c>
      <c r="V715" s="35" t="s">
        <v>831</v>
      </c>
      <c r="W715" s="35" t="s">
        <v>82</v>
      </c>
      <c r="X715" s="35" t="s">
        <v>300</v>
      </c>
      <c r="Y715" s="35" t="s">
        <v>259</v>
      </c>
      <c r="Z715" s="35" t="s">
        <v>259</v>
      </c>
    </row>
    <row r="716" spans="1:26" ht="15.75" customHeight="1">
      <c r="A716" s="35" t="s">
        <v>1226</v>
      </c>
      <c r="B716" s="35" t="s">
        <v>1228</v>
      </c>
      <c r="C716" s="35" t="s">
        <v>281</v>
      </c>
      <c r="D716" s="35" t="s">
        <v>155</v>
      </c>
      <c r="E716" s="35" t="s">
        <v>488</v>
      </c>
      <c r="F716" s="35" t="s">
        <v>68</v>
      </c>
      <c r="G716" s="35" t="s">
        <v>68</v>
      </c>
      <c r="H716" s="35" t="s">
        <v>68</v>
      </c>
      <c r="I716" s="41">
        <v>44109</v>
      </c>
      <c r="J716" s="41" t="s">
        <v>68</v>
      </c>
      <c r="K716" s="35" t="s">
        <v>663</v>
      </c>
      <c r="L716" s="42">
        <v>0</v>
      </c>
      <c r="M716" s="43">
        <v>0</v>
      </c>
      <c r="N716" s="42">
        <v>836083.75</v>
      </c>
      <c r="O716" s="42">
        <v>0</v>
      </c>
      <c r="P716" s="35">
        <v>0</v>
      </c>
      <c r="Q716" s="35">
        <v>0</v>
      </c>
      <c r="R716" s="42">
        <v>0</v>
      </c>
      <c r="S716" s="42">
        <v>0</v>
      </c>
      <c r="T716" s="42">
        <v>0</v>
      </c>
      <c r="U716" s="42">
        <v>0</v>
      </c>
      <c r="V716" s="35" t="s">
        <v>831</v>
      </c>
      <c r="W716" s="35" t="s">
        <v>82</v>
      </c>
      <c r="X716" s="35" t="s">
        <v>157</v>
      </c>
      <c r="Y716" s="35" t="s">
        <v>95</v>
      </c>
      <c r="Z716" s="35" t="s">
        <v>95</v>
      </c>
    </row>
    <row r="717" spans="1:26" ht="15.75" customHeight="1">
      <c r="A717" s="35" t="s">
        <v>1232</v>
      </c>
      <c r="B717" s="35" t="s">
        <v>1234</v>
      </c>
      <c r="C717" s="35" t="s">
        <v>138</v>
      </c>
      <c r="D717" s="35" t="s">
        <v>139</v>
      </c>
      <c r="E717" s="35" t="s">
        <v>733</v>
      </c>
      <c r="F717" s="35" t="s">
        <v>2185</v>
      </c>
      <c r="G717" s="35" t="s">
        <v>2186</v>
      </c>
      <c r="H717" s="35" t="s">
        <v>2354</v>
      </c>
      <c r="I717" s="41">
        <v>44092</v>
      </c>
      <c r="J717" s="41">
        <v>44638</v>
      </c>
      <c r="K717" s="35" t="s">
        <v>663</v>
      </c>
      <c r="L717" s="42">
        <v>1050000</v>
      </c>
      <c r="M717" s="43">
        <v>8190000</v>
      </c>
      <c r="N717" s="42">
        <v>11700000</v>
      </c>
      <c r="O717" s="42">
        <v>0</v>
      </c>
      <c r="P717" s="35">
        <v>0</v>
      </c>
      <c r="Q717" s="35">
        <v>0</v>
      </c>
      <c r="R717" s="42">
        <v>1845642.47</v>
      </c>
      <c r="S717" s="42">
        <v>0</v>
      </c>
      <c r="T717" s="42">
        <v>38.33</v>
      </c>
      <c r="U717" s="42">
        <v>15.77</v>
      </c>
      <c r="V717" s="35" t="s">
        <v>796</v>
      </c>
      <c r="W717" s="35" t="s">
        <v>82</v>
      </c>
      <c r="X717" s="35" t="s">
        <v>142</v>
      </c>
      <c r="Y717" s="35" t="s">
        <v>259</v>
      </c>
      <c r="Z717" s="35" t="s">
        <v>1235</v>
      </c>
    </row>
    <row r="718" spans="1:26" ht="15.75" customHeight="1">
      <c r="A718" s="35" t="s">
        <v>1232</v>
      </c>
      <c r="B718" s="35" t="s">
        <v>1234</v>
      </c>
      <c r="C718" s="35" t="s">
        <v>138</v>
      </c>
      <c r="D718" s="35" t="s">
        <v>139</v>
      </c>
      <c r="E718" s="35" t="s">
        <v>733</v>
      </c>
      <c r="F718" s="35" t="s">
        <v>2185</v>
      </c>
      <c r="G718" s="35" t="s">
        <v>2186</v>
      </c>
      <c r="H718" s="35" t="s">
        <v>2354</v>
      </c>
      <c r="I718" s="41">
        <v>44092</v>
      </c>
      <c r="J718" s="41">
        <v>44638</v>
      </c>
      <c r="K718" s="35" t="s">
        <v>663</v>
      </c>
      <c r="L718" s="42">
        <v>1050000</v>
      </c>
      <c r="M718" s="43">
        <v>8190000</v>
      </c>
      <c r="N718" s="42">
        <v>11700000</v>
      </c>
      <c r="O718" s="42">
        <v>0</v>
      </c>
      <c r="P718" s="35">
        <v>0</v>
      </c>
      <c r="Q718" s="35">
        <v>0</v>
      </c>
      <c r="R718" s="42">
        <v>1845642.47</v>
      </c>
      <c r="S718" s="42">
        <v>0</v>
      </c>
      <c r="T718" s="42">
        <v>38.33</v>
      </c>
      <c r="U718" s="42">
        <v>15.77</v>
      </c>
      <c r="V718" s="35" t="s">
        <v>796</v>
      </c>
      <c r="W718" s="35" t="s">
        <v>82</v>
      </c>
      <c r="X718" s="35" t="s">
        <v>142</v>
      </c>
      <c r="Y718" s="35" t="s">
        <v>259</v>
      </c>
      <c r="Z718" s="35" t="s">
        <v>508</v>
      </c>
    </row>
    <row r="719" spans="1:26" ht="15.75" customHeight="1">
      <c r="A719" s="35" t="s">
        <v>1238</v>
      </c>
      <c r="B719" s="35" t="s">
        <v>1240</v>
      </c>
      <c r="C719" s="35" t="s">
        <v>138</v>
      </c>
      <c r="D719" s="35" t="s">
        <v>483</v>
      </c>
      <c r="E719" s="35" t="s">
        <v>409</v>
      </c>
      <c r="F719" s="35" t="s">
        <v>2355</v>
      </c>
      <c r="G719" s="35" t="s">
        <v>2036</v>
      </c>
      <c r="H719" s="35" t="s">
        <v>2356</v>
      </c>
      <c r="I719" s="41">
        <v>43876</v>
      </c>
      <c r="J719" s="41">
        <v>44607</v>
      </c>
      <c r="K719" s="35" t="s">
        <v>80</v>
      </c>
      <c r="L719" s="42">
        <v>775980.7</v>
      </c>
      <c r="M719" s="43">
        <v>5977309.5499999998</v>
      </c>
      <c r="N719" s="42">
        <v>13480092.5</v>
      </c>
      <c r="O719" s="42">
        <v>0</v>
      </c>
      <c r="P719" s="35">
        <v>0</v>
      </c>
      <c r="Q719" s="35">
        <v>0</v>
      </c>
      <c r="R719" s="42">
        <v>5977309.5700000003</v>
      </c>
      <c r="S719" s="42">
        <v>0</v>
      </c>
      <c r="T719" s="42">
        <v>0</v>
      </c>
      <c r="U719" s="42">
        <v>44.34</v>
      </c>
      <c r="V719" s="35" t="s">
        <v>81</v>
      </c>
      <c r="W719" s="35" t="s">
        <v>82</v>
      </c>
      <c r="X719" s="35" t="s">
        <v>94</v>
      </c>
      <c r="Y719" s="35" t="s">
        <v>95</v>
      </c>
      <c r="Z719" s="35" t="s">
        <v>95</v>
      </c>
    </row>
    <row r="720" spans="1:26" ht="15.75" customHeight="1">
      <c r="A720" s="35" t="s">
        <v>1244</v>
      </c>
      <c r="B720" s="35" t="s">
        <v>1246</v>
      </c>
      <c r="C720" s="35" t="s">
        <v>138</v>
      </c>
      <c r="D720" s="35" t="s">
        <v>1051</v>
      </c>
      <c r="E720" s="35" t="s">
        <v>337</v>
      </c>
      <c r="F720" s="35" t="s">
        <v>2357</v>
      </c>
      <c r="G720" s="35" t="s">
        <v>2358</v>
      </c>
      <c r="H720" s="35" t="s">
        <v>2359</v>
      </c>
      <c r="I720" s="41">
        <v>44224</v>
      </c>
      <c r="J720" s="41">
        <v>44527</v>
      </c>
      <c r="K720" s="35" t="s">
        <v>80</v>
      </c>
      <c r="L720" s="42">
        <v>229705.7</v>
      </c>
      <c r="M720" s="43">
        <v>1790356.09</v>
      </c>
      <c r="N720" s="42">
        <v>3639079.3</v>
      </c>
      <c r="O720" s="42">
        <v>0</v>
      </c>
      <c r="P720" s="35">
        <v>0</v>
      </c>
      <c r="Q720" s="35">
        <v>0</v>
      </c>
      <c r="R720" s="42">
        <v>1790356.09</v>
      </c>
      <c r="S720" s="42">
        <v>0</v>
      </c>
      <c r="T720" s="42">
        <v>49</v>
      </c>
      <c r="U720" s="42">
        <v>49.19</v>
      </c>
      <c r="V720" s="35" t="s">
        <v>796</v>
      </c>
      <c r="W720" s="35" t="s">
        <v>82</v>
      </c>
      <c r="X720" s="35" t="s">
        <v>234</v>
      </c>
      <c r="Y720" s="35" t="s">
        <v>95</v>
      </c>
      <c r="Z720" s="35" t="s">
        <v>95</v>
      </c>
    </row>
    <row r="721" spans="1:26" ht="15.75" customHeight="1">
      <c r="A721" s="35" t="s">
        <v>1249</v>
      </c>
      <c r="B721" s="35" t="s">
        <v>1251</v>
      </c>
      <c r="C721" s="35" t="s">
        <v>117</v>
      </c>
      <c r="D721" s="35" t="s">
        <v>771</v>
      </c>
      <c r="E721" s="35" t="s">
        <v>1058</v>
      </c>
      <c r="F721" s="35" t="s">
        <v>2241</v>
      </c>
      <c r="G721" s="35" t="s">
        <v>2242</v>
      </c>
      <c r="H721" s="35" t="s">
        <v>2360</v>
      </c>
      <c r="I721" s="41">
        <v>44176</v>
      </c>
      <c r="J721" s="41">
        <v>44540</v>
      </c>
      <c r="K721" s="35" t="s">
        <v>663</v>
      </c>
      <c r="L721" s="42">
        <v>102020.81</v>
      </c>
      <c r="M721" s="43">
        <v>796310.17</v>
      </c>
      <c r="N721" s="42">
        <v>796310.17</v>
      </c>
      <c r="O721" s="42">
        <v>0</v>
      </c>
      <c r="P721" s="35">
        <v>0</v>
      </c>
      <c r="Q721" s="35">
        <v>0</v>
      </c>
      <c r="R721" s="42">
        <v>796310.14</v>
      </c>
      <c r="S721" s="42">
        <v>0</v>
      </c>
      <c r="T721" s="42">
        <v>93.33</v>
      </c>
      <c r="U721" s="42">
        <v>99.99</v>
      </c>
      <c r="V721" s="35" t="s">
        <v>796</v>
      </c>
      <c r="W721" s="35" t="s">
        <v>82</v>
      </c>
      <c r="X721" s="35" t="s">
        <v>94</v>
      </c>
      <c r="Y721" s="35" t="s">
        <v>364</v>
      </c>
      <c r="Z721" s="35" t="s">
        <v>364</v>
      </c>
    </row>
    <row r="722" spans="1:26" ht="15.75" customHeight="1">
      <c r="A722" s="35" t="s">
        <v>1249</v>
      </c>
      <c r="B722" s="35" t="s">
        <v>1251</v>
      </c>
      <c r="C722" s="35" t="s">
        <v>117</v>
      </c>
      <c r="D722" s="35" t="s">
        <v>771</v>
      </c>
      <c r="E722" s="35" t="s">
        <v>1058</v>
      </c>
      <c r="F722" s="35" t="s">
        <v>2241</v>
      </c>
      <c r="G722" s="35" t="s">
        <v>2242</v>
      </c>
      <c r="H722" s="35" t="s">
        <v>2360</v>
      </c>
      <c r="I722" s="41">
        <v>44176</v>
      </c>
      <c r="J722" s="41">
        <v>44540</v>
      </c>
      <c r="K722" s="35" t="s">
        <v>663</v>
      </c>
      <c r="L722" s="42">
        <v>102020.81</v>
      </c>
      <c r="M722" s="43">
        <v>796310.17</v>
      </c>
      <c r="N722" s="42">
        <v>796310.17</v>
      </c>
      <c r="O722" s="42">
        <v>0</v>
      </c>
      <c r="P722" s="35">
        <v>0</v>
      </c>
      <c r="Q722" s="35">
        <v>0</v>
      </c>
      <c r="R722" s="42">
        <v>796310.14</v>
      </c>
      <c r="S722" s="42">
        <v>0</v>
      </c>
      <c r="T722" s="42">
        <v>93.33</v>
      </c>
      <c r="U722" s="42">
        <v>99.99</v>
      </c>
      <c r="V722" s="35" t="s">
        <v>796</v>
      </c>
      <c r="W722" s="35" t="s">
        <v>82</v>
      </c>
      <c r="X722" s="35" t="s">
        <v>94</v>
      </c>
      <c r="Y722" s="35" t="s">
        <v>95</v>
      </c>
      <c r="Z722" s="35" t="s">
        <v>95</v>
      </c>
    </row>
    <row r="723" spans="1:26" ht="15.75" customHeight="1">
      <c r="A723" s="35" t="s">
        <v>1249</v>
      </c>
      <c r="B723" s="35" t="s">
        <v>1251</v>
      </c>
      <c r="C723" s="35" t="s">
        <v>117</v>
      </c>
      <c r="D723" s="35" t="s">
        <v>771</v>
      </c>
      <c r="E723" s="35" t="s">
        <v>1058</v>
      </c>
      <c r="F723" s="35" t="s">
        <v>2241</v>
      </c>
      <c r="G723" s="35" t="s">
        <v>2242</v>
      </c>
      <c r="H723" s="35" t="s">
        <v>2360</v>
      </c>
      <c r="I723" s="41">
        <v>44176</v>
      </c>
      <c r="J723" s="41">
        <v>44540</v>
      </c>
      <c r="K723" s="35" t="s">
        <v>663</v>
      </c>
      <c r="L723" s="42">
        <v>102020.81</v>
      </c>
      <c r="M723" s="43">
        <v>796310.17</v>
      </c>
      <c r="N723" s="42">
        <v>796310.17</v>
      </c>
      <c r="O723" s="42">
        <v>0</v>
      </c>
      <c r="P723" s="35">
        <v>0</v>
      </c>
      <c r="Q723" s="35">
        <v>0</v>
      </c>
      <c r="R723" s="42">
        <v>796310.14</v>
      </c>
      <c r="S723" s="42">
        <v>0</v>
      </c>
      <c r="T723" s="42">
        <v>93.33</v>
      </c>
      <c r="U723" s="42">
        <v>99.99</v>
      </c>
      <c r="V723" s="35" t="s">
        <v>796</v>
      </c>
      <c r="W723" s="35" t="s">
        <v>82</v>
      </c>
      <c r="X723" s="35" t="s">
        <v>94</v>
      </c>
      <c r="Y723" s="35" t="s">
        <v>294</v>
      </c>
      <c r="Z723" s="35" t="s">
        <v>294</v>
      </c>
    </row>
    <row r="724" spans="1:26" ht="15.75" customHeight="1">
      <c r="A724" s="35" t="s">
        <v>1256</v>
      </c>
      <c r="B724" s="35" t="s">
        <v>1258</v>
      </c>
      <c r="C724" s="35" t="s">
        <v>76</v>
      </c>
      <c r="D724" s="35" t="s">
        <v>1259</v>
      </c>
      <c r="E724" s="35" t="s">
        <v>488</v>
      </c>
      <c r="F724" s="35" t="s">
        <v>2361</v>
      </c>
      <c r="G724" s="35" t="s">
        <v>2362</v>
      </c>
      <c r="H724" s="35" t="s">
        <v>2363</v>
      </c>
      <c r="I724" s="41">
        <v>44132</v>
      </c>
      <c r="J724" s="41">
        <v>44174</v>
      </c>
      <c r="K724" s="35" t="s">
        <v>266</v>
      </c>
      <c r="L724" s="42">
        <v>801641.6</v>
      </c>
      <c r="M724" s="43">
        <v>801641.6</v>
      </c>
      <c r="N724" s="42">
        <v>805000</v>
      </c>
      <c r="O724" s="42">
        <v>0</v>
      </c>
      <c r="P724" s="35">
        <v>-3358.4</v>
      </c>
      <c r="Q724" s="35">
        <v>0</v>
      </c>
      <c r="R724" s="42">
        <v>801641.6</v>
      </c>
      <c r="S724" s="42">
        <v>0</v>
      </c>
      <c r="T724" s="42">
        <v>100</v>
      </c>
      <c r="U724" s="42">
        <v>99.99</v>
      </c>
      <c r="V724" s="35" t="s">
        <v>831</v>
      </c>
      <c r="W724" s="35" t="s">
        <v>82</v>
      </c>
      <c r="X724" s="35" t="s">
        <v>83</v>
      </c>
      <c r="Y724" s="35" t="s">
        <v>95</v>
      </c>
      <c r="Z724" s="35" t="s">
        <v>95</v>
      </c>
    </row>
    <row r="725" spans="1:26" ht="15.75" customHeight="1">
      <c r="A725" s="35" t="s">
        <v>1262</v>
      </c>
      <c r="B725" s="35" t="s">
        <v>1264</v>
      </c>
      <c r="C725" s="35" t="s">
        <v>76</v>
      </c>
      <c r="D725" s="35" t="s">
        <v>1259</v>
      </c>
      <c r="E725" s="35" t="s">
        <v>488</v>
      </c>
      <c r="F725" s="35" t="s">
        <v>2361</v>
      </c>
      <c r="G725" s="35" t="s">
        <v>2362</v>
      </c>
      <c r="H725" s="35" t="s">
        <v>2363</v>
      </c>
      <c r="I725" s="41">
        <v>44132</v>
      </c>
      <c r="J725" s="41">
        <v>44174</v>
      </c>
      <c r="K725" s="35" t="s">
        <v>266</v>
      </c>
      <c r="L725" s="42">
        <v>259032.73</v>
      </c>
      <c r="M725" s="43">
        <v>259032.73</v>
      </c>
      <c r="N725" s="42">
        <v>265000</v>
      </c>
      <c r="O725" s="42">
        <v>0</v>
      </c>
      <c r="P725" s="35">
        <v>-5967.27</v>
      </c>
      <c r="Q725" s="35">
        <v>0</v>
      </c>
      <c r="R725" s="42">
        <v>259032.73</v>
      </c>
      <c r="S725" s="42">
        <v>0</v>
      </c>
      <c r="T725" s="42">
        <v>100</v>
      </c>
      <c r="U725" s="42">
        <v>99.99</v>
      </c>
      <c r="V725" s="35" t="s">
        <v>831</v>
      </c>
      <c r="W725" s="35" t="s">
        <v>82</v>
      </c>
      <c r="X725" s="35" t="s">
        <v>83</v>
      </c>
      <c r="Y725" s="35" t="s">
        <v>95</v>
      </c>
      <c r="Z725" s="35" t="s">
        <v>95</v>
      </c>
    </row>
    <row r="726" spans="1:26" ht="15.75" customHeight="1">
      <c r="A726" s="35" t="s">
        <v>1267</v>
      </c>
      <c r="B726" s="35" t="s">
        <v>1269</v>
      </c>
      <c r="C726" s="35" t="s">
        <v>76</v>
      </c>
      <c r="D726" s="35" t="s">
        <v>1270</v>
      </c>
      <c r="E726" s="35" t="s">
        <v>251</v>
      </c>
      <c r="F726" s="35" t="s">
        <v>2364</v>
      </c>
      <c r="G726" s="35" t="s">
        <v>2365</v>
      </c>
      <c r="H726" s="35" t="s">
        <v>2366</v>
      </c>
      <c r="I726" s="41">
        <v>44168</v>
      </c>
      <c r="J726" s="41">
        <v>44471</v>
      </c>
      <c r="K726" s="35" t="s">
        <v>80</v>
      </c>
      <c r="L726" s="42">
        <v>87000</v>
      </c>
      <c r="M726" s="43">
        <v>677645.61</v>
      </c>
      <c r="N726" s="42">
        <v>677645.61</v>
      </c>
      <c r="O726" s="42">
        <v>0</v>
      </c>
      <c r="P726" s="35">
        <v>0</v>
      </c>
      <c r="Q726" s="35">
        <v>0</v>
      </c>
      <c r="R726" s="42">
        <v>677645.61</v>
      </c>
      <c r="S726" s="42">
        <v>0</v>
      </c>
      <c r="T726" s="42">
        <v>100</v>
      </c>
      <c r="U726" s="42">
        <v>99.99</v>
      </c>
      <c r="V726" s="35" t="s">
        <v>796</v>
      </c>
      <c r="W726" s="35" t="s">
        <v>82</v>
      </c>
      <c r="X726" s="35" t="s">
        <v>742</v>
      </c>
      <c r="Y726" s="35" t="s">
        <v>95</v>
      </c>
      <c r="Z726" s="35" t="s">
        <v>95</v>
      </c>
    </row>
    <row r="727" spans="1:26" ht="15.75" customHeight="1">
      <c r="A727" s="35" t="s">
        <v>1274</v>
      </c>
      <c r="B727" s="35" t="s">
        <v>1276</v>
      </c>
      <c r="C727" s="35" t="s">
        <v>76</v>
      </c>
      <c r="D727" s="35" t="s">
        <v>1277</v>
      </c>
      <c r="E727" s="35" t="s">
        <v>1278</v>
      </c>
      <c r="F727" s="35" t="s">
        <v>2367</v>
      </c>
      <c r="G727" s="35" t="s">
        <v>2368</v>
      </c>
      <c r="H727" s="35" t="s">
        <v>2369</v>
      </c>
      <c r="I727" s="41">
        <v>44181</v>
      </c>
      <c r="J727" s="41">
        <v>44251</v>
      </c>
      <c r="K727" s="35" t="s">
        <v>663</v>
      </c>
      <c r="L727" s="42">
        <v>36000</v>
      </c>
      <c r="M727" s="43">
        <v>279050</v>
      </c>
      <c r="N727" s="42">
        <v>279050</v>
      </c>
      <c r="O727" s="42">
        <v>0</v>
      </c>
      <c r="P727" s="35">
        <v>0</v>
      </c>
      <c r="Q727" s="35">
        <v>0</v>
      </c>
      <c r="R727" s="42">
        <v>279049.99</v>
      </c>
      <c r="S727" s="42">
        <v>0</v>
      </c>
      <c r="T727" s="42">
        <v>100</v>
      </c>
      <c r="U727" s="42">
        <v>99.99</v>
      </c>
      <c r="V727" s="35" t="s">
        <v>831</v>
      </c>
      <c r="W727" s="35" t="s">
        <v>233</v>
      </c>
      <c r="X727" s="35" t="s">
        <v>83</v>
      </c>
      <c r="Y727" s="35" t="s">
        <v>95</v>
      </c>
      <c r="Z727" s="35" t="s">
        <v>95</v>
      </c>
    </row>
    <row r="728" spans="1:26" ht="15.75" customHeight="1">
      <c r="A728" s="35" t="s">
        <v>1282</v>
      </c>
      <c r="B728" s="35" t="s">
        <v>1284</v>
      </c>
      <c r="C728" s="35" t="s">
        <v>281</v>
      </c>
      <c r="D728" s="35" t="s">
        <v>165</v>
      </c>
      <c r="E728" s="35" t="s">
        <v>140</v>
      </c>
      <c r="F728" s="35" t="s">
        <v>68</v>
      </c>
      <c r="G728" s="35" t="s">
        <v>68</v>
      </c>
      <c r="H728" s="35" t="s">
        <v>68</v>
      </c>
      <c r="I728" s="41">
        <v>44348</v>
      </c>
      <c r="J728" s="41" t="s">
        <v>68</v>
      </c>
      <c r="K728" s="35" t="s">
        <v>104</v>
      </c>
      <c r="L728" s="42">
        <v>0</v>
      </c>
      <c r="M728" s="43">
        <v>0</v>
      </c>
      <c r="N728" s="42">
        <v>10000000</v>
      </c>
      <c r="O728" s="42">
        <v>1671500</v>
      </c>
      <c r="P728" s="35">
        <v>0</v>
      </c>
      <c r="Q728" s="35">
        <v>0</v>
      </c>
      <c r="R728" s="42">
        <v>0</v>
      </c>
      <c r="S728" s="42">
        <v>0</v>
      </c>
      <c r="T728" s="42">
        <v>0</v>
      </c>
      <c r="U728" s="42">
        <v>0</v>
      </c>
      <c r="V728" s="35" t="s">
        <v>105</v>
      </c>
      <c r="W728" s="35" t="s">
        <v>233</v>
      </c>
      <c r="X728" s="35" t="s">
        <v>134</v>
      </c>
      <c r="Y728" s="35" t="s">
        <v>294</v>
      </c>
      <c r="Z728" s="35" t="s">
        <v>1285</v>
      </c>
    </row>
    <row r="729" spans="1:26" ht="15.75" customHeight="1">
      <c r="A729" s="35" t="s">
        <v>1282</v>
      </c>
      <c r="B729" s="35" t="s">
        <v>1284</v>
      </c>
      <c r="C729" s="35" t="s">
        <v>281</v>
      </c>
      <c r="D729" s="35" t="s">
        <v>165</v>
      </c>
      <c r="E729" s="35" t="s">
        <v>140</v>
      </c>
      <c r="F729" s="35" t="s">
        <v>68</v>
      </c>
      <c r="G729" s="35" t="s">
        <v>68</v>
      </c>
      <c r="H729" s="35" t="s">
        <v>68</v>
      </c>
      <c r="I729" s="41">
        <v>44348</v>
      </c>
      <c r="J729" s="41" t="s">
        <v>68</v>
      </c>
      <c r="K729" s="35" t="s">
        <v>104</v>
      </c>
      <c r="L729" s="42">
        <v>0</v>
      </c>
      <c r="M729" s="43">
        <v>0</v>
      </c>
      <c r="N729" s="42">
        <v>10000000</v>
      </c>
      <c r="O729" s="42">
        <v>1671500</v>
      </c>
      <c r="P729" s="35">
        <v>0</v>
      </c>
      <c r="Q729" s="35">
        <v>0</v>
      </c>
      <c r="R729" s="42">
        <v>0</v>
      </c>
      <c r="S729" s="42">
        <v>0</v>
      </c>
      <c r="T729" s="42">
        <v>0</v>
      </c>
      <c r="U729" s="42">
        <v>0</v>
      </c>
      <c r="V729" s="35" t="s">
        <v>105</v>
      </c>
      <c r="W729" s="35" t="s">
        <v>233</v>
      </c>
      <c r="X729" s="35" t="s">
        <v>134</v>
      </c>
      <c r="Y729" s="35" t="s">
        <v>259</v>
      </c>
      <c r="Z729" s="35" t="s">
        <v>982</v>
      </c>
    </row>
    <row r="730" spans="1:26" ht="15.75" customHeight="1">
      <c r="A730" s="35" t="s">
        <v>1282</v>
      </c>
      <c r="B730" s="35" t="s">
        <v>1284</v>
      </c>
      <c r="C730" s="35" t="s">
        <v>281</v>
      </c>
      <c r="D730" s="35" t="s">
        <v>165</v>
      </c>
      <c r="E730" s="35" t="s">
        <v>140</v>
      </c>
      <c r="F730" s="35" t="s">
        <v>68</v>
      </c>
      <c r="G730" s="35" t="s">
        <v>68</v>
      </c>
      <c r="H730" s="35" t="s">
        <v>68</v>
      </c>
      <c r="I730" s="41">
        <v>44348</v>
      </c>
      <c r="J730" s="41" t="s">
        <v>68</v>
      </c>
      <c r="K730" s="35" t="s">
        <v>104</v>
      </c>
      <c r="L730" s="42">
        <v>0</v>
      </c>
      <c r="M730" s="43">
        <v>0</v>
      </c>
      <c r="N730" s="42">
        <v>10000000</v>
      </c>
      <c r="O730" s="42">
        <v>1671500</v>
      </c>
      <c r="P730" s="35">
        <v>0</v>
      </c>
      <c r="Q730" s="35">
        <v>0</v>
      </c>
      <c r="R730" s="42">
        <v>0</v>
      </c>
      <c r="S730" s="42">
        <v>0</v>
      </c>
      <c r="T730" s="42">
        <v>0</v>
      </c>
      <c r="U730" s="42">
        <v>0</v>
      </c>
      <c r="V730" s="35" t="s">
        <v>105</v>
      </c>
      <c r="W730" s="35" t="s">
        <v>233</v>
      </c>
      <c r="X730" s="35" t="s">
        <v>134</v>
      </c>
      <c r="Y730" s="35" t="s">
        <v>294</v>
      </c>
      <c r="Z730" s="35" t="s">
        <v>2370</v>
      </c>
    </row>
    <row r="731" spans="1:26" ht="15.75" customHeight="1">
      <c r="A731" s="35" t="s">
        <v>1282</v>
      </c>
      <c r="B731" s="35" t="s">
        <v>1284</v>
      </c>
      <c r="C731" s="35" t="s">
        <v>281</v>
      </c>
      <c r="D731" s="35" t="s">
        <v>165</v>
      </c>
      <c r="E731" s="35" t="s">
        <v>140</v>
      </c>
      <c r="F731" s="35" t="s">
        <v>68</v>
      </c>
      <c r="G731" s="35" t="s">
        <v>68</v>
      </c>
      <c r="H731" s="35" t="s">
        <v>68</v>
      </c>
      <c r="I731" s="41">
        <v>44348</v>
      </c>
      <c r="J731" s="41" t="s">
        <v>68</v>
      </c>
      <c r="K731" s="35" t="s">
        <v>104</v>
      </c>
      <c r="L731" s="42">
        <v>0</v>
      </c>
      <c r="M731" s="43">
        <v>0</v>
      </c>
      <c r="N731" s="42">
        <v>10000000</v>
      </c>
      <c r="O731" s="42">
        <v>1671500</v>
      </c>
      <c r="P731" s="35">
        <v>0</v>
      </c>
      <c r="Q731" s="35">
        <v>0</v>
      </c>
      <c r="R731" s="42">
        <v>0</v>
      </c>
      <c r="S731" s="42">
        <v>0</v>
      </c>
      <c r="T731" s="42">
        <v>0</v>
      </c>
      <c r="U731" s="42">
        <v>0</v>
      </c>
      <c r="V731" s="35" t="s">
        <v>105</v>
      </c>
      <c r="W731" s="35" t="s">
        <v>233</v>
      </c>
      <c r="X731" s="35" t="s">
        <v>134</v>
      </c>
      <c r="Y731" s="35" t="s">
        <v>199</v>
      </c>
      <c r="Z731" s="35" t="s">
        <v>2251</v>
      </c>
    </row>
    <row r="732" spans="1:26" ht="15.75" customHeight="1">
      <c r="A732" s="35" t="s">
        <v>1282</v>
      </c>
      <c r="B732" s="35" t="s">
        <v>1284</v>
      </c>
      <c r="C732" s="35" t="s">
        <v>281</v>
      </c>
      <c r="D732" s="35" t="s">
        <v>165</v>
      </c>
      <c r="E732" s="35" t="s">
        <v>140</v>
      </c>
      <c r="F732" s="35" t="s">
        <v>68</v>
      </c>
      <c r="G732" s="35" t="s">
        <v>68</v>
      </c>
      <c r="H732" s="35" t="s">
        <v>68</v>
      </c>
      <c r="I732" s="41">
        <v>44348</v>
      </c>
      <c r="J732" s="41" t="s">
        <v>68</v>
      </c>
      <c r="K732" s="35" t="s">
        <v>104</v>
      </c>
      <c r="L732" s="42">
        <v>0</v>
      </c>
      <c r="M732" s="43">
        <v>0</v>
      </c>
      <c r="N732" s="42">
        <v>10000000</v>
      </c>
      <c r="O732" s="42">
        <v>1671500</v>
      </c>
      <c r="P732" s="35">
        <v>0</v>
      </c>
      <c r="Q732" s="35">
        <v>0</v>
      </c>
      <c r="R732" s="42">
        <v>0</v>
      </c>
      <c r="S732" s="42">
        <v>0</v>
      </c>
      <c r="T732" s="42">
        <v>0</v>
      </c>
      <c r="U732" s="42">
        <v>0</v>
      </c>
      <c r="V732" s="35" t="s">
        <v>105</v>
      </c>
      <c r="W732" s="35" t="s">
        <v>233</v>
      </c>
      <c r="X732" s="35" t="s">
        <v>134</v>
      </c>
      <c r="Y732" s="35" t="s">
        <v>199</v>
      </c>
      <c r="Z732" s="35" t="s">
        <v>977</v>
      </c>
    </row>
    <row r="733" spans="1:26" ht="15.75" customHeight="1">
      <c r="A733" s="35" t="s">
        <v>1282</v>
      </c>
      <c r="B733" s="35" t="s">
        <v>1284</v>
      </c>
      <c r="C733" s="35" t="s">
        <v>281</v>
      </c>
      <c r="D733" s="35" t="s">
        <v>165</v>
      </c>
      <c r="E733" s="35" t="s">
        <v>140</v>
      </c>
      <c r="F733" s="35" t="s">
        <v>68</v>
      </c>
      <c r="G733" s="35" t="s">
        <v>68</v>
      </c>
      <c r="H733" s="35" t="s">
        <v>68</v>
      </c>
      <c r="I733" s="41">
        <v>44348</v>
      </c>
      <c r="J733" s="41" t="s">
        <v>68</v>
      </c>
      <c r="K733" s="35" t="s">
        <v>104</v>
      </c>
      <c r="L733" s="42">
        <v>0</v>
      </c>
      <c r="M733" s="43">
        <v>0</v>
      </c>
      <c r="N733" s="42">
        <v>10000000</v>
      </c>
      <c r="O733" s="42">
        <v>1671500</v>
      </c>
      <c r="P733" s="35">
        <v>0</v>
      </c>
      <c r="Q733" s="35">
        <v>0</v>
      </c>
      <c r="R733" s="42">
        <v>0</v>
      </c>
      <c r="S733" s="42">
        <v>0</v>
      </c>
      <c r="T733" s="42">
        <v>0</v>
      </c>
      <c r="U733" s="42">
        <v>0</v>
      </c>
      <c r="V733" s="35" t="s">
        <v>105</v>
      </c>
      <c r="W733" s="35" t="s">
        <v>233</v>
      </c>
      <c r="X733" s="35" t="s">
        <v>134</v>
      </c>
      <c r="Y733" s="35" t="s">
        <v>199</v>
      </c>
      <c r="Z733" s="35" t="s">
        <v>2252</v>
      </c>
    </row>
    <row r="734" spans="1:26" ht="15.75" customHeight="1">
      <c r="A734" s="35" t="s">
        <v>1282</v>
      </c>
      <c r="B734" s="35" t="s">
        <v>1284</v>
      </c>
      <c r="C734" s="35" t="s">
        <v>281</v>
      </c>
      <c r="D734" s="35" t="s">
        <v>165</v>
      </c>
      <c r="E734" s="35" t="s">
        <v>140</v>
      </c>
      <c r="F734" s="35" t="s">
        <v>68</v>
      </c>
      <c r="G734" s="35" t="s">
        <v>68</v>
      </c>
      <c r="H734" s="35" t="s">
        <v>68</v>
      </c>
      <c r="I734" s="41">
        <v>44348</v>
      </c>
      <c r="J734" s="41" t="s">
        <v>68</v>
      </c>
      <c r="K734" s="35" t="s">
        <v>104</v>
      </c>
      <c r="L734" s="42">
        <v>0</v>
      </c>
      <c r="M734" s="43">
        <v>0</v>
      </c>
      <c r="N734" s="42">
        <v>10000000</v>
      </c>
      <c r="O734" s="42">
        <v>1671500</v>
      </c>
      <c r="P734" s="35">
        <v>0</v>
      </c>
      <c r="Q734" s="35">
        <v>0</v>
      </c>
      <c r="R734" s="42">
        <v>0</v>
      </c>
      <c r="S734" s="42">
        <v>0</v>
      </c>
      <c r="T734" s="42">
        <v>0</v>
      </c>
      <c r="U734" s="42">
        <v>0</v>
      </c>
      <c r="V734" s="35" t="s">
        <v>105</v>
      </c>
      <c r="W734" s="35" t="s">
        <v>233</v>
      </c>
      <c r="X734" s="35" t="s">
        <v>134</v>
      </c>
      <c r="Y734" s="35" t="s">
        <v>199</v>
      </c>
      <c r="Z734" s="35" t="s">
        <v>2257</v>
      </c>
    </row>
    <row r="735" spans="1:26" ht="15.75" customHeight="1">
      <c r="A735" s="35" t="s">
        <v>1282</v>
      </c>
      <c r="B735" s="35" t="s">
        <v>1284</v>
      </c>
      <c r="C735" s="35" t="s">
        <v>281</v>
      </c>
      <c r="D735" s="35" t="s">
        <v>165</v>
      </c>
      <c r="E735" s="35" t="s">
        <v>140</v>
      </c>
      <c r="F735" s="35" t="s">
        <v>68</v>
      </c>
      <c r="G735" s="35" t="s">
        <v>68</v>
      </c>
      <c r="H735" s="35" t="s">
        <v>68</v>
      </c>
      <c r="I735" s="41">
        <v>44348</v>
      </c>
      <c r="J735" s="41" t="s">
        <v>68</v>
      </c>
      <c r="K735" s="35" t="s">
        <v>104</v>
      </c>
      <c r="L735" s="42">
        <v>0</v>
      </c>
      <c r="M735" s="43">
        <v>0</v>
      </c>
      <c r="N735" s="42">
        <v>10000000</v>
      </c>
      <c r="O735" s="42">
        <v>1671500</v>
      </c>
      <c r="P735" s="35">
        <v>0</v>
      </c>
      <c r="Q735" s="35">
        <v>0</v>
      </c>
      <c r="R735" s="42">
        <v>0</v>
      </c>
      <c r="S735" s="42">
        <v>0</v>
      </c>
      <c r="T735" s="42">
        <v>0</v>
      </c>
      <c r="U735" s="42">
        <v>0</v>
      </c>
      <c r="V735" s="35" t="s">
        <v>105</v>
      </c>
      <c r="W735" s="35" t="s">
        <v>233</v>
      </c>
      <c r="X735" s="35" t="s">
        <v>134</v>
      </c>
      <c r="Y735" s="35" t="s">
        <v>199</v>
      </c>
      <c r="Z735" s="35" t="s">
        <v>312</v>
      </c>
    </row>
    <row r="736" spans="1:26" ht="15.75" customHeight="1">
      <c r="A736" s="35" t="s">
        <v>1282</v>
      </c>
      <c r="B736" s="35" t="s">
        <v>1284</v>
      </c>
      <c r="C736" s="35" t="s">
        <v>281</v>
      </c>
      <c r="D736" s="35" t="s">
        <v>165</v>
      </c>
      <c r="E736" s="35" t="s">
        <v>140</v>
      </c>
      <c r="F736" s="35" t="s">
        <v>68</v>
      </c>
      <c r="G736" s="35" t="s">
        <v>68</v>
      </c>
      <c r="H736" s="35" t="s">
        <v>68</v>
      </c>
      <c r="I736" s="41">
        <v>44348</v>
      </c>
      <c r="J736" s="41" t="s">
        <v>68</v>
      </c>
      <c r="K736" s="35" t="s">
        <v>104</v>
      </c>
      <c r="L736" s="42">
        <v>0</v>
      </c>
      <c r="M736" s="43">
        <v>0</v>
      </c>
      <c r="N736" s="42">
        <v>10000000</v>
      </c>
      <c r="O736" s="42">
        <v>1671500</v>
      </c>
      <c r="P736" s="35">
        <v>0</v>
      </c>
      <c r="Q736" s="35">
        <v>0</v>
      </c>
      <c r="R736" s="42">
        <v>0</v>
      </c>
      <c r="S736" s="42">
        <v>0</v>
      </c>
      <c r="T736" s="42">
        <v>0</v>
      </c>
      <c r="U736" s="42">
        <v>0</v>
      </c>
      <c r="V736" s="35" t="s">
        <v>105</v>
      </c>
      <c r="W736" s="35" t="s">
        <v>233</v>
      </c>
      <c r="X736" s="35" t="s">
        <v>134</v>
      </c>
      <c r="Y736" s="35" t="s">
        <v>655</v>
      </c>
      <c r="Z736" s="35" t="s">
        <v>655</v>
      </c>
    </row>
    <row r="737" spans="1:26" ht="15.75" customHeight="1">
      <c r="A737" s="35" t="s">
        <v>1282</v>
      </c>
      <c r="B737" s="35" t="s">
        <v>1284</v>
      </c>
      <c r="C737" s="35" t="s">
        <v>281</v>
      </c>
      <c r="D737" s="35" t="s">
        <v>165</v>
      </c>
      <c r="E737" s="35" t="s">
        <v>140</v>
      </c>
      <c r="F737" s="35" t="s">
        <v>68</v>
      </c>
      <c r="G737" s="35" t="s">
        <v>68</v>
      </c>
      <c r="H737" s="35" t="s">
        <v>68</v>
      </c>
      <c r="I737" s="41">
        <v>44348</v>
      </c>
      <c r="J737" s="41" t="s">
        <v>68</v>
      </c>
      <c r="K737" s="35" t="s">
        <v>104</v>
      </c>
      <c r="L737" s="42">
        <v>0</v>
      </c>
      <c r="M737" s="43">
        <v>0</v>
      </c>
      <c r="N737" s="42">
        <v>10000000</v>
      </c>
      <c r="O737" s="42">
        <v>1671500</v>
      </c>
      <c r="P737" s="35">
        <v>0</v>
      </c>
      <c r="Q737" s="35">
        <v>0</v>
      </c>
      <c r="R737" s="42">
        <v>0</v>
      </c>
      <c r="S737" s="42">
        <v>0</v>
      </c>
      <c r="T737" s="42">
        <v>0</v>
      </c>
      <c r="U737" s="42">
        <v>0</v>
      </c>
      <c r="V737" s="35" t="s">
        <v>105</v>
      </c>
      <c r="W737" s="35" t="s">
        <v>233</v>
      </c>
      <c r="X737" s="35" t="s">
        <v>134</v>
      </c>
      <c r="Y737" s="35" t="s">
        <v>224</v>
      </c>
      <c r="Z737" s="35" t="s">
        <v>2113</v>
      </c>
    </row>
    <row r="738" spans="1:26" ht="15.75" customHeight="1">
      <c r="A738" s="35" t="s">
        <v>1282</v>
      </c>
      <c r="B738" s="35" t="s">
        <v>1284</v>
      </c>
      <c r="C738" s="35" t="s">
        <v>281</v>
      </c>
      <c r="D738" s="35" t="s">
        <v>165</v>
      </c>
      <c r="E738" s="35" t="s">
        <v>140</v>
      </c>
      <c r="F738" s="35" t="s">
        <v>68</v>
      </c>
      <c r="G738" s="35" t="s">
        <v>68</v>
      </c>
      <c r="H738" s="35" t="s">
        <v>68</v>
      </c>
      <c r="I738" s="41">
        <v>44348</v>
      </c>
      <c r="J738" s="41" t="s">
        <v>68</v>
      </c>
      <c r="K738" s="35" t="s">
        <v>104</v>
      </c>
      <c r="L738" s="42">
        <v>0</v>
      </c>
      <c r="M738" s="43">
        <v>0</v>
      </c>
      <c r="N738" s="42">
        <v>10000000</v>
      </c>
      <c r="O738" s="42">
        <v>1671500</v>
      </c>
      <c r="P738" s="35">
        <v>0</v>
      </c>
      <c r="Q738" s="35">
        <v>0</v>
      </c>
      <c r="R738" s="42">
        <v>0</v>
      </c>
      <c r="S738" s="42">
        <v>0</v>
      </c>
      <c r="T738" s="42">
        <v>0</v>
      </c>
      <c r="U738" s="42">
        <v>0</v>
      </c>
      <c r="V738" s="35" t="s">
        <v>105</v>
      </c>
      <c r="W738" s="35" t="s">
        <v>233</v>
      </c>
      <c r="X738" s="35" t="s">
        <v>134</v>
      </c>
      <c r="Y738" s="35" t="s">
        <v>224</v>
      </c>
      <c r="Z738" s="35" t="s">
        <v>2114</v>
      </c>
    </row>
    <row r="739" spans="1:26" ht="15.75" customHeight="1">
      <c r="A739" s="35" t="s">
        <v>1282</v>
      </c>
      <c r="B739" s="35" t="s">
        <v>1284</v>
      </c>
      <c r="C739" s="35" t="s">
        <v>281</v>
      </c>
      <c r="D739" s="35" t="s">
        <v>165</v>
      </c>
      <c r="E739" s="35" t="s">
        <v>140</v>
      </c>
      <c r="F739" s="35" t="s">
        <v>68</v>
      </c>
      <c r="G739" s="35" t="s">
        <v>68</v>
      </c>
      <c r="H739" s="35" t="s">
        <v>68</v>
      </c>
      <c r="I739" s="41">
        <v>44348</v>
      </c>
      <c r="J739" s="41" t="s">
        <v>68</v>
      </c>
      <c r="K739" s="35" t="s">
        <v>104</v>
      </c>
      <c r="L739" s="42">
        <v>0</v>
      </c>
      <c r="M739" s="43">
        <v>0</v>
      </c>
      <c r="N739" s="42">
        <v>10000000</v>
      </c>
      <c r="O739" s="42">
        <v>1671500</v>
      </c>
      <c r="P739" s="35">
        <v>0</v>
      </c>
      <c r="Q739" s="35">
        <v>0</v>
      </c>
      <c r="R739" s="42">
        <v>0</v>
      </c>
      <c r="S739" s="42">
        <v>0</v>
      </c>
      <c r="T739" s="42">
        <v>0</v>
      </c>
      <c r="U739" s="42">
        <v>0</v>
      </c>
      <c r="V739" s="35" t="s">
        <v>105</v>
      </c>
      <c r="W739" s="35" t="s">
        <v>233</v>
      </c>
      <c r="X739" s="35" t="s">
        <v>134</v>
      </c>
      <c r="Y739" s="35" t="s">
        <v>224</v>
      </c>
      <c r="Z739" s="35" t="s">
        <v>2371</v>
      </c>
    </row>
    <row r="740" spans="1:26" ht="15.75" customHeight="1">
      <c r="A740" s="35" t="s">
        <v>1282</v>
      </c>
      <c r="B740" s="35" t="s">
        <v>1284</v>
      </c>
      <c r="C740" s="35" t="s">
        <v>281</v>
      </c>
      <c r="D740" s="35" t="s">
        <v>165</v>
      </c>
      <c r="E740" s="35" t="s">
        <v>140</v>
      </c>
      <c r="F740" s="35" t="s">
        <v>68</v>
      </c>
      <c r="G740" s="35" t="s">
        <v>68</v>
      </c>
      <c r="H740" s="35" t="s">
        <v>68</v>
      </c>
      <c r="I740" s="41">
        <v>44348</v>
      </c>
      <c r="J740" s="41" t="s">
        <v>68</v>
      </c>
      <c r="K740" s="35" t="s">
        <v>104</v>
      </c>
      <c r="L740" s="42">
        <v>0</v>
      </c>
      <c r="M740" s="43">
        <v>0</v>
      </c>
      <c r="N740" s="42">
        <v>10000000</v>
      </c>
      <c r="O740" s="42">
        <v>1671500</v>
      </c>
      <c r="P740" s="35">
        <v>0</v>
      </c>
      <c r="Q740" s="35">
        <v>0</v>
      </c>
      <c r="R740" s="42">
        <v>0</v>
      </c>
      <c r="S740" s="42">
        <v>0</v>
      </c>
      <c r="T740" s="42">
        <v>0</v>
      </c>
      <c r="U740" s="42">
        <v>0</v>
      </c>
      <c r="V740" s="35" t="s">
        <v>105</v>
      </c>
      <c r="W740" s="35" t="s">
        <v>233</v>
      </c>
      <c r="X740" s="35" t="s">
        <v>134</v>
      </c>
      <c r="Y740" s="35" t="s">
        <v>224</v>
      </c>
      <c r="Z740" s="35" t="s">
        <v>2372</v>
      </c>
    </row>
    <row r="741" spans="1:26" ht="15.75" customHeight="1">
      <c r="A741" s="35" t="s">
        <v>1282</v>
      </c>
      <c r="B741" s="35" t="s">
        <v>1284</v>
      </c>
      <c r="C741" s="35" t="s">
        <v>281</v>
      </c>
      <c r="D741" s="35" t="s">
        <v>165</v>
      </c>
      <c r="E741" s="35" t="s">
        <v>140</v>
      </c>
      <c r="F741" s="35" t="s">
        <v>68</v>
      </c>
      <c r="G741" s="35" t="s">
        <v>68</v>
      </c>
      <c r="H741" s="35" t="s">
        <v>68</v>
      </c>
      <c r="I741" s="41">
        <v>44348</v>
      </c>
      <c r="J741" s="41" t="s">
        <v>68</v>
      </c>
      <c r="K741" s="35" t="s">
        <v>104</v>
      </c>
      <c r="L741" s="42">
        <v>0</v>
      </c>
      <c r="M741" s="43">
        <v>0</v>
      </c>
      <c r="N741" s="42">
        <v>10000000</v>
      </c>
      <c r="O741" s="42">
        <v>1671500</v>
      </c>
      <c r="P741" s="35">
        <v>0</v>
      </c>
      <c r="Q741" s="35">
        <v>0</v>
      </c>
      <c r="R741" s="42">
        <v>0</v>
      </c>
      <c r="S741" s="42">
        <v>0</v>
      </c>
      <c r="T741" s="42">
        <v>0</v>
      </c>
      <c r="U741" s="42">
        <v>0</v>
      </c>
      <c r="V741" s="35" t="s">
        <v>105</v>
      </c>
      <c r="W741" s="35" t="s">
        <v>233</v>
      </c>
      <c r="X741" s="35" t="s">
        <v>134</v>
      </c>
      <c r="Y741" s="35" t="s">
        <v>259</v>
      </c>
      <c r="Z741" s="35" t="s">
        <v>259</v>
      </c>
    </row>
    <row r="742" spans="1:26" ht="15.75" customHeight="1">
      <c r="A742" s="35" t="s">
        <v>1282</v>
      </c>
      <c r="B742" s="35" t="s">
        <v>1284</v>
      </c>
      <c r="C742" s="35" t="s">
        <v>281</v>
      </c>
      <c r="D742" s="35" t="s">
        <v>165</v>
      </c>
      <c r="E742" s="35" t="s">
        <v>140</v>
      </c>
      <c r="F742" s="35" t="s">
        <v>68</v>
      </c>
      <c r="G742" s="35" t="s">
        <v>68</v>
      </c>
      <c r="H742" s="35" t="s">
        <v>68</v>
      </c>
      <c r="I742" s="41">
        <v>44348</v>
      </c>
      <c r="J742" s="41" t="s">
        <v>68</v>
      </c>
      <c r="K742" s="35" t="s">
        <v>104</v>
      </c>
      <c r="L742" s="42">
        <v>0</v>
      </c>
      <c r="M742" s="43">
        <v>0</v>
      </c>
      <c r="N742" s="42">
        <v>10000000</v>
      </c>
      <c r="O742" s="42">
        <v>1671500</v>
      </c>
      <c r="P742" s="35">
        <v>0</v>
      </c>
      <c r="Q742" s="35">
        <v>0</v>
      </c>
      <c r="R742" s="42">
        <v>0</v>
      </c>
      <c r="S742" s="42">
        <v>0</v>
      </c>
      <c r="T742" s="42">
        <v>0</v>
      </c>
      <c r="U742" s="42">
        <v>0</v>
      </c>
      <c r="V742" s="35" t="s">
        <v>105</v>
      </c>
      <c r="W742" s="35" t="s">
        <v>233</v>
      </c>
      <c r="X742" s="35" t="s">
        <v>134</v>
      </c>
      <c r="Y742" s="35" t="s">
        <v>259</v>
      </c>
      <c r="Z742" s="35" t="s">
        <v>2184</v>
      </c>
    </row>
    <row r="743" spans="1:26" ht="15.75" customHeight="1">
      <c r="A743" s="35" t="s">
        <v>1282</v>
      </c>
      <c r="B743" s="35" t="s">
        <v>1284</v>
      </c>
      <c r="C743" s="35" t="s">
        <v>281</v>
      </c>
      <c r="D743" s="35" t="s">
        <v>165</v>
      </c>
      <c r="E743" s="35" t="s">
        <v>140</v>
      </c>
      <c r="F743" s="35" t="s">
        <v>68</v>
      </c>
      <c r="G743" s="35" t="s">
        <v>68</v>
      </c>
      <c r="H743" s="35" t="s">
        <v>68</v>
      </c>
      <c r="I743" s="41">
        <v>44348</v>
      </c>
      <c r="J743" s="41" t="s">
        <v>68</v>
      </c>
      <c r="K743" s="35" t="s">
        <v>104</v>
      </c>
      <c r="L743" s="42">
        <v>0</v>
      </c>
      <c r="M743" s="43">
        <v>0</v>
      </c>
      <c r="N743" s="42">
        <v>10000000</v>
      </c>
      <c r="O743" s="42">
        <v>1671500</v>
      </c>
      <c r="P743" s="35">
        <v>0</v>
      </c>
      <c r="Q743" s="35">
        <v>0</v>
      </c>
      <c r="R743" s="42">
        <v>0</v>
      </c>
      <c r="S743" s="42">
        <v>0</v>
      </c>
      <c r="T743" s="42">
        <v>0</v>
      </c>
      <c r="U743" s="42">
        <v>0</v>
      </c>
      <c r="V743" s="35" t="s">
        <v>105</v>
      </c>
      <c r="W743" s="35" t="s">
        <v>233</v>
      </c>
      <c r="X743" s="35" t="s">
        <v>134</v>
      </c>
      <c r="Y743" s="35" t="s">
        <v>294</v>
      </c>
      <c r="Z743" s="35" t="s">
        <v>2275</v>
      </c>
    </row>
    <row r="744" spans="1:26" ht="15.75" customHeight="1">
      <c r="A744" s="35" t="s">
        <v>1288</v>
      </c>
      <c r="B744" s="35" t="s">
        <v>1290</v>
      </c>
      <c r="C744" s="35" t="s">
        <v>138</v>
      </c>
      <c r="D744" s="35" t="s">
        <v>150</v>
      </c>
      <c r="E744" s="35" t="s">
        <v>140</v>
      </c>
      <c r="F744" s="35" t="s">
        <v>1911</v>
      </c>
      <c r="G744" s="35" t="s">
        <v>1912</v>
      </c>
      <c r="H744" s="35" t="s">
        <v>1913</v>
      </c>
      <c r="I744" s="41">
        <v>43980</v>
      </c>
      <c r="J744" s="41">
        <v>44500</v>
      </c>
      <c r="K744" s="35" t="s">
        <v>104</v>
      </c>
      <c r="L744" s="42">
        <v>0</v>
      </c>
      <c r="M744" s="43">
        <v>0</v>
      </c>
      <c r="N744" s="42">
        <v>43538500</v>
      </c>
      <c r="O744" s="42">
        <v>0</v>
      </c>
      <c r="P744" s="35">
        <v>0</v>
      </c>
      <c r="Q744" s="35">
        <v>0</v>
      </c>
      <c r="R744" s="42">
        <v>0</v>
      </c>
      <c r="S744" s="42">
        <v>0</v>
      </c>
      <c r="T744" s="42">
        <v>0</v>
      </c>
      <c r="U744" s="42">
        <v>0</v>
      </c>
      <c r="V744" s="35" t="s">
        <v>796</v>
      </c>
      <c r="W744" s="35" t="s">
        <v>82</v>
      </c>
      <c r="X744" s="35" t="s">
        <v>217</v>
      </c>
      <c r="Y744" s="35" t="s">
        <v>95</v>
      </c>
      <c r="Z744" s="35" t="s">
        <v>95</v>
      </c>
    </row>
    <row r="745" spans="1:26" ht="15.75" customHeight="1">
      <c r="A745" s="35" t="s">
        <v>1295</v>
      </c>
      <c r="B745" s="35" t="s">
        <v>1297</v>
      </c>
      <c r="C745" s="35" t="s">
        <v>138</v>
      </c>
      <c r="D745" s="35" t="s">
        <v>150</v>
      </c>
      <c r="E745" s="35" t="s">
        <v>488</v>
      </c>
      <c r="F745" s="35" t="s">
        <v>2343</v>
      </c>
      <c r="G745" s="35" t="s">
        <v>2344</v>
      </c>
      <c r="H745" s="35" t="s">
        <v>2345</v>
      </c>
      <c r="I745" s="41">
        <v>44218</v>
      </c>
      <c r="J745" s="41">
        <v>45129</v>
      </c>
      <c r="K745" s="35" t="s">
        <v>266</v>
      </c>
      <c r="L745" s="42">
        <v>0</v>
      </c>
      <c r="M745" s="43">
        <v>0</v>
      </c>
      <c r="N745" s="42">
        <v>1720810.3</v>
      </c>
      <c r="O745" s="42">
        <v>736947.22</v>
      </c>
      <c r="P745" s="35">
        <v>0</v>
      </c>
      <c r="Q745" s="35">
        <v>0</v>
      </c>
      <c r="R745" s="42">
        <v>0</v>
      </c>
      <c r="S745" s="42">
        <v>0</v>
      </c>
      <c r="T745" s="42">
        <v>0</v>
      </c>
      <c r="U745" s="42">
        <v>0</v>
      </c>
      <c r="V745" s="35" t="s">
        <v>831</v>
      </c>
      <c r="W745" s="35" t="s">
        <v>82</v>
      </c>
      <c r="X745" s="35" t="s">
        <v>217</v>
      </c>
      <c r="Y745" s="35" t="s">
        <v>95</v>
      </c>
      <c r="Z745" s="35" t="s">
        <v>95</v>
      </c>
    </row>
    <row r="746" spans="1:26" ht="15.75" customHeight="1">
      <c r="A746" s="35" t="s">
        <v>1302</v>
      </c>
      <c r="B746" s="35" t="s">
        <v>1304</v>
      </c>
      <c r="C746" s="35" t="s">
        <v>138</v>
      </c>
      <c r="D746" s="35" t="s">
        <v>205</v>
      </c>
      <c r="E746" s="35" t="s">
        <v>409</v>
      </c>
      <c r="F746" s="35" t="s">
        <v>2373</v>
      </c>
      <c r="G746" s="35" t="s">
        <v>2374</v>
      </c>
      <c r="H746" s="35" t="s">
        <v>1907</v>
      </c>
      <c r="I746" s="41">
        <v>44075</v>
      </c>
      <c r="J746" s="41">
        <v>45901</v>
      </c>
      <c r="K746" s="35" t="s">
        <v>663</v>
      </c>
      <c r="L746" s="42">
        <v>0</v>
      </c>
      <c r="M746" s="43">
        <v>0</v>
      </c>
      <c r="N746" s="42">
        <v>29264520.449999999</v>
      </c>
      <c r="O746" s="42">
        <v>0</v>
      </c>
      <c r="P746" s="35">
        <v>0</v>
      </c>
      <c r="Q746" s="35">
        <v>0</v>
      </c>
      <c r="R746" s="42">
        <v>4577599.7699999996</v>
      </c>
      <c r="S746" s="42">
        <v>0</v>
      </c>
      <c r="T746" s="42">
        <v>22.4</v>
      </c>
      <c r="U746" s="42">
        <v>15.64</v>
      </c>
      <c r="V746" s="35" t="s">
        <v>105</v>
      </c>
      <c r="W746" s="35" t="s">
        <v>82</v>
      </c>
      <c r="X746" s="35" t="s">
        <v>382</v>
      </c>
      <c r="Y746" s="35" t="s">
        <v>235</v>
      </c>
      <c r="Z746" s="35" t="s">
        <v>1305</v>
      </c>
    </row>
    <row r="747" spans="1:26" ht="15.75" customHeight="1">
      <c r="A747" s="35" t="s">
        <v>1302</v>
      </c>
      <c r="B747" s="35" t="s">
        <v>1304</v>
      </c>
      <c r="C747" s="35" t="s">
        <v>138</v>
      </c>
      <c r="D747" s="35" t="s">
        <v>205</v>
      </c>
      <c r="E747" s="35" t="s">
        <v>409</v>
      </c>
      <c r="F747" s="35" t="s">
        <v>2373</v>
      </c>
      <c r="G747" s="35" t="s">
        <v>2374</v>
      </c>
      <c r="H747" s="35" t="s">
        <v>1907</v>
      </c>
      <c r="I747" s="41">
        <v>44075</v>
      </c>
      <c r="J747" s="41">
        <v>45901</v>
      </c>
      <c r="K747" s="35" t="s">
        <v>663</v>
      </c>
      <c r="L747" s="42">
        <v>0</v>
      </c>
      <c r="M747" s="43">
        <v>0</v>
      </c>
      <c r="N747" s="42">
        <v>29264520.449999999</v>
      </c>
      <c r="O747" s="42">
        <v>0</v>
      </c>
      <c r="P747" s="35">
        <v>0</v>
      </c>
      <c r="Q747" s="35">
        <v>0</v>
      </c>
      <c r="R747" s="42">
        <v>4577599.7699999996</v>
      </c>
      <c r="S747" s="42">
        <v>0</v>
      </c>
      <c r="T747" s="42">
        <v>22.4</v>
      </c>
      <c r="U747" s="42">
        <v>15.64</v>
      </c>
      <c r="V747" s="35" t="s">
        <v>105</v>
      </c>
      <c r="W747" s="35" t="s">
        <v>82</v>
      </c>
      <c r="X747" s="35" t="s">
        <v>382</v>
      </c>
      <c r="Y747" s="35" t="s">
        <v>1660</v>
      </c>
      <c r="Z747" s="35" t="s">
        <v>2375</v>
      </c>
    </row>
    <row r="748" spans="1:26" ht="15.75" customHeight="1">
      <c r="A748" s="35" t="s">
        <v>1302</v>
      </c>
      <c r="B748" s="35" t="s">
        <v>1304</v>
      </c>
      <c r="C748" s="35" t="s">
        <v>138</v>
      </c>
      <c r="D748" s="35" t="s">
        <v>205</v>
      </c>
      <c r="E748" s="35" t="s">
        <v>409</v>
      </c>
      <c r="F748" s="35" t="s">
        <v>2373</v>
      </c>
      <c r="G748" s="35" t="s">
        <v>2374</v>
      </c>
      <c r="H748" s="35" t="s">
        <v>1907</v>
      </c>
      <c r="I748" s="41">
        <v>44075</v>
      </c>
      <c r="J748" s="41">
        <v>45901</v>
      </c>
      <c r="K748" s="35" t="s">
        <v>663</v>
      </c>
      <c r="L748" s="42">
        <v>0</v>
      </c>
      <c r="M748" s="43">
        <v>0</v>
      </c>
      <c r="N748" s="42">
        <v>29264520.449999999</v>
      </c>
      <c r="O748" s="42">
        <v>0</v>
      </c>
      <c r="P748" s="35">
        <v>0</v>
      </c>
      <c r="Q748" s="35">
        <v>0</v>
      </c>
      <c r="R748" s="42">
        <v>4577599.7699999996</v>
      </c>
      <c r="S748" s="42">
        <v>0</v>
      </c>
      <c r="T748" s="42">
        <v>22.4</v>
      </c>
      <c r="U748" s="42">
        <v>15.64</v>
      </c>
      <c r="V748" s="35" t="s">
        <v>105</v>
      </c>
      <c r="W748" s="35" t="s">
        <v>82</v>
      </c>
      <c r="X748" s="35" t="s">
        <v>382</v>
      </c>
      <c r="Y748" s="35" t="s">
        <v>1223</v>
      </c>
      <c r="Z748" s="35" t="s">
        <v>2376</v>
      </c>
    </row>
    <row r="749" spans="1:26" ht="15.75" customHeight="1">
      <c r="A749" s="35" t="s">
        <v>1307</v>
      </c>
      <c r="B749" s="35" t="s">
        <v>1309</v>
      </c>
      <c r="C749" s="35" t="s">
        <v>76</v>
      </c>
      <c r="D749" s="35" t="s">
        <v>131</v>
      </c>
      <c r="E749" s="35" t="s">
        <v>196</v>
      </c>
      <c r="F749" s="35" t="s">
        <v>2377</v>
      </c>
      <c r="G749" s="35" t="s">
        <v>2378</v>
      </c>
      <c r="H749" s="35" t="s">
        <v>2379</v>
      </c>
      <c r="I749" s="41">
        <v>44180</v>
      </c>
      <c r="J749" s="41">
        <v>44347</v>
      </c>
      <c r="K749" s="35" t="s">
        <v>104</v>
      </c>
      <c r="L749" s="42">
        <v>0</v>
      </c>
      <c r="M749" s="43">
        <v>0</v>
      </c>
      <c r="N749" s="42">
        <v>141979.35999999999</v>
      </c>
      <c r="O749" s="42">
        <v>0</v>
      </c>
      <c r="P749" s="35">
        <v>13911.07</v>
      </c>
      <c r="Q749" s="35">
        <v>0</v>
      </c>
      <c r="R749" s="42">
        <v>155890.42000000001</v>
      </c>
      <c r="S749" s="42">
        <v>0</v>
      </c>
      <c r="T749" s="42">
        <v>100</v>
      </c>
      <c r="U749" s="42">
        <v>99.99</v>
      </c>
      <c r="V749" s="35" t="s">
        <v>796</v>
      </c>
      <c r="W749" s="35" t="s">
        <v>82</v>
      </c>
      <c r="X749" s="35" t="s">
        <v>83</v>
      </c>
      <c r="Y749" s="35" t="s">
        <v>95</v>
      </c>
      <c r="Z749" s="35" t="s">
        <v>95</v>
      </c>
    </row>
    <row r="750" spans="1:26" ht="15.75" customHeight="1">
      <c r="A750" s="35" t="s">
        <v>1312</v>
      </c>
      <c r="B750" s="35" t="s">
        <v>1314</v>
      </c>
      <c r="C750" s="35" t="s">
        <v>138</v>
      </c>
      <c r="D750" s="35" t="s">
        <v>101</v>
      </c>
      <c r="E750" s="35" t="s">
        <v>1278</v>
      </c>
      <c r="F750" s="35" t="s">
        <v>2380</v>
      </c>
      <c r="G750" s="35" t="s">
        <v>2381</v>
      </c>
      <c r="H750" s="35" t="s">
        <v>2382</v>
      </c>
      <c r="I750" s="41">
        <v>44181</v>
      </c>
      <c r="J750" s="41">
        <v>44561</v>
      </c>
      <c r="K750" s="35" t="s">
        <v>663</v>
      </c>
      <c r="L750" s="42">
        <v>0</v>
      </c>
      <c r="M750" s="43">
        <v>0</v>
      </c>
      <c r="N750" s="42">
        <v>279720</v>
      </c>
      <c r="O750" s="42">
        <v>0</v>
      </c>
      <c r="P750" s="35">
        <v>0</v>
      </c>
      <c r="Q750" s="35">
        <v>0</v>
      </c>
      <c r="R750" s="42">
        <v>0</v>
      </c>
      <c r="S750" s="42">
        <v>0</v>
      </c>
      <c r="T750" s="42">
        <v>0</v>
      </c>
      <c r="U750" s="42">
        <v>0</v>
      </c>
      <c r="V750" s="35" t="s">
        <v>831</v>
      </c>
      <c r="W750" s="35" t="s">
        <v>82</v>
      </c>
      <c r="X750" s="35" t="s">
        <v>1315</v>
      </c>
      <c r="Y750" s="35" t="s">
        <v>95</v>
      </c>
      <c r="Z750" s="35" t="s">
        <v>95</v>
      </c>
    </row>
    <row r="751" spans="1:26" ht="15.75" customHeight="1">
      <c r="A751" s="35" t="s">
        <v>1319</v>
      </c>
      <c r="B751" s="35" t="s">
        <v>1321</v>
      </c>
      <c r="C751" s="35" t="s">
        <v>281</v>
      </c>
      <c r="D751" s="35" t="s">
        <v>662</v>
      </c>
      <c r="E751" s="35" t="s">
        <v>488</v>
      </c>
      <c r="F751" s="35" t="s">
        <v>68</v>
      </c>
      <c r="G751" s="35" t="s">
        <v>68</v>
      </c>
      <c r="H751" s="35" t="s">
        <v>68</v>
      </c>
      <c r="I751" s="41">
        <v>43511</v>
      </c>
      <c r="J751" s="41" t="s">
        <v>68</v>
      </c>
      <c r="K751" s="35" t="s">
        <v>663</v>
      </c>
      <c r="L751" s="42">
        <v>0</v>
      </c>
      <c r="M751" s="43">
        <v>0</v>
      </c>
      <c r="N751" s="42">
        <v>596466</v>
      </c>
      <c r="O751" s="42">
        <v>0</v>
      </c>
      <c r="P751" s="35">
        <v>0</v>
      </c>
      <c r="Q751" s="35">
        <v>0</v>
      </c>
      <c r="R751" s="42">
        <v>0</v>
      </c>
      <c r="S751" s="42">
        <v>0</v>
      </c>
      <c r="T751" s="42">
        <v>0</v>
      </c>
      <c r="U751" s="42">
        <v>0</v>
      </c>
      <c r="V751" s="35" t="s">
        <v>831</v>
      </c>
      <c r="W751" s="35" t="s">
        <v>82</v>
      </c>
      <c r="X751" s="35" t="s">
        <v>151</v>
      </c>
      <c r="Y751" s="35" t="s">
        <v>95</v>
      </c>
      <c r="Z751" s="35" t="s">
        <v>95</v>
      </c>
    </row>
    <row r="752" spans="1:26" ht="15.75" customHeight="1">
      <c r="A752" s="35" t="s">
        <v>1324</v>
      </c>
      <c r="B752" s="35" t="s">
        <v>1326</v>
      </c>
      <c r="C752" s="35" t="s">
        <v>281</v>
      </c>
      <c r="D752" s="35" t="s">
        <v>662</v>
      </c>
      <c r="E752" s="35" t="s">
        <v>488</v>
      </c>
      <c r="F752" s="35" t="s">
        <v>68</v>
      </c>
      <c r="G752" s="35" t="s">
        <v>68</v>
      </c>
      <c r="H752" s="35" t="s">
        <v>68</v>
      </c>
      <c r="I752" s="41">
        <v>44133</v>
      </c>
      <c r="J752" s="41" t="s">
        <v>68</v>
      </c>
      <c r="K752" s="35" t="s">
        <v>266</v>
      </c>
      <c r="L752" s="42">
        <v>0</v>
      </c>
      <c r="M752" s="43">
        <v>0</v>
      </c>
      <c r="N752" s="42">
        <v>450000</v>
      </c>
      <c r="O752" s="42">
        <v>450000</v>
      </c>
      <c r="P752" s="35">
        <v>0</v>
      </c>
      <c r="Q752" s="35">
        <v>0</v>
      </c>
      <c r="R752" s="42">
        <v>0</v>
      </c>
      <c r="S752" s="42">
        <v>0</v>
      </c>
      <c r="T752" s="42">
        <v>0</v>
      </c>
      <c r="U752" s="42">
        <v>0</v>
      </c>
      <c r="V752" s="35" t="s">
        <v>831</v>
      </c>
      <c r="W752" s="35" t="s">
        <v>82</v>
      </c>
      <c r="X752" s="35" t="s">
        <v>151</v>
      </c>
      <c r="Y752" s="35" t="s">
        <v>95</v>
      </c>
      <c r="Z752" s="35" t="s">
        <v>95</v>
      </c>
    </row>
    <row r="753" spans="1:26" ht="15.75" customHeight="1">
      <c r="A753" s="35" t="s">
        <v>1329</v>
      </c>
      <c r="B753" s="35" t="s">
        <v>1331</v>
      </c>
      <c r="C753" s="35" t="s">
        <v>281</v>
      </c>
      <c r="D753" s="35" t="s">
        <v>662</v>
      </c>
      <c r="E753" s="35" t="s">
        <v>488</v>
      </c>
      <c r="F753" s="35" t="s">
        <v>68</v>
      </c>
      <c r="G753" s="35" t="s">
        <v>68</v>
      </c>
      <c r="H753" s="35" t="s">
        <v>68</v>
      </c>
      <c r="I753" s="41">
        <v>44124</v>
      </c>
      <c r="J753" s="41" t="s">
        <v>68</v>
      </c>
      <c r="K753" s="35" t="s">
        <v>663</v>
      </c>
      <c r="L753" s="42">
        <v>0</v>
      </c>
      <c r="M753" s="43">
        <v>0</v>
      </c>
      <c r="N753" s="42">
        <v>2686177.26</v>
      </c>
      <c r="O753" s="42">
        <v>2686177.26</v>
      </c>
      <c r="P753" s="35">
        <v>0</v>
      </c>
      <c r="Q753" s="35">
        <v>0</v>
      </c>
      <c r="R753" s="42">
        <v>0</v>
      </c>
      <c r="S753" s="42">
        <v>0</v>
      </c>
      <c r="T753" s="42">
        <v>0</v>
      </c>
      <c r="U753" s="42">
        <v>0</v>
      </c>
      <c r="V753" s="35" t="s">
        <v>831</v>
      </c>
      <c r="W753" s="35" t="s">
        <v>82</v>
      </c>
      <c r="X753" s="35" t="s">
        <v>151</v>
      </c>
      <c r="Y753" s="35" t="s">
        <v>95</v>
      </c>
      <c r="Z753" s="35" t="s">
        <v>95</v>
      </c>
    </row>
    <row r="754" spans="1:26" ht="15.75" customHeight="1">
      <c r="A754" s="35" t="s">
        <v>1333</v>
      </c>
      <c r="B754" s="35" t="s">
        <v>1335</v>
      </c>
      <c r="C754" s="35" t="s">
        <v>281</v>
      </c>
      <c r="D754" s="35" t="s">
        <v>205</v>
      </c>
      <c r="E754" s="35" t="s">
        <v>78</v>
      </c>
      <c r="F754" s="35" t="s">
        <v>68</v>
      </c>
      <c r="G754" s="35" t="s">
        <v>68</v>
      </c>
      <c r="H754" s="35" t="s">
        <v>68</v>
      </c>
      <c r="I754" s="41">
        <v>43951</v>
      </c>
      <c r="J754" s="41" t="s">
        <v>68</v>
      </c>
      <c r="K754" s="35" t="s">
        <v>663</v>
      </c>
      <c r="L754" s="42">
        <v>0</v>
      </c>
      <c r="M754" s="43">
        <v>0</v>
      </c>
      <c r="N754" s="42">
        <v>385161</v>
      </c>
      <c r="O754" s="42">
        <v>0</v>
      </c>
      <c r="P754" s="35">
        <v>0</v>
      </c>
      <c r="Q754" s="35">
        <v>0</v>
      </c>
      <c r="R754" s="42">
        <v>0</v>
      </c>
      <c r="S754" s="42">
        <v>0</v>
      </c>
      <c r="T754" s="42">
        <v>0</v>
      </c>
      <c r="U754" s="42">
        <v>0</v>
      </c>
      <c r="V754" s="35" t="s">
        <v>796</v>
      </c>
      <c r="W754" s="35" t="s">
        <v>82</v>
      </c>
      <c r="X754" s="35" t="s">
        <v>134</v>
      </c>
      <c r="Y754" s="35" t="s">
        <v>95</v>
      </c>
      <c r="Z754" s="35" t="s">
        <v>95</v>
      </c>
    </row>
    <row r="755" spans="1:26" ht="15.75" customHeight="1">
      <c r="A755" s="35" t="s">
        <v>1337</v>
      </c>
      <c r="B755" s="35" t="s">
        <v>1339</v>
      </c>
      <c r="C755" s="35" t="s">
        <v>76</v>
      </c>
      <c r="D755" s="35" t="s">
        <v>1340</v>
      </c>
      <c r="E755" s="35" t="s">
        <v>488</v>
      </c>
      <c r="F755" s="35" t="s">
        <v>2383</v>
      </c>
      <c r="G755" s="35" t="s">
        <v>2384</v>
      </c>
      <c r="H755" s="35" t="s">
        <v>2385</v>
      </c>
      <c r="I755" s="41">
        <v>44109</v>
      </c>
      <c r="J755" s="41">
        <v>44201</v>
      </c>
      <c r="K755" s="35" t="s">
        <v>80</v>
      </c>
      <c r="L755" s="42">
        <v>0</v>
      </c>
      <c r="M755" s="43">
        <v>0</v>
      </c>
      <c r="N755" s="42">
        <v>98088.39</v>
      </c>
      <c r="O755" s="42">
        <v>0</v>
      </c>
      <c r="P755" s="35">
        <v>0</v>
      </c>
      <c r="Q755" s="35">
        <v>0</v>
      </c>
      <c r="R755" s="42">
        <v>98088.38</v>
      </c>
      <c r="S755" s="42">
        <v>0</v>
      </c>
      <c r="T755" s="42">
        <v>100</v>
      </c>
      <c r="U755" s="42">
        <v>99.99</v>
      </c>
      <c r="V755" s="35" t="s">
        <v>831</v>
      </c>
      <c r="W755" s="35" t="s">
        <v>233</v>
      </c>
      <c r="X755" s="35" t="s">
        <v>157</v>
      </c>
      <c r="Y755" s="35" t="s">
        <v>95</v>
      </c>
      <c r="Z755" s="35" t="s">
        <v>95</v>
      </c>
    </row>
    <row r="756" spans="1:26" ht="15.75" customHeight="1">
      <c r="A756" s="35" t="s">
        <v>1343</v>
      </c>
      <c r="B756" s="35" t="s">
        <v>1344</v>
      </c>
      <c r="C756" s="35" t="s">
        <v>138</v>
      </c>
      <c r="D756" s="35" t="s">
        <v>155</v>
      </c>
      <c r="E756" s="35" t="s">
        <v>180</v>
      </c>
      <c r="F756" s="35" t="s">
        <v>1938</v>
      </c>
      <c r="G756" s="35" t="s">
        <v>1939</v>
      </c>
      <c r="H756" s="35" t="s">
        <v>2386</v>
      </c>
      <c r="I756" s="41">
        <v>43466</v>
      </c>
      <c r="J756" s="41">
        <v>44377</v>
      </c>
      <c r="K756" s="35" t="s">
        <v>80</v>
      </c>
      <c r="L756" s="42">
        <v>5274920.4000000004</v>
      </c>
      <c r="M756" s="43">
        <v>40720977.979999997</v>
      </c>
      <c r="N756" s="42">
        <v>40949052.659999996</v>
      </c>
      <c r="O756" s="42">
        <v>0</v>
      </c>
      <c r="P756" s="35">
        <v>869918.07</v>
      </c>
      <c r="Q756" s="35">
        <v>0</v>
      </c>
      <c r="R756" s="42">
        <v>36974225.060000002</v>
      </c>
      <c r="S756" s="42">
        <v>0</v>
      </c>
      <c r="T756" s="42">
        <v>87.87</v>
      </c>
      <c r="U756" s="42">
        <v>88.41</v>
      </c>
      <c r="V756" s="35" t="s">
        <v>787</v>
      </c>
      <c r="W756" s="35" t="s">
        <v>133</v>
      </c>
      <c r="X756" s="35" t="s">
        <v>157</v>
      </c>
      <c r="Y756" s="35" t="s">
        <v>95</v>
      </c>
      <c r="Z756" s="35" t="s">
        <v>95</v>
      </c>
    </row>
    <row r="757" spans="1:26" ht="15.75" customHeight="1">
      <c r="A757" s="35" t="s">
        <v>1349</v>
      </c>
      <c r="B757" s="35" t="s">
        <v>1350</v>
      </c>
      <c r="C757" s="35" t="s">
        <v>138</v>
      </c>
      <c r="D757" s="35" t="s">
        <v>243</v>
      </c>
      <c r="E757" s="35" t="s">
        <v>140</v>
      </c>
      <c r="F757" s="35" t="s">
        <v>2309</v>
      </c>
      <c r="G757" s="35" t="s">
        <v>2310</v>
      </c>
      <c r="H757" s="35" t="s">
        <v>2311</v>
      </c>
      <c r="I757" s="41">
        <v>44526</v>
      </c>
      <c r="J757" s="41">
        <v>44985</v>
      </c>
      <c r="K757" s="35" t="s">
        <v>104</v>
      </c>
      <c r="L757" s="42">
        <v>7998.93</v>
      </c>
      <c r="M757" s="43">
        <v>72595.09</v>
      </c>
      <c r="N757" s="42">
        <v>1815120</v>
      </c>
      <c r="O757" s="42">
        <v>0</v>
      </c>
      <c r="P757" s="35">
        <v>0</v>
      </c>
      <c r="Q757" s="35">
        <v>0</v>
      </c>
      <c r="R757" s="42">
        <v>72595.09</v>
      </c>
      <c r="S757" s="42">
        <v>0</v>
      </c>
      <c r="T757" s="42">
        <v>32.18</v>
      </c>
      <c r="U757" s="42">
        <v>3.99</v>
      </c>
      <c r="V757" s="35" t="s">
        <v>81</v>
      </c>
      <c r="W757" s="35" t="s">
        <v>233</v>
      </c>
      <c r="X757" s="35" t="s">
        <v>502</v>
      </c>
      <c r="Y757" s="35" t="s">
        <v>95</v>
      </c>
      <c r="Z757" s="35" t="s">
        <v>95</v>
      </c>
    </row>
    <row r="758" spans="1:26" ht="15.75" customHeight="1">
      <c r="A758" s="35" t="s">
        <v>1352</v>
      </c>
      <c r="B758" s="35" t="s">
        <v>1354</v>
      </c>
      <c r="C758" s="35" t="s">
        <v>138</v>
      </c>
      <c r="D758" s="35" t="s">
        <v>1092</v>
      </c>
      <c r="E758" s="35" t="s">
        <v>1278</v>
      </c>
      <c r="F758" s="35" t="s">
        <v>2320</v>
      </c>
      <c r="G758" s="35" t="s">
        <v>2321</v>
      </c>
      <c r="H758" s="35" t="s">
        <v>2387</v>
      </c>
      <c r="I758" s="41">
        <v>44181</v>
      </c>
      <c r="J758" s="41">
        <v>44499</v>
      </c>
      <c r="K758" s="35" t="s">
        <v>80</v>
      </c>
      <c r="L758" s="42">
        <v>35075.82</v>
      </c>
      <c r="M758" s="43">
        <v>272964.94</v>
      </c>
      <c r="N758" s="42">
        <v>272964.94</v>
      </c>
      <c r="O758" s="42">
        <v>0</v>
      </c>
      <c r="P758" s="35">
        <v>0</v>
      </c>
      <c r="Q758" s="35">
        <v>0</v>
      </c>
      <c r="R758" s="42">
        <v>272964.93</v>
      </c>
      <c r="S758" s="42">
        <v>0</v>
      </c>
      <c r="T758" s="42">
        <v>100</v>
      </c>
      <c r="U758" s="42">
        <v>99.99</v>
      </c>
      <c r="V758" s="35" t="s">
        <v>831</v>
      </c>
      <c r="W758" s="35" t="s">
        <v>233</v>
      </c>
      <c r="X758" s="35" t="s">
        <v>1355</v>
      </c>
      <c r="Y758" s="35" t="s">
        <v>95</v>
      </c>
      <c r="Z758" s="35" t="s">
        <v>95</v>
      </c>
    </row>
    <row r="759" spans="1:26" ht="15.75" customHeight="1">
      <c r="A759" s="35" t="s">
        <v>1358</v>
      </c>
      <c r="B759" s="35" t="s">
        <v>1360</v>
      </c>
      <c r="C759" s="35" t="s">
        <v>216</v>
      </c>
      <c r="D759" s="35" t="s">
        <v>868</v>
      </c>
      <c r="E759" s="35" t="s">
        <v>1278</v>
      </c>
      <c r="F759" s="35" t="s">
        <v>2223</v>
      </c>
      <c r="G759" s="35" t="s">
        <v>2224</v>
      </c>
      <c r="H759" s="35" t="s">
        <v>2233</v>
      </c>
      <c r="I759" s="41">
        <v>44181</v>
      </c>
      <c r="J759" s="41">
        <v>44592</v>
      </c>
      <c r="K759" s="35" t="s">
        <v>80</v>
      </c>
      <c r="L759" s="42">
        <v>36000</v>
      </c>
      <c r="M759" s="43">
        <v>277852.32</v>
      </c>
      <c r="N759" s="42">
        <v>277852.32</v>
      </c>
      <c r="O759" s="42">
        <v>0</v>
      </c>
      <c r="P759" s="35">
        <v>0</v>
      </c>
      <c r="Q759" s="35">
        <v>0</v>
      </c>
      <c r="R759" s="42">
        <v>277852.31</v>
      </c>
      <c r="S759" s="42">
        <v>0</v>
      </c>
      <c r="T759" s="42">
        <v>100</v>
      </c>
      <c r="U759" s="42">
        <v>99.99</v>
      </c>
      <c r="V759" s="35" t="s">
        <v>831</v>
      </c>
      <c r="W759" s="35" t="s">
        <v>133</v>
      </c>
      <c r="X759" s="35" t="s">
        <v>157</v>
      </c>
      <c r="Y759" s="35" t="s">
        <v>95</v>
      </c>
      <c r="Z759" s="35" t="s">
        <v>95</v>
      </c>
    </row>
    <row r="760" spans="1:26" ht="15.75" customHeight="1">
      <c r="A760" s="35" t="s">
        <v>1358</v>
      </c>
      <c r="B760" s="35" t="s">
        <v>1360</v>
      </c>
      <c r="C760" s="35" t="s">
        <v>216</v>
      </c>
      <c r="D760" s="35" t="s">
        <v>868</v>
      </c>
      <c r="E760" s="35" t="s">
        <v>1278</v>
      </c>
      <c r="F760" s="35" t="s">
        <v>2223</v>
      </c>
      <c r="G760" s="35" t="s">
        <v>2224</v>
      </c>
      <c r="H760" s="35" t="s">
        <v>2233</v>
      </c>
      <c r="I760" s="41">
        <v>44181</v>
      </c>
      <c r="J760" s="41">
        <v>44592</v>
      </c>
      <c r="K760" s="35" t="s">
        <v>80</v>
      </c>
      <c r="L760" s="42">
        <v>36000</v>
      </c>
      <c r="M760" s="43">
        <v>277852.32</v>
      </c>
      <c r="N760" s="42">
        <v>277852.32</v>
      </c>
      <c r="O760" s="42">
        <v>0</v>
      </c>
      <c r="P760" s="35">
        <v>0</v>
      </c>
      <c r="Q760" s="35">
        <v>0</v>
      </c>
      <c r="R760" s="42">
        <v>277852.31</v>
      </c>
      <c r="S760" s="42">
        <v>0</v>
      </c>
      <c r="T760" s="42">
        <v>100</v>
      </c>
      <c r="U760" s="42">
        <v>99.99</v>
      </c>
      <c r="V760" s="35" t="s">
        <v>831</v>
      </c>
      <c r="W760" s="35" t="s">
        <v>133</v>
      </c>
      <c r="X760" s="35" t="s">
        <v>157</v>
      </c>
      <c r="Y760" s="35" t="s">
        <v>259</v>
      </c>
      <c r="Z760" s="35" t="s">
        <v>259</v>
      </c>
    </row>
    <row r="761" spans="1:26" ht="15.75" customHeight="1">
      <c r="A761" s="35" t="s">
        <v>1362</v>
      </c>
      <c r="B761" s="35" t="s">
        <v>1364</v>
      </c>
      <c r="C761" s="35" t="s">
        <v>920</v>
      </c>
      <c r="D761" s="35" t="s">
        <v>662</v>
      </c>
      <c r="E761" s="35" t="s">
        <v>488</v>
      </c>
      <c r="F761" s="35" t="s">
        <v>2137</v>
      </c>
      <c r="G761" s="35" t="s">
        <v>2388</v>
      </c>
      <c r="H761" s="35" t="s">
        <v>2389</v>
      </c>
      <c r="I761" s="41">
        <v>44216</v>
      </c>
      <c r="J761" s="41">
        <v>44680</v>
      </c>
      <c r="K761" s="35" t="s">
        <v>80</v>
      </c>
      <c r="L761" s="42">
        <v>0</v>
      </c>
      <c r="M761" s="43">
        <v>0</v>
      </c>
      <c r="N761" s="42">
        <v>4396909.0199999996</v>
      </c>
      <c r="O761" s="42">
        <v>0</v>
      </c>
      <c r="P761" s="35">
        <v>0</v>
      </c>
      <c r="Q761" s="35">
        <v>0</v>
      </c>
      <c r="R761" s="42">
        <v>0</v>
      </c>
      <c r="S761" s="42">
        <v>0</v>
      </c>
      <c r="T761" s="42">
        <v>0</v>
      </c>
      <c r="U761" s="42">
        <v>0</v>
      </c>
      <c r="V761" s="35" t="s">
        <v>831</v>
      </c>
      <c r="W761" s="35" t="s">
        <v>82</v>
      </c>
      <c r="X761" s="35" t="s">
        <v>151</v>
      </c>
      <c r="Y761" s="35" t="s">
        <v>95</v>
      </c>
      <c r="Z761" s="35" t="s">
        <v>95</v>
      </c>
    </row>
    <row r="762" spans="1:26" ht="15.75" customHeight="1">
      <c r="A762" s="35" t="s">
        <v>1369</v>
      </c>
      <c r="B762" s="35" t="s">
        <v>1371</v>
      </c>
      <c r="C762" s="35" t="s">
        <v>138</v>
      </c>
      <c r="D762" s="35" t="s">
        <v>1133</v>
      </c>
      <c r="E762" s="35" t="s">
        <v>488</v>
      </c>
      <c r="F762" s="35" t="s">
        <v>2390</v>
      </c>
      <c r="G762" s="35" t="s">
        <v>2331</v>
      </c>
      <c r="H762" s="35" t="s">
        <v>2332</v>
      </c>
      <c r="I762" s="41">
        <v>44195</v>
      </c>
      <c r="J762" s="41">
        <v>44862</v>
      </c>
      <c r="K762" s="35" t="s">
        <v>266</v>
      </c>
      <c r="L762" s="42">
        <v>0</v>
      </c>
      <c r="M762" s="43">
        <v>0</v>
      </c>
      <c r="N762" s="42">
        <v>3786776.05</v>
      </c>
      <c r="O762" s="42">
        <v>0</v>
      </c>
      <c r="P762" s="35">
        <v>0</v>
      </c>
      <c r="Q762" s="35">
        <v>0</v>
      </c>
      <c r="R762" s="42">
        <v>2826803.11</v>
      </c>
      <c r="S762" s="42">
        <v>0</v>
      </c>
      <c r="T762" s="42">
        <v>75</v>
      </c>
      <c r="U762" s="42">
        <v>74.64</v>
      </c>
      <c r="V762" s="35" t="s">
        <v>831</v>
      </c>
      <c r="W762" s="35" t="s">
        <v>82</v>
      </c>
      <c r="X762" s="35" t="s">
        <v>300</v>
      </c>
      <c r="Y762" s="35" t="s">
        <v>294</v>
      </c>
      <c r="Z762" s="35" t="s">
        <v>294</v>
      </c>
    </row>
    <row r="763" spans="1:26" ht="15.75" customHeight="1">
      <c r="A763" s="35" t="s">
        <v>1369</v>
      </c>
      <c r="B763" s="35" t="s">
        <v>1371</v>
      </c>
      <c r="C763" s="35" t="s">
        <v>138</v>
      </c>
      <c r="D763" s="35" t="s">
        <v>1133</v>
      </c>
      <c r="E763" s="35" t="s">
        <v>488</v>
      </c>
      <c r="F763" s="35" t="s">
        <v>2390</v>
      </c>
      <c r="G763" s="35" t="s">
        <v>2331</v>
      </c>
      <c r="H763" s="35" t="s">
        <v>2332</v>
      </c>
      <c r="I763" s="41">
        <v>44195</v>
      </c>
      <c r="J763" s="41">
        <v>44862</v>
      </c>
      <c r="K763" s="35" t="s">
        <v>266</v>
      </c>
      <c r="L763" s="42">
        <v>0</v>
      </c>
      <c r="M763" s="43">
        <v>0</v>
      </c>
      <c r="N763" s="42">
        <v>3786776.05</v>
      </c>
      <c r="O763" s="42">
        <v>0</v>
      </c>
      <c r="P763" s="35">
        <v>0</v>
      </c>
      <c r="Q763" s="35">
        <v>0</v>
      </c>
      <c r="R763" s="42">
        <v>2826803.11</v>
      </c>
      <c r="S763" s="42">
        <v>0</v>
      </c>
      <c r="T763" s="42">
        <v>75</v>
      </c>
      <c r="U763" s="42">
        <v>74.64</v>
      </c>
      <c r="V763" s="35" t="s">
        <v>831</v>
      </c>
      <c r="W763" s="35" t="s">
        <v>82</v>
      </c>
      <c r="X763" s="35" t="s">
        <v>300</v>
      </c>
      <c r="Y763" s="35" t="s">
        <v>283</v>
      </c>
      <c r="Z763" s="35" t="s">
        <v>283</v>
      </c>
    </row>
    <row r="764" spans="1:26" ht="15.75" customHeight="1">
      <c r="A764" s="35" t="s">
        <v>1369</v>
      </c>
      <c r="B764" s="35" t="s">
        <v>1371</v>
      </c>
      <c r="C764" s="35" t="s">
        <v>138</v>
      </c>
      <c r="D764" s="35" t="s">
        <v>1133</v>
      </c>
      <c r="E764" s="35" t="s">
        <v>488</v>
      </c>
      <c r="F764" s="35" t="s">
        <v>2390</v>
      </c>
      <c r="G764" s="35" t="s">
        <v>2331</v>
      </c>
      <c r="H764" s="35" t="s">
        <v>2332</v>
      </c>
      <c r="I764" s="41">
        <v>44195</v>
      </c>
      <c r="J764" s="41">
        <v>44862</v>
      </c>
      <c r="K764" s="35" t="s">
        <v>266</v>
      </c>
      <c r="L764" s="42">
        <v>0</v>
      </c>
      <c r="M764" s="43">
        <v>0</v>
      </c>
      <c r="N764" s="42">
        <v>3786776.05</v>
      </c>
      <c r="O764" s="42">
        <v>0</v>
      </c>
      <c r="P764" s="35">
        <v>0</v>
      </c>
      <c r="Q764" s="35">
        <v>0</v>
      </c>
      <c r="R764" s="42">
        <v>2826803.11</v>
      </c>
      <c r="S764" s="42">
        <v>0</v>
      </c>
      <c r="T764" s="42">
        <v>75</v>
      </c>
      <c r="U764" s="42">
        <v>74.64</v>
      </c>
      <c r="V764" s="35" t="s">
        <v>831</v>
      </c>
      <c r="W764" s="35" t="s">
        <v>82</v>
      </c>
      <c r="X764" s="35" t="s">
        <v>300</v>
      </c>
      <c r="Y764" s="35" t="s">
        <v>1223</v>
      </c>
      <c r="Z764" s="35" t="s">
        <v>1223</v>
      </c>
    </row>
    <row r="765" spans="1:26" ht="15.75" customHeight="1">
      <c r="A765" s="35" t="s">
        <v>1369</v>
      </c>
      <c r="B765" s="35" t="s">
        <v>1371</v>
      </c>
      <c r="C765" s="35" t="s">
        <v>138</v>
      </c>
      <c r="D765" s="35" t="s">
        <v>1133</v>
      </c>
      <c r="E765" s="35" t="s">
        <v>488</v>
      </c>
      <c r="F765" s="35" t="s">
        <v>2390</v>
      </c>
      <c r="G765" s="35" t="s">
        <v>2331</v>
      </c>
      <c r="H765" s="35" t="s">
        <v>2332</v>
      </c>
      <c r="I765" s="41">
        <v>44195</v>
      </c>
      <c r="J765" s="41">
        <v>44862</v>
      </c>
      <c r="K765" s="35" t="s">
        <v>266</v>
      </c>
      <c r="L765" s="42">
        <v>0</v>
      </c>
      <c r="M765" s="43">
        <v>0</v>
      </c>
      <c r="N765" s="42">
        <v>3786776.05</v>
      </c>
      <c r="O765" s="42">
        <v>0</v>
      </c>
      <c r="P765" s="35">
        <v>0</v>
      </c>
      <c r="Q765" s="35">
        <v>0</v>
      </c>
      <c r="R765" s="42">
        <v>2826803.11</v>
      </c>
      <c r="S765" s="42">
        <v>0</v>
      </c>
      <c r="T765" s="42">
        <v>75</v>
      </c>
      <c r="U765" s="42">
        <v>74.64</v>
      </c>
      <c r="V765" s="35" t="s">
        <v>831</v>
      </c>
      <c r="W765" s="35" t="s">
        <v>82</v>
      </c>
      <c r="X765" s="35" t="s">
        <v>300</v>
      </c>
      <c r="Y765" s="35" t="s">
        <v>472</v>
      </c>
      <c r="Z765" s="35" t="s">
        <v>472</v>
      </c>
    </row>
    <row r="766" spans="1:26" ht="15.75" customHeight="1">
      <c r="A766" s="35" t="s">
        <v>1369</v>
      </c>
      <c r="B766" s="35" t="s">
        <v>1371</v>
      </c>
      <c r="C766" s="35" t="s">
        <v>138</v>
      </c>
      <c r="D766" s="35" t="s">
        <v>1133</v>
      </c>
      <c r="E766" s="35" t="s">
        <v>488</v>
      </c>
      <c r="F766" s="35" t="s">
        <v>2390</v>
      </c>
      <c r="G766" s="35" t="s">
        <v>2331</v>
      </c>
      <c r="H766" s="35" t="s">
        <v>2332</v>
      </c>
      <c r="I766" s="41">
        <v>44195</v>
      </c>
      <c r="J766" s="41">
        <v>44862</v>
      </c>
      <c r="K766" s="35" t="s">
        <v>266</v>
      </c>
      <c r="L766" s="42">
        <v>0</v>
      </c>
      <c r="M766" s="43">
        <v>0</v>
      </c>
      <c r="N766" s="42">
        <v>3786776.05</v>
      </c>
      <c r="O766" s="42">
        <v>0</v>
      </c>
      <c r="P766" s="35">
        <v>0</v>
      </c>
      <c r="Q766" s="35">
        <v>0</v>
      </c>
      <c r="R766" s="42">
        <v>2826803.11</v>
      </c>
      <c r="S766" s="42">
        <v>0</v>
      </c>
      <c r="T766" s="42">
        <v>75</v>
      </c>
      <c r="U766" s="42">
        <v>74.64</v>
      </c>
      <c r="V766" s="35" t="s">
        <v>831</v>
      </c>
      <c r="W766" s="35" t="s">
        <v>82</v>
      </c>
      <c r="X766" s="35" t="s">
        <v>300</v>
      </c>
      <c r="Y766" s="35" t="s">
        <v>95</v>
      </c>
      <c r="Z766" s="35" t="s">
        <v>95</v>
      </c>
    </row>
    <row r="767" spans="1:26" ht="15.75" customHeight="1">
      <c r="A767" s="35" t="s">
        <v>1376</v>
      </c>
      <c r="B767" s="35" t="s">
        <v>1377</v>
      </c>
      <c r="C767" s="35" t="s">
        <v>138</v>
      </c>
      <c r="D767" s="35" t="s">
        <v>223</v>
      </c>
      <c r="E767" s="35" t="s">
        <v>810</v>
      </c>
      <c r="F767" s="35" t="s">
        <v>1914</v>
      </c>
      <c r="G767" s="35" t="s">
        <v>1915</v>
      </c>
      <c r="H767" s="35" t="s">
        <v>2391</v>
      </c>
      <c r="I767" s="41">
        <v>44043</v>
      </c>
      <c r="J767" s="41">
        <v>44926</v>
      </c>
      <c r="K767" s="35" t="s">
        <v>80</v>
      </c>
      <c r="L767" s="42">
        <v>0</v>
      </c>
      <c r="M767" s="43">
        <v>0</v>
      </c>
      <c r="N767" s="42">
        <v>8440809.3000000007</v>
      </c>
      <c r="O767" s="42">
        <v>0</v>
      </c>
      <c r="P767" s="35">
        <v>0</v>
      </c>
      <c r="Q767" s="35">
        <v>0</v>
      </c>
      <c r="R767" s="42">
        <v>6722285.6200000001</v>
      </c>
      <c r="S767" s="42">
        <v>0</v>
      </c>
      <c r="T767" s="42">
        <v>90.75</v>
      </c>
      <c r="U767" s="42">
        <v>79.64</v>
      </c>
      <c r="V767" s="35" t="s">
        <v>105</v>
      </c>
      <c r="W767" s="35" t="s">
        <v>233</v>
      </c>
      <c r="X767" s="35" t="s">
        <v>157</v>
      </c>
      <c r="Y767" s="35" t="s">
        <v>95</v>
      </c>
      <c r="Z767" s="35" t="s">
        <v>95</v>
      </c>
    </row>
    <row r="768" spans="1:26" ht="15.75" customHeight="1">
      <c r="A768" s="35" t="s">
        <v>1383</v>
      </c>
      <c r="B768" s="35" t="s">
        <v>1384</v>
      </c>
      <c r="C768" s="35" t="s">
        <v>138</v>
      </c>
      <c r="D768" s="35" t="s">
        <v>243</v>
      </c>
      <c r="E768" s="35" t="s">
        <v>119</v>
      </c>
      <c r="F768" s="35" t="s">
        <v>2293</v>
      </c>
      <c r="G768" s="35" t="s">
        <v>2099</v>
      </c>
      <c r="H768" s="35" t="s">
        <v>2294</v>
      </c>
      <c r="I768" s="41">
        <v>43673</v>
      </c>
      <c r="J768" s="41">
        <v>44561</v>
      </c>
      <c r="K768" s="35" t="s">
        <v>80</v>
      </c>
      <c r="L768" s="42">
        <v>0</v>
      </c>
      <c r="M768" s="43">
        <v>0</v>
      </c>
      <c r="N768" s="42">
        <v>12191686.48</v>
      </c>
      <c r="O768" s="42">
        <v>4632000</v>
      </c>
      <c r="P768" s="35">
        <v>0</v>
      </c>
      <c r="Q768" s="35">
        <v>0</v>
      </c>
      <c r="R768" s="42">
        <v>12191435</v>
      </c>
      <c r="S768" s="42">
        <v>0</v>
      </c>
      <c r="T768" s="42">
        <v>100</v>
      </c>
      <c r="U768" s="42">
        <v>72.459999999999994</v>
      </c>
      <c r="V768" s="35" t="s">
        <v>754</v>
      </c>
      <c r="W768" s="35" t="s">
        <v>82</v>
      </c>
      <c r="X768" s="35" t="s">
        <v>348</v>
      </c>
      <c r="Y768" s="35" t="s">
        <v>224</v>
      </c>
      <c r="Z768" s="35" t="s">
        <v>224</v>
      </c>
    </row>
    <row r="769" spans="1:26" ht="15.75" customHeight="1">
      <c r="A769" s="35" t="s">
        <v>1383</v>
      </c>
      <c r="B769" s="35" t="s">
        <v>1384</v>
      </c>
      <c r="C769" s="35" t="s">
        <v>138</v>
      </c>
      <c r="D769" s="35" t="s">
        <v>243</v>
      </c>
      <c r="E769" s="35" t="s">
        <v>119</v>
      </c>
      <c r="F769" s="35" t="s">
        <v>2293</v>
      </c>
      <c r="G769" s="35" t="s">
        <v>2099</v>
      </c>
      <c r="H769" s="35" t="s">
        <v>2294</v>
      </c>
      <c r="I769" s="41">
        <v>43673</v>
      </c>
      <c r="J769" s="41">
        <v>44561</v>
      </c>
      <c r="K769" s="35" t="s">
        <v>80</v>
      </c>
      <c r="L769" s="42">
        <v>0</v>
      </c>
      <c r="M769" s="43">
        <v>0</v>
      </c>
      <c r="N769" s="42">
        <v>12191686.48</v>
      </c>
      <c r="O769" s="42">
        <v>4632000</v>
      </c>
      <c r="P769" s="35">
        <v>0</v>
      </c>
      <c r="Q769" s="35">
        <v>0</v>
      </c>
      <c r="R769" s="42">
        <v>12191435</v>
      </c>
      <c r="S769" s="42">
        <v>0</v>
      </c>
      <c r="T769" s="42">
        <v>100</v>
      </c>
      <c r="U769" s="42">
        <v>72.459999999999994</v>
      </c>
      <c r="V769" s="35" t="s">
        <v>754</v>
      </c>
      <c r="W769" s="35" t="s">
        <v>82</v>
      </c>
      <c r="X769" s="35" t="s">
        <v>348</v>
      </c>
      <c r="Y769" s="35" t="s">
        <v>95</v>
      </c>
      <c r="Z769" s="35" t="s">
        <v>95</v>
      </c>
    </row>
    <row r="770" spans="1:26" ht="15.75" customHeight="1">
      <c r="A770" s="35" t="s">
        <v>1383</v>
      </c>
      <c r="B770" s="35" t="s">
        <v>1384</v>
      </c>
      <c r="C770" s="35" t="s">
        <v>138</v>
      </c>
      <c r="D770" s="35" t="s">
        <v>243</v>
      </c>
      <c r="E770" s="35" t="s">
        <v>119</v>
      </c>
      <c r="F770" s="35" t="s">
        <v>2293</v>
      </c>
      <c r="G770" s="35" t="s">
        <v>2099</v>
      </c>
      <c r="H770" s="35" t="s">
        <v>2294</v>
      </c>
      <c r="I770" s="41">
        <v>43673</v>
      </c>
      <c r="J770" s="41">
        <v>44561</v>
      </c>
      <c r="K770" s="35" t="s">
        <v>80</v>
      </c>
      <c r="L770" s="42">
        <v>0</v>
      </c>
      <c r="M770" s="43">
        <v>0</v>
      </c>
      <c r="N770" s="42">
        <v>12191686.48</v>
      </c>
      <c r="O770" s="42">
        <v>4632000</v>
      </c>
      <c r="P770" s="35">
        <v>0</v>
      </c>
      <c r="Q770" s="35">
        <v>0</v>
      </c>
      <c r="R770" s="42">
        <v>12191435</v>
      </c>
      <c r="S770" s="42">
        <v>0</v>
      </c>
      <c r="T770" s="42">
        <v>100</v>
      </c>
      <c r="U770" s="42">
        <v>72.459999999999994</v>
      </c>
      <c r="V770" s="35" t="s">
        <v>754</v>
      </c>
      <c r="W770" s="35" t="s">
        <v>82</v>
      </c>
      <c r="X770" s="35" t="s">
        <v>348</v>
      </c>
      <c r="Y770" s="35" t="s">
        <v>1883</v>
      </c>
      <c r="Z770" s="35" t="s">
        <v>1883</v>
      </c>
    </row>
    <row r="771" spans="1:26" ht="15.75" customHeight="1">
      <c r="A771" s="35" t="s">
        <v>1383</v>
      </c>
      <c r="B771" s="35" t="s">
        <v>1384</v>
      </c>
      <c r="C771" s="35" t="s">
        <v>138</v>
      </c>
      <c r="D771" s="35" t="s">
        <v>243</v>
      </c>
      <c r="E771" s="35" t="s">
        <v>119</v>
      </c>
      <c r="F771" s="35" t="s">
        <v>2293</v>
      </c>
      <c r="G771" s="35" t="s">
        <v>2099</v>
      </c>
      <c r="H771" s="35" t="s">
        <v>2294</v>
      </c>
      <c r="I771" s="41">
        <v>43673</v>
      </c>
      <c r="J771" s="41">
        <v>44561</v>
      </c>
      <c r="K771" s="35" t="s">
        <v>80</v>
      </c>
      <c r="L771" s="42">
        <v>0</v>
      </c>
      <c r="M771" s="43">
        <v>0</v>
      </c>
      <c r="N771" s="42">
        <v>12191686.48</v>
      </c>
      <c r="O771" s="42">
        <v>4632000</v>
      </c>
      <c r="P771" s="35">
        <v>0</v>
      </c>
      <c r="Q771" s="35">
        <v>0</v>
      </c>
      <c r="R771" s="42">
        <v>12191435</v>
      </c>
      <c r="S771" s="42">
        <v>0</v>
      </c>
      <c r="T771" s="42">
        <v>100</v>
      </c>
      <c r="U771" s="42">
        <v>72.459999999999994</v>
      </c>
      <c r="V771" s="35" t="s">
        <v>754</v>
      </c>
      <c r="W771" s="35" t="s">
        <v>82</v>
      </c>
      <c r="X771" s="35" t="s">
        <v>348</v>
      </c>
      <c r="Y771" s="35" t="s">
        <v>356</v>
      </c>
      <c r="Z771" s="35" t="s">
        <v>356</v>
      </c>
    </row>
    <row r="772" spans="1:26" ht="15.75" customHeight="1">
      <c r="A772" s="35" t="s">
        <v>1383</v>
      </c>
      <c r="B772" s="35" t="s">
        <v>1384</v>
      </c>
      <c r="C772" s="35" t="s">
        <v>138</v>
      </c>
      <c r="D772" s="35" t="s">
        <v>243</v>
      </c>
      <c r="E772" s="35" t="s">
        <v>119</v>
      </c>
      <c r="F772" s="35" t="s">
        <v>2293</v>
      </c>
      <c r="G772" s="35" t="s">
        <v>2099</v>
      </c>
      <c r="H772" s="35" t="s">
        <v>2294</v>
      </c>
      <c r="I772" s="41">
        <v>43673</v>
      </c>
      <c r="J772" s="41">
        <v>44561</v>
      </c>
      <c r="K772" s="35" t="s">
        <v>80</v>
      </c>
      <c r="L772" s="42">
        <v>0</v>
      </c>
      <c r="M772" s="43">
        <v>0</v>
      </c>
      <c r="N772" s="42">
        <v>12191686.48</v>
      </c>
      <c r="O772" s="42">
        <v>4632000</v>
      </c>
      <c r="P772" s="35">
        <v>0</v>
      </c>
      <c r="Q772" s="35">
        <v>0</v>
      </c>
      <c r="R772" s="42">
        <v>12191435</v>
      </c>
      <c r="S772" s="42">
        <v>0</v>
      </c>
      <c r="T772" s="42">
        <v>100</v>
      </c>
      <c r="U772" s="42">
        <v>72.459999999999994</v>
      </c>
      <c r="V772" s="35" t="s">
        <v>754</v>
      </c>
      <c r="W772" s="35" t="s">
        <v>82</v>
      </c>
      <c r="X772" s="35" t="s">
        <v>348</v>
      </c>
      <c r="Y772" s="35" t="s">
        <v>158</v>
      </c>
      <c r="Z772" s="35" t="s">
        <v>158</v>
      </c>
    </row>
    <row r="773" spans="1:26" ht="15.75" customHeight="1">
      <c r="A773" s="35" t="s">
        <v>1388</v>
      </c>
      <c r="B773" s="35" t="s">
        <v>1390</v>
      </c>
      <c r="C773" s="35" t="s">
        <v>138</v>
      </c>
      <c r="D773" s="35" t="s">
        <v>672</v>
      </c>
      <c r="E773" s="35" t="s">
        <v>140</v>
      </c>
      <c r="F773" s="35" t="s">
        <v>2392</v>
      </c>
      <c r="G773" s="35" t="s">
        <v>2393</v>
      </c>
      <c r="H773" s="35" t="s">
        <v>2394</v>
      </c>
      <c r="I773" s="41">
        <v>44251</v>
      </c>
      <c r="J773" s="41">
        <v>44895</v>
      </c>
      <c r="K773" s="35" t="s">
        <v>104</v>
      </c>
      <c r="L773" s="42">
        <v>744346.99</v>
      </c>
      <c r="M773" s="43">
        <v>6731939.1299999999</v>
      </c>
      <c r="N773" s="42">
        <v>13623093.189999999</v>
      </c>
      <c r="O773" s="42">
        <v>0</v>
      </c>
      <c r="P773" s="35">
        <v>0</v>
      </c>
      <c r="Q773" s="35">
        <v>0</v>
      </c>
      <c r="R773" s="42">
        <v>8075222.2199999997</v>
      </c>
      <c r="S773" s="42">
        <v>0</v>
      </c>
      <c r="T773" s="42">
        <v>58.63</v>
      </c>
      <c r="U773" s="42">
        <v>59.27</v>
      </c>
      <c r="V773" s="35" t="s">
        <v>105</v>
      </c>
      <c r="W773" s="35" t="s">
        <v>233</v>
      </c>
      <c r="X773" s="35" t="s">
        <v>134</v>
      </c>
      <c r="Y773" s="35" t="s">
        <v>665</v>
      </c>
      <c r="Z773" s="35" t="s">
        <v>1391</v>
      </c>
    </row>
    <row r="774" spans="1:26" ht="15.75" customHeight="1">
      <c r="A774" s="35" t="s">
        <v>1388</v>
      </c>
      <c r="B774" s="35" t="s">
        <v>1390</v>
      </c>
      <c r="C774" s="35" t="s">
        <v>138</v>
      </c>
      <c r="D774" s="35" t="s">
        <v>672</v>
      </c>
      <c r="E774" s="35" t="s">
        <v>140</v>
      </c>
      <c r="F774" s="35" t="s">
        <v>2392</v>
      </c>
      <c r="G774" s="35" t="s">
        <v>2393</v>
      </c>
      <c r="H774" s="35" t="s">
        <v>2394</v>
      </c>
      <c r="I774" s="41">
        <v>44251</v>
      </c>
      <c r="J774" s="41">
        <v>44895</v>
      </c>
      <c r="K774" s="35" t="s">
        <v>104</v>
      </c>
      <c r="L774" s="42">
        <v>744346.99</v>
      </c>
      <c r="M774" s="43">
        <v>6731939.1299999999</v>
      </c>
      <c r="N774" s="42">
        <v>13623093.189999999</v>
      </c>
      <c r="O774" s="42">
        <v>0</v>
      </c>
      <c r="P774" s="35">
        <v>0</v>
      </c>
      <c r="Q774" s="35">
        <v>0</v>
      </c>
      <c r="R774" s="42">
        <v>8075222.2199999997</v>
      </c>
      <c r="S774" s="42">
        <v>0</v>
      </c>
      <c r="T774" s="42">
        <v>58.63</v>
      </c>
      <c r="U774" s="42">
        <v>59.27</v>
      </c>
      <c r="V774" s="35" t="s">
        <v>105</v>
      </c>
      <c r="W774" s="35" t="s">
        <v>233</v>
      </c>
      <c r="X774" s="35" t="s">
        <v>134</v>
      </c>
      <c r="Y774" s="35" t="s">
        <v>665</v>
      </c>
      <c r="Z774" s="35" t="s">
        <v>2395</v>
      </c>
    </row>
    <row r="775" spans="1:26" ht="15.75" customHeight="1">
      <c r="A775" s="35" t="s">
        <v>1388</v>
      </c>
      <c r="B775" s="35" t="s">
        <v>1390</v>
      </c>
      <c r="C775" s="35" t="s">
        <v>138</v>
      </c>
      <c r="D775" s="35" t="s">
        <v>672</v>
      </c>
      <c r="E775" s="35" t="s">
        <v>140</v>
      </c>
      <c r="F775" s="35" t="s">
        <v>2392</v>
      </c>
      <c r="G775" s="35" t="s">
        <v>2393</v>
      </c>
      <c r="H775" s="35" t="s">
        <v>2394</v>
      </c>
      <c r="I775" s="41">
        <v>44251</v>
      </c>
      <c r="J775" s="41">
        <v>44895</v>
      </c>
      <c r="K775" s="35" t="s">
        <v>104</v>
      </c>
      <c r="L775" s="42">
        <v>744346.99</v>
      </c>
      <c r="M775" s="43">
        <v>6731939.1299999999</v>
      </c>
      <c r="N775" s="42">
        <v>13623093.189999999</v>
      </c>
      <c r="O775" s="42">
        <v>0</v>
      </c>
      <c r="P775" s="35">
        <v>0</v>
      </c>
      <c r="Q775" s="35">
        <v>0</v>
      </c>
      <c r="R775" s="42">
        <v>8075222.2199999997</v>
      </c>
      <c r="S775" s="42">
        <v>0</v>
      </c>
      <c r="T775" s="42">
        <v>58.63</v>
      </c>
      <c r="U775" s="42">
        <v>59.27</v>
      </c>
      <c r="V775" s="35" t="s">
        <v>105</v>
      </c>
      <c r="W775" s="35" t="s">
        <v>233</v>
      </c>
      <c r="X775" s="35" t="s">
        <v>134</v>
      </c>
      <c r="Y775" s="35" t="s">
        <v>665</v>
      </c>
      <c r="Z775" s="35" t="s">
        <v>2396</v>
      </c>
    </row>
    <row r="776" spans="1:26" ht="15.75" customHeight="1">
      <c r="A776" s="35" t="s">
        <v>1388</v>
      </c>
      <c r="B776" s="35" t="s">
        <v>1390</v>
      </c>
      <c r="C776" s="35" t="s">
        <v>138</v>
      </c>
      <c r="D776" s="35" t="s">
        <v>672</v>
      </c>
      <c r="E776" s="35" t="s">
        <v>140</v>
      </c>
      <c r="F776" s="35" t="s">
        <v>2392</v>
      </c>
      <c r="G776" s="35" t="s">
        <v>2393</v>
      </c>
      <c r="H776" s="35" t="s">
        <v>2394</v>
      </c>
      <c r="I776" s="41">
        <v>44251</v>
      </c>
      <c r="J776" s="41">
        <v>44895</v>
      </c>
      <c r="K776" s="35" t="s">
        <v>104</v>
      </c>
      <c r="L776" s="42">
        <v>744346.99</v>
      </c>
      <c r="M776" s="43">
        <v>6731939.1299999999</v>
      </c>
      <c r="N776" s="42">
        <v>13623093.189999999</v>
      </c>
      <c r="O776" s="42">
        <v>0</v>
      </c>
      <c r="P776" s="35">
        <v>0</v>
      </c>
      <c r="Q776" s="35">
        <v>0</v>
      </c>
      <c r="R776" s="42">
        <v>8075222.2199999997</v>
      </c>
      <c r="S776" s="42">
        <v>0</v>
      </c>
      <c r="T776" s="42">
        <v>58.63</v>
      </c>
      <c r="U776" s="42">
        <v>59.27</v>
      </c>
      <c r="V776" s="35" t="s">
        <v>105</v>
      </c>
      <c r="W776" s="35" t="s">
        <v>233</v>
      </c>
      <c r="X776" s="35" t="s">
        <v>134</v>
      </c>
      <c r="Y776" s="35" t="s">
        <v>472</v>
      </c>
      <c r="Z776" s="35" t="s">
        <v>478</v>
      </c>
    </row>
    <row r="777" spans="1:26" ht="15.75" customHeight="1">
      <c r="A777" s="35" t="s">
        <v>1388</v>
      </c>
      <c r="B777" s="35" t="s">
        <v>1390</v>
      </c>
      <c r="C777" s="35" t="s">
        <v>138</v>
      </c>
      <c r="D777" s="35" t="s">
        <v>672</v>
      </c>
      <c r="E777" s="35" t="s">
        <v>140</v>
      </c>
      <c r="F777" s="35" t="s">
        <v>2392</v>
      </c>
      <c r="G777" s="35" t="s">
        <v>2393</v>
      </c>
      <c r="H777" s="35" t="s">
        <v>2394</v>
      </c>
      <c r="I777" s="41">
        <v>44251</v>
      </c>
      <c r="J777" s="41">
        <v>44895</v>
      </c>
      <c r="K777" s="35" t="s">
        <v>104</v>
      </c>
      <c r="L777" s="42">
        <v>744346.99</v>
      </c>
      <c r="M777" s="43">
        <v>6731939.1299999999</v>
      </c>
      <c r="N777" s="42">
        <v>13623093.189999999</v>
      </c>
      <c r="O777" s="42">
        <v>0</v>
      </c>
      <c r="P777" s="35">
        <v>0</v>
      </c>
      <c r="Q777" s="35">
        <v>0</v>
      </c>
      <c r="R777" s="42">
        <v>8075222.2199999997</v>
      </c>
      <c r="S777" s="42">
        <v>0</v>
      </c>
      <c r="T777" s="42">
        <v>58.63</v>
      </c>
      <c r="U777" s="42">
        <v>59.27</v>
      </c>
      <c r="V777" s="35" t="s">
        <v>105</v>
      </c>
      <c r="W777" s="35" t="s">
        <v>233</v>
      </c>
      <c r="X777" s="35" t="s">
        <v>134</v>
      </c>
      <c r="Y777" s="35" t="s">
        <v>578</v>
      </c>
      <c r="Z777" s="35" t="s">
        <v>2397</v>
      </c>
    </row>
    <row r="778" spans="1:26" ht="15.75" customHeight="1">
      <c r="A778" s="35" t="s">
        <v>1388</v>
      </c>
      <c r="B778" s="35" t="s">
        <v>1390</v>
      </c>
      <c r="C778" s="35" t="s">
        <v>138</v>
      </c>
      <c r="D778" s="35" t="s">
        <v>672</v>
      </c>
      <c r="E778" s="35" t="s">
        <v>140</v>
      </c>
      <c r="F778" s="35" t="s">
        <v>2392</v>
      </c>
      <c r="G778" s="35" t="s">
        <v>2393</v>
      </c>
      <c r="H778" s="35" t="s">
        <v>2394</v>
      </c>
      <c r="I778" s="41">
        <v>44251</v>
      </c>
      <c r="J778" s="41">
        <v>44895</v>
      </c>
      <c r="K778" s="35" t="s">
        <v>104</v>
      </c>
      <c r="L778" s="42">
        <v>744346.99</v>
      </c>
      <c r="M778" s="43">
        <v>6731939.1299999999</v>
      </c>
      <c r="N778" s="42">
        <v>13623093.189999999</v>
      </c>
      <c r="O778" s="42">
        <v>0</v>
      </c>
      <c r="P778" s="35">
        <v>0</v>
      </c>
      <c r="Q778" s="35">
        <v>0</v>
      </c>
      <c r="R778" s="42">
        <v>8075222.2199999997</v>
      </c>
      <c r="S778" s="42">
        <v>0</v>
      </c>
      <c r="T778" s="42">
        <v>58.63</v>
      </c>
      <c r="U778" s="42">
        <v>59.27</v>
      </c>
      <c r="V778" s="35" t="s">
        <v>105</v>
      </c>
      <c r="W778" s="35" t="s">
        <v>233</v>
      </c>
      <c r="X778" s="35" t="s">
        <v>134</v>
      </c>
      <c r="Y778" s="35" t="s">
        <v>578</v>
      </c>
      <c r="Z778" s="35" t="s">
        <v>2398</v>
      </c>
    </row>
    <row r="779" spans="1:26" ht="15.75" customHeight="1">
      <c r="A779" s="35" t="s">
        <v>1388</v>
      </c>
      <c r="B779" s="35" t="s">
        <v>1390</v>
      </c>
      <c r="C779" s="35" t="s">
        <v>138</v>
      </c>
      <c r="D779" s="35" t="s">
        <v>672</v>
      </c>
      <c r="E779" s="35" t="s">
        <v>140</v>
      </c>
      <c r="F779" s="35" t="s">
        <v>2392</v>
      </c>
      <c r="G779" s="35" t="s">
        <v>2393</v>
      </c>
      <c r="H779" s="35" t="s">
        <v>2394</v>
      </c>
      <c r="I779" s="41">
        <v>44251</v>
      </c>
      <c r="J779" s="41">
        <v>44895</v>
      </c>
      <c r="K779" s="35" t="s">
        <v>104</v>
      </c>
      <c r="L779" s="42">
        <v>744346.99</v>
      </c>
      <c r="M779" s="43">
        <v>6731939.1299999999</v>
      </c>
      <c r="N779" s="42">
        <v>13623093.189999999</v>
      </c>
      <c r="O779" s="42">
        <v>0</v>
      </c>
      <c r="P779" s="35">
        <v>0</v>
      </c>
      <c r="Q779" s="35">
        <v>0</v>
      </c>
      <c r="R779" s="42">
        <v>8075222.2199999997</v>
      </c>
      <c r="S779" s="42">
        <v>0</v>
      </c>
      <c r="T779" s="42">
        <v>58.63</v>
      </c>
      <c r="U779" s="42">
        <v>59.27</v>
      </c>
      <c r="V779" s="35" t="s">
        <v>105</v>
      </c>
      <c r="W779" s="35" t="s">
        <v>233</v>
      </c>
      <c r="X779" s="35" t="s">
        <v>134</v>
      </c>
      <c r="Y779" s="35" t="s">
        <v>472</v>
      </c>
      <c r="Z779" s="35" t="s">
        <v>1169</v>
      </c>
    </row>
    <row r="780" spans="1:26" ht="15.75" customHeight="1">
      <c r="A780" s="35" t="s">
        <v>1388</v>
      </c>
      <c r="B780" s="35" t="s">
        <v>1390</v>
      </c>
      <c r="C780" s="35" t="s">
        <v>138</v>
      </c>
      <c r="D780" s="35" t="s">
        <v>672</v>
      </c>
      <c r="E780" s="35" t="s">
        <v>140</v>
      </c>
      <c r="F780" s="35" t="s">
        <v>2392</v>
      </c>
      <c r="G780" s="35" t="s">
        <v>2393</v>
      </c>
      <c r="H780" s="35" t="s">
        <v>2394</v>
      </c>
      <c r="I780" s="41">
        <v>44251</v>
      </c>
      <c r="J780" s="41">
        <v>44895</v>
      </c>
      <c r="K780" s="35" t="s">
        <v>104</v>
      </c>
      <c r="L780" s="42">
        <v>744346.99</v>
      </c>
      <c r="M780" s="43">
        <v>6731939.1299999999</v>
      </c>
      <c r="N780" s="42">
        <v>13623093.189999999</v>
      </c>
      <c r="O780" s="42">
        <v>0</v>
      </c>
      <c r="P780" s="35">
        <v>0</v>
      </c>
      <c r="Q780" s="35">
        <v>0</v>
      </c>
      <c r="R780" s="42">
        <v>8075222.2199999997</v>
      </c>
      <c r="S780" s="42">
        <v>0</v>
      </c>
      <c r="T780" s="42">
        <v>58.63</v>
      </c>
      <c r="U780" s="42">
        <v>59.27</v>
      </c>
      <c r="V780" s="35" t="s">
        <v>105</v>
      </c>
      <c r="W780" s="35" t="s">
        <v>233</v>
      </c>
      <c r="X780" s="35" t="s">
        <v>134</v>
      </c>
      <c r="Y780" s="35" t="s">
        <v>578</v>
      </c>
      <c r="Z780" s="35" t="s">
        <v>2399</v>
      </c>
    </row>
    <row r="781" spans="1:26" ht="15.75" customHeight="1">
      <c r="A781" s="35" t="s">
        <v>1396</v>
      </c>
      <c r="B781" s="35" t="s">
        <v>1398</v>
      </c>
      <c r="C781" s="35" t="s">
        <v>138</v>
      </c>
      <c r="D781" s="35" t="s">
        <v>1259</v>
      </c>
      <c r="E781" s="35" t="s">
        <v>488</v>
      </c>
      <c r="F781" s="35" t="s">
        <v>2400</v>
      </c>
      <c r="G781" s="35" t="s">
        <v>2362</v>
      </c>
      <c r="H781" s="35" t="s">
        <v>2363</v>
      </c>
      <c r="I781" s="41">
        <v>44278</v>
      </c>
      <c r="J781" s="41">
        <v>45250</v>
      </c>
      <c r="K781" s="35" t="s">
        <v>266</v>
      </c>
      <c r="L781" s="42">
        <v>179460.63</v>
      </c>
      <c r="M781" s="43">
        <v>1383654.01</v>
      </c>
      <c r="N781" s="42">
        <v>4086337.1</v>
      </c>
      <c r="O781" s="42">
        <v>0</v>
      </c>
      <c r="P781" s="35">
        <v>0</v>
      </c>
      <c r="Q781" s="35">
        <v>0</v>
      </c>
      <c r="R781" s="42">
        <v>1383654.01</v>
      </c>
      <c r="S781" s="42">
        <v>0</v>
      </c>
      <c r="T781" s="42">
        <v>39.47</v>
      </c>
      <c r="U781" s="42">
        <v>33.86</v>
      </c>
      <c r="V781" s="35" t="s">
        <v>796</v>
      </c>
      <c r="W781" s="35" t="s">
        <v>82</v>
      </c>
      <c r="X781" s="35" t="s">
        <v>217</v>
      </c>
      <c r="Y781" s="35" t="s">
        <v>95</v>
      </c>
      <c r="Z781" s="35" t="s">
        <v>95</v>
      </c>
    </row>
    <row r="782" spans="1:26" ht="15.75" customHeight="1">
      <c r="A782" s="35" t="s">
        <v>1401</v>
      </c>
      <c r="B782" s="35" t="s">
        <v>1403</v>
      </c>
      <c r="C782" s="35" t="s">
        <v>138</v>
      </c>
      <c r="D782" s="35" t="s">
        <v>642</v>
      </c>
      <c r="E782" s="35" t="s">
        <v>196</v>
      </c>
      <c r="F782" s="35" t="s">
        <v>2131</v>
      </c>
      <c r="G782" s="35" t="s">
        <v>2132</v>
      </c>
      <c r="H782" s="35" t="s">
        <v>2401</v>
      </c>
      <c r="I782" s="41">
        <v>43853</v>
      </c>
      <c r="J782" s="41">
        <v>44398</v>
      </c>
      <c r="K782" s="35" t="s">
        <v>104</v>
      </c>
      <c r="L782" s="42">
        <v>200000</v>
      </c>
      <c r="M782" s="43">
        <v>1715728.95</v>
      </c>
      <c r="N782" s="42">
        <v>1715728.95</v>
      </c>
      <c r="O782" s="42">
        <v>0</v>
      </c>
      <c r="P782" s="35">
        <v>0</v>
      </c>
      <c r="Q782" s="35">
        <v>0</v>
      </c>
      <c r="R782" s="42">
        <v>1629020.45</v>
      </c>
      <c r="S782" s="42">
        <v>0</v>
      </c>
      <c r="T782" s="42">
        <v>55</v>
      </c>
      <c r="U782" s="42">
        <v>94.94</v>
      </c>
      <c r="V782" s="35" t="s">
        <v>787</v>
      </c>
      <c r="W782" s="35" t="s">
        <v>133</v>
      </c>
      <c r="X782" s="35" t="s">
        <v>643</v>
      </c>
      <c r="Y782" s="35" t="s">
        <v>95</v>
      </c>
      <c r="Z782" s="35" t="s">
        <v>95</v>
      </c>
    </row>
    <row r="783" spans="1:26" ht="15.75" customHeight="1">
      <c r="A783" s="35" t="s">
        <v>1401</v>
      </c>
      <c r="B783" s="35" t="s">
        <v>1403</v>
      </c>
      <c r="C783" s="35" t="s">
        <v>138</v>
      </c>
      <c r="D783" s="35" t="s">
        <v>642</v>
      </c>
      <c r="E783" s="35" t="s">
        <v>196</v>
      </c>
      <c r="F783" s="35" t="s">
        <v>2131</v>
      </c>
      <c r="G783" s="35" t="s">
        <v>2132</v>
      </c>
      <c r="H783" s="35" t="s">
        <v>2401</v>
      </c>
      <c r="I783" s="41">
        <v>43853</v>
      </c>
      <c r="J783" s="41">
        <v>44398</v>
      </c>
      <c r="K783" s="35" t="s">
        <v>104</v>
      </c>
      <c r="L783" s="42">
        <v>200000</v>
      </c>
      <c r="M783" s="43">
        <v>1715728.95</v>
      </c>
      <c r="N783" s="42">
        <v>1715728.95</v>
      </c>
      <c r="O783" s="42">
        <v>0</v>
      </c>
      <c r="P783" s="35">
        <v>0</v>
      </c>
      <c r="Q783" s="35">
        <v>0</v>
      </c>
      <c r="R783" s="42">
        <v>1629020.45</v>
      </c>
      <c r="S783" s="42">
        <v>0</v>
      </c>
      <c r="T783" s="42">
        <v>55</v>
      </c>
      <c r="U783" s="42">
        <v>94.94</v>
      </c>
      <c r="V783" s="35" t="s">
        <v>787</v>
      </c>
      <c r="W783" s="35" t="s">
        <v>133</v>
      </c>
      <c r="X783" s="35" t="s">
        <v>643</v>
      </c>
      <c r="Y783" s="35" t="s">
        <v>95</v>
      </c>
      <c r="Z783" s="35" t="s">
        <v>569</v>
      </c>
    </row>
    <row r="784" spans="1:26" ht="15.75" customHeight="1">
      <c r="A784" s="35" t="s">
        <v>1401</v>
      </c>
      <c r="B784" s="35" t="s">
        <v>1403</v>
      </c>
      <c r="C784" s="35" t="s">
        <v>138</v>
      </c>
      <c r="D784" s="35" t="s">
        <v>642</v>
      </c>
      <c r="E784" s="35" t="s">
        <v>196</v>
      </c>
      <c r="F784" s="35" t="s">
        <v>2131</v>
      </c>
      <c r="G784" s="35" t="s">
        <v>2132</v>
      </c>
      <c r="H784" s="35" t="s">
        <v>2401</v>
      </c>
      <c r="I784" s="41">
        <v>43853</v>
      </c>
      <c r="J784" s="41">
        <v>44398</v>
      </c>
      <c r="K784" s="35" t="s">
        <v>104</v>
      </c>
      <c r="L784" s="42">
        <v>200000</v>
      </c>
      <c r="M784" s="43">
        <v>1715728.95</v>
      </c>
      <c r="N784" s="42">
        <v>1715728.95</v>
      </c>
      <c r="O784" s="42">
        <v>0</v>
      </c>
      <c r="P784" s="35">
        <v>0</v>
      </c>
      <c r="Q784" s="35">
        <v>0</v>
      </c>
      <c r="R784" s="42">
        <v>1629020.45</v>
      </c>
      <c r="S784" s="42">
        <v>0</v>
      </c>
      <c r="T784" s="42">
        <v>55</v>
      </c>
      <c r="U784" s="42">
        <v>94.94</v>
      </c>
      <c r="V784" s="35" t="s">
        <v>787</v>
      </c>
      <c r="W784" s="35" t="s">
        <v>133</v>
      </c>
      <c r="X784" s="35" t="s">
        <v>643</v>
      </c>
      <c r="Y784" s="35" t="s">
        <v>294</v>
      </c>
      <c r="Z784" s="35" t="s">
        <v>2402</v>
      </c>
    </row>
    <row r="785" spans="1:26" ht="15.75" customHeight="1">
      <c r="A785" s="35" t="s">
        <v>1401</v>
      </c>
      <c r="B785" s="35" t="s">
        <v>1403</v>
      </c>
      <c r="C785" s="35" t="s">
        <v>138</v>
      </c>
      <c r="D785" s="35" t="s">
        <v>642</v>
      </c>
      <c r="E785" s="35" t="s">
        <v>196</v>
      </c>
      <c r="F785" s="35" t="s">
        <v>2131</v>
      </c>
      <c r="G785" s="35" t="s">
        <v>2132</v>
      </c>
      <c r="H785" s="35" t="s">
        <v>2401</v>
      </c>
      <c r="I785" s="41">
        <v>43853</v>
      </c>
      <c r="J785" s="41">
        <v>44398</v>
      </c>
      <c r="K785" s="35" t="s">
        <v>104</v>
      </c>
      <c r="L785" s="42">
        <v>200000</v>
      </c>
      <c r="M785" s="43">
        <v>1715728.95</v>
      </c>
      <c r="N785" s="42">
        <v>1715728.95</v>
      </c>
      <c r="O785" s="42">
        <v>0</v>
      </c>
      <c r="P785" s="35">
        <v>0</v>
      </c>
      <c r="Q785" s="35">
        <v>0</v>
      </c>
      <c r="R785" s="42">
        <v>1629020.45</v>
      </c>
      <c r="S785" s="42">
        <v>0</v>
      </c>
      <c r="T785" s="42">
        <v>55</v>
      </c>
      <c r="U785" s="42">
        <v>94.94</v>
      </c>
      <c r="V785" s="35" t="s">
        <v>787</v>
      </c>
      <c r="W785" s="35" t="s">
        <v>133</v>
      </c>
      <c r="X785" s="35" t="s">
        <v>643</v>
      </c>
      <c r="Y785" s="35" t="s">
        <v>224</v>
      </c>
      <c r="Z785" s="35" t="s">
        <v>224</v>
      </c>
    </row>
    <row r="786" spans="1:26" ht="15.75" customHeight="1">
      <c r="A786" s="35" t="s">
        <v>1406</v>
      </c>
      <c r="B786" s="35" t="s">
        <v>1407</v>
      </c>
      <c r="C786" s="35" t="s">
        <v>281</v>
      </c>
      <c r="D786" s="35" t="s">
        <v>642</v>
      </c>
      <c r="E786" s="35" t="s">
        <v>1408</v>
      </c>
      <c r="F786" s="35" t="s">
        <v>2403</v>
      </c>
      <c r="G786" s="35" t="s">
        <v>2404</v>
      </c>
      <c r="H786" s="35" t="s">
        <v>2405</v>
      </c>
      <c r="I786" s="41">
        <v>43602</v>
      </c>
      <c r="J786" s="41">
        <v>44151</v>
      </c>
      <c r="K786" s="35" t="s">
        <v>266</v>
      </c>
      <c r="L786" s="42">
        <v>0</v>
      </c>
      <c r="M786" s="43">
        <v>0</v>
      </c>
      <c r="N786" s="42">
        <v>0</v>
      </c>
      <c r="O786" s="42">
        <v>0</v>
      </c>
      <c r="P786" s="35">
        <v>0</v>
      </c>
      <c r="Q786" s="35">
        <v>0</v>
      </c>
      <c r="R786" s="42">
        <v>0</v>
      </c>
      <c r="S786" s="42">
        <v>0</v>
      </c>
      <c r="T786" s="42">
        <v>0</v>
      </c>
      <c r="U786" s="42">
        <v>0</v>
      </c>
      <c r="V786" s="35" t="s">
        <v>796</v>
      </c>
      <c r="W786" s="35" t="s">
        <v>82</v>
      </c>
      <c r="X786" s="35" t="s">
        <v>355</v>
      </c>
      <c r="Y786" s="35" t="s">
        <v>95</v>
      </c>
      <c r="Z786" s="35" t="s">
        <v>95</v>
      </c>
    </row>
    <row r="787" spans="1:26" ht="15.75" customHeight="1">
      <c r="A787" s="35" t="s">
        <v>1411</v>
      </c>
      <c r="B787" s="35" t="s">
        <v>1413</v>
      </c>
      <c r="C787" s="35" t="s">
        <v>76</v>
      </c>
      <c r="D787" s="35" t="s">
        <v>1270</v>
      </c>
      <c r="E787" s="35" t="s">
        <v>78</v>
      </c>
      <c r="F787" s="35" t="s">
        <v>2406</v>
      </c>
      <c r="G787" s="35" t="s">
        <v>2365</v>
      </c>
      <c r="H787" s="35" t="s">
        <v>2366</v>
      </c>
      <c r="I787" s="41">
        <v>44270</v>
      </c>
      <c r="J787" s="41">
        <v>44391</v>
      </c>
      <c r="K787" s="35" t="s">
        <v>80</v>
      </c>
      <c r="L787" s="42">
        <v>69088</v>
      </c>
      <c r="M787" s="43">
        <v>533621.19999999995</v>
      </c>
      <c r="N787" s="42">
        <v>533621.19999999995</v>
      </c>
      <c r="O787" s="42">
        <v>0</v>
      </c>
      <c r="P787" s="35">
        <v>0</v>
      </c>
      <c r="Q787" s="35">
        <v>0</v>
      </c>
      <c r="R787" s="42">
        <v>533621.18000000005</v>
      </c>
      <c r="S787" s="42">
        <v>0</v>
      </c>
      <c r="T787" s="42">
        <v>100</v>
      </c>
      <c r="U787" s="42">
        <v>99.99</v>
      </c>
      <c r="V787" s="35" t="s">
        <v>796</v>
      </c>
      <c r="W787" s="35" t="s">
        <v>82</v>
      </c>
      <c r="X787" s="35" t="s">
        <v>742</v>
      </c>
      <c r="Y787" s="35" t="s">
        <v>95</v>
      </c>
      <c r="Z787" s="35" t="s">
        <v>95</v>
      </c>
    </row>
    <row r="788" spans="1:26" ht="15.75" customHeight="1">
      <c r="A788" s="35" t="s">
        <v>1416</v>
      </c>
      <c r="B788" s="35" t="s">
        <v>1418</v>
      </c>
      <c r="C788" s="35" t="s">
        <v>138</v>
      </c>
      <c r="D788" s="35" t="s">
        <v>868</v>
      </c>
      <c r="E788" s="35" t="s">
        <v>119</v>
      </c>
      <c r="F788" s="35" t="s">
        <v>2223</v>
      </c>
      <c r="G788" s="35" t="s">
        <v>2224</v>
      </c>
      <c r="H788" s="35" t="s">
        <v>2233</v>
      </c>
      <c r="I788" s="41">
        <v>44320</v>
      </c>
      <c r="J788" s="41">
        <v>44742</v>
      </c>
      <c r="K788" s="35" t="s">
        <v>663</v>
      </c>
      <c r="L788" s="42">
        <v>16592.95</v>
      </c>
      <c r="M788" s="43">
        <v>128160.63</v>
      </c>
      <c r="N788" s="42">
        <v>128160.63</v>
      </c>
      <c r="O788" s="42">
        <v>0</v>
      </c>
      <c r="P788" s="35">
        <v>0</v>
      </c>
      <c r="Q788" s="35">
        <v>0</v>
      </c>
      <c r="R788" s="42">
        <v>37792.370000000003</v>
      </c>
      <c r="S788" s="42">
        <v>0</v>
      </c>
      <c r="T788" s="42">
        <v>30</v>
      </c>
      <c r="U788" s="42">
        <v>29.48</v>
      </c>
      <c r="V788" s="35" t="s">
        <v>831</v>
      </c>
      <c r="W788" s="35" t="s">
        <v>133</v>
      </c>
      <c r="X788" s="35" t="s">
        <v>401</v>
      </c>
      <c r="Y788" s="35" t="s">
        <v>95</v>
      </c>
      <c r="Z788" s="35" t="s">
        <v>95</v>
      </c>
    </row>
    <row r="789" spans="1:26" ht="15.75" customHeight="1">
      <c r="A789" s="35" t="s">
        <v>1416</v>
      </c>
      <c r="B789" s="35" t="s">
        <v>1418</v>
      </c>
      <c r="C789" s="35" t="s">
        <v>138</v>
      </c>
      <c r="D789" s="35" t="s">
        <v>868</v>
      </c>
      <c r="E789" s="35" t="s">
        <v>119</v>
      </c>
      <c r="F789" s="35" t="s">
        <v>2223</v>
      </c>
      <c r="G789" s="35" t="s">
        <v>2224</v>
      </c>
      <c r="H789" s="35" t="s">
        <v>2233</v>
      </c>
      <c r="I789" s="41">
        <v>44320</v>
      </c>
      <c r="J789" s="41">
        <v>44742</v>
      </c>
      <c r="K789" s="35" t="s">
        <v>663</v>
      </c>
      <c r="L789" s="42">
        <v>16592.95</v>
      </c>
      <c r="M789" s="43">
        <v>128160.63</v>
      </c>
      <c r="N789" s="42">
        <v>128160.63</v>
      </c>
      <c r="O789" s="42">
        <v>0</v>
      </c>
      <c r="P789" s="35">
        <v>0</v>
      </c>
      <c r="Q789" s="35">
        <v>0</v>
      </c>
      <c r="R789" s="42">
        <v>37792.370000000003</v>
      </c>
      <c r="S789" s="42">
        <v>0</v>
      </c>
      <c r="T789" s="42">
        <v>30</v>
      </c>
      <c r="U789" s="42">
        <v>29.48</v>
      </c>
      <c r="V789" s="35" t="s">
        <v>831</v>
      </c>
      <c r="W789" s="35" t="s">
        <v>133</v>
      </c>
      <c r="X789" s="35" t="s">
        <v>401</v>
      </c>
      <c r="Y789" s="35" t="s">
        <v>95</v>
      </c>
      <c r="Z789" s="35" t="s">
        <v>95</v>
      </c>
    </row>
    <row r="790" spans="1:26" ht="15.75" customHeight="1">
      <c r="A790" s="35" t="s">
        <v>1416</v>
      </c>
      <c r="B790" s="35" t="s">
        <v>1418</v>
      </c>
      <c r="C790" s="35" t="s">
        <v>138</v>
      </c>
      <c r="D790" s="35" t="s">
        <v>868</v>
      </c>
      <c r="E790" s="35" t="s">
        <v>119</v>
      </c>
      <c r="F790" s="35" t="s">
        <v>2223</v>
      </c>
      <c r="G790" s="35" t="s">
        <v>2224</v>
      </c>
      <c r="H790" s="35" t="s">
        <v>2233</v>
      </c>
      <c r="I790" s="41">
        <v>44320</v>
      </c>
      <c r="J790" s="41">
        <v>44742</v>
      </c>
      <c r="K790" s="35" t="s">
        <v>663</v>
      </c>
      <c r="L790" s="42">
        <v>16592.95</v>
      </c>
      <c r="M790" s="43">
        <v>128160.63</v>
      </c>
      <c r="N790" s="42">
        <v>128160.63</v>
      </c>
      <c r="O790" s="42">
        <v>0</v>
      </c>
      <c r="P790" s="35">
        <v>0</v>
      </c>
      <c r="Q790" s="35">
        <v>0</v>
      </c>
      <c r="R790" s="42">
        <v>37792.370000000003</v>
      </c>
      <c r="S790" s="42">
        <v>0</v>
      </c>
      <c r="T790" s="42">
        <v>30</v>
      </c>
      <c r="U790" s="42">
        <v>29.48</v>
      </c>
      <c r="V790" s="35" t="s">
        <v>831</v>
      </c>
      <c r="W790" s="35" t="s">
        <v>133</v>
      </c>
      <c r="X790" s="35" t="s">
        <v>401</v>
      </c>
      <c r="Y790" s="35" t="s">
        <v>235</v>
      </c>
      <c r="Z790" s="35" t="s">
        <v>235</v>
      </c>
    </row>
    <row r="791" spans="1:26" ht="15.75" customHeight="1">
      <c r="A791" s="35" t="s">
        <v>1416</v>
      </c>
      <c r="B791" s="35" t="s">
        <v>1418</v>
      </c>
      <c r="C791" s="35" t="s">
        <v>138</v>
      </c>
      <c r="D791" s="35" t="s">
        <v>868</v>
      </c>
      <c r="E791" s="35" t="s">
        <v>119</v>
      </c>
      <c r="F791" s="35" t="s">
        <v>2223</v>
      </c>
      <c r="G791" s="35" t="s">
        <v>2224</v>
      </c>
      <c r="H791" s="35" t="s">
        <v>2233</v>
      </c>
      <c r="I791" s="41">
        <v>44320</v>
      </c>
      <c r="J791" s="41">
        <v>44742</v>
      </c>
      <c r="K791" s="35" t="s">
        <v>663</v>
      </c>
      <c r="L791" s="42">
        <v>16592.95</v>
      </c>
      <c r="M791" s="43">
        <v>128160.63</v>
      </c>
      <c r="N791" s="42">
        <v>128160.63</v>
      </c>
      <c r="O791" s="42">
        <v>0</v>
      </c>
      <c r="P791" s="35">
        <v>0</v>
      </c>
      <c r="Q791" s="35">
        <v>0</v>
      </c>
      <c r="R791" s="42">
        <v>37792.370000000003</v>
      </c>
      <c r="S791" s="42">
        <v>0</v>
      </c>
      <c r="T791" s="42">
        <v>30</v>
      </c>
      <c r="U791" s="42">
        <v>29.48</v>
      </c>
      <c r="V791" s="35" t="s">
        <v>831</v>
      </c>
      <c r="W791" s="35" t="s">
        <v>133</v>
      </c>
      <c r="X791" s="35" t="s">
        <v>401</v>
      </c>
      <c r="Y791" s="35" t="s">
        <v>224</v>
      </c>
      <c r="Z791" s="35" t="s">
        <v>224</v>
      </c>
    </row>
    <row r="792" spans="1:26" ht="15.75" customHeight="1">
      <c r="A792" s="35" t="s">
        <v>1416</v>
      </c>
      <c r="B792" s="35" t="s">
        <v>1418</v>
      </c>
      <c r="C792" s="35" t="s">
        <v>138</v>
      </c>
      <c r="D792" s="35" t="s">
        <v>868</v>
      </c>
      <c r="E792" s="35" t="s">
        <v>119</v>
      </c>
      <c r="F792" s="35" t="s">
        <v>2223</v>
      </c>
      <c r="G792" s="35" t="s">
        <v>2224</v>
      </c>
      <c r="H792" s="35" t="s">
        <v>2233</v>
      </c>
      <c r="I792" s="41">
        <v>44320</v>
      </c>
      <c r="J792" s="41">
        <v>44742</v>
      </c>
      <c r="K792" s="35" t="s">
        <v>663</v>
      </c>
      <c r="L792" s="42">
        <v>16592.95</v>
      </c>
      <c r="M792" s="43">
        <v>128160.63</v>
      </c>
      <c r="N792" s="42">
        <v>128160.63</v>
      </c>
      <c r="O792" s="42">
        <v>0</v>
      </c>
      <c r="P792" s="35">
        <v>0</v>
      </c>
      <c r="Q792" s="35">
        <v>0</v>
      </c>
      <c r="R792" s="42">
        <v>37792.370000000003</v>
      </c>
      <c r="S792" s="42">
        <v>0</v>
      </c>
      <c r="T792" s="42">
        <v>30</v>
      </c>
      <c r="U792" s="42">
        <v>29.48</v>
      </c>
      <c r="V792" s="35" t="s">
        <v>831</v>
      </c>
      <c r="W792" s="35" t="s">
        <v>133</v>
      </c>
      <c r="X792" s="35" t="s">
        <v>401</v>
      </c>
      <c r="Y792" s="35" t="s">
        <v>283</v>
      </c>
      <c r="Z792" s="35" t="s">
        <v>283</v>
      </c>
    </row>
    <row r="793" spans="1:26" ht="15.75" customHeight="1">
      <c r="A793" s="35" t="s">
        <v>1416</v>
      </c>
      <c r="B793" s="35" t="s">
        <v>1418</v>
      </c>
      <c r="C793" s="35" t="s">
        <v>138</v>
      </c>
      <c r="D793" s="35" t="s">
        <v>868</v>
      </c>
      <c r="E793" s="35" t="s">
        <v>119</v>
      </c>
      <c r="F793" s="35" t="s">
        <v>2223</v>
      </c>
      <c r="G793" s="35" t="s">
        <v>2224</v>
      </c>
      <c r="H793" s="35" t="s">
        <v>2233</v>
      </c>
      <c r="I793" s="41">
        <v>44320</v>
      </c>
      <c r="J793" s="41">
        <v>44742</v>
      </c>
      <c r="K793" s="35" t="s">
        <v>663</v>
      </c>
      <c r="L793" s="42">
        <v>16592.95</v>
      </c>
      <c r="M793" s="43">
        <v>128160.63</v>
      </c>
      <c r="N793" s="42">
        <v>128160.63</v>
      </c>
      <c r="O793" s="42">
        <v>0</v>
      </c>
      <c r="P793" s="35">
        <v>0</v>
      </c>
      <c r="Q793" s="35">
        <v>0</v>
      </c>
      <c r="R793" s="42">
        <v>37792.370000000003</v>
      </c>
      <c r="S793" s="42">
        <v>0</v>
      </c>
      <c r="T793" s="42">
        <v>30</v>
      </c>
      <c r="U793" s="42">
        <v>29.48</v>
      </c>
      <c r="V793" s="35" t="s">
        <v>831</v>
      </c>
      <c r="W793" s="35" t="s">
        <v>133</v>
      </c>
      <c r="X793" s="35" t="s">
        <v>401</v>
      </c>
      <c r="Y793" s="35" t="s">
        <v>1660</v>
      </c>
      <c r="Z793" s="35" t="s">
        <v>1660</v>
      </c>
    </row>
    <row r="794" spans="1:26" ht="15.75" customHeight="1">
      <c r="A794" s="35" t="s">
        <v>1416</v>
      </c>
      <c r="B794" s="35" t="s">
        <v>1418</v>
      </c>
      <c r="C794" s="35" t="s">
        <v>138</v>
      </c>
      <c r="D794" s="35" t="s">
        <v>868</v>
      </c>
      <c r="E794" s="35" t="s">
        <v>119</v>
      </c>
      <c r="F794" s="35" t="s">
        <v>2223</v>
      </c>
      <c r="G794" s="35" t="s">
        <v>2224</v>
      </c>
      <c r="H794" s="35" t="s">
        <v>2233</v>
      </c>
      <c r="I794" s="41">
        <v>44320</v>
      </c>
      <c r="J794" s="41">
        <v>44742</v>
      </c>
      <c r="K794" s="35" t="s">
        <v>663</v>
      </c>
      <c r="L794" s="42">
        <v>16592.95</v>
      </c>
      <c r="M794" s="43">
        <v>128160.63</v>
      </c>
      <c r="N794" s="42">
        <v>128160.63</v>
      </c>
      <c r="O794" s="42">
        <v>0</v>
      </c>
      <c r="P794" s="35">
        <v>0</v>
      </c>
      <c r="Q794" s="35">
        <v>0</v>
      </c>
      <c r="R794" s="42">
        <v>37792.370000000003</v>
      </c>
      <c r="S794" s="42">
        <v>0</v>
      </c>
      <c r="T794" s="42">
        <v>30</v>
      </c>
      <c r="U794" s="42">
        <v>29.48</v>
      </c>
      <c r="V794" s="35" t="s">
        <v>831</v>
      </c>
      <c r="W794" s="35" t="s">
        <v>133</v>
      </c>
      <c r="X794" s="35" t="s">
        <v>401</v>
      </c>
      <c r="Y794" s="35" t="s">
        <v>1009</v>
      </c>
      <c r="Z794" s="35" t="s">
        <v>1009</v>
      </c>
    </row>
    <row r="795" spans="1:26" ht="15.75" customHeight="1">
      <c r="A795" s="35" t="s">
        <v>1416</v>
      </c>
      <c r="B795" s="35" t="s">
        <v>1418</v>
      </c>
      <c r="C795" s="35" t="s">
        <v>138</v>
      </c>
      <c r="D795" s="35" t="s">
        <v>868</v>
      </c>
      <c r="E795" s="35" t="s">
        <v>119</v>
      </c>
      <c r="F795" s="35" t="s">
        <v>2223</v>
      </c>
      <c r="G795" s="35" t="s">
        <v>2224</v>
      </c>
      <c r="H795" s="35" t="s">
        <v>2233</v>
      </c>
      <c r="I795" s="41">
        <v>44320</v>
      </c>
      <c r="J795" s="41">
        <v>44742</v>
      </c>
      <c r="K795" s="35" t="s">
        <v>663</v>
      </c>
      <c r="L795" s="42">
        <v>16592.95</v>
      </c>
      <c r="M795" s="43">
        <v>128160.63</v>
      </c>
      <c r="N795" s="42">
        <v>128160.63</v>
      </c>
      <c r="O795" s="42">
        <v>0</v>
      </c>
      <c r="P795" s="35">
        <v>0</v>
      </c>
      <c r="Q795" s="35">
        <v>0</v>
      </c>
      <c r="R795" s="42">
        <v>37792.370000000003</v>
      </c>
      <c r="S795" s="42">
        <v>0</v>
      </c>
      <c r="T795" s="42">
        <v>30</v>
      </c>
      <c r="U795" s="42">
        <v>29.48</v>
      </c>
      <c r="V795" s="35" t="s">
        <v>831</v>
      </c>
      <c r="W795" s="35" t="s">
        <v>133</v>
      </c>
      <c r="X795" s="35" t="s">
        <v>401</v>
      </c>
      <c r="Y795" s="35" t="s">
        <v>212</v>
      </c>
      <c r="Z795" s="35" t="s">
        <v>212</v>
      </c>
    </row>
    <row r="796" spans="1:26" ht="15.75" customHeight="1">
      <c r="A796" s="35" t="s">
        <v>1416</v>
      </c>
      <c r="B796" s="35" t="s">
        <v>1418</v>
      </c>
      <c r="C796" s="35" t="s">
        <v>138</v>
      </c>
      <c r="D796" s="35" t="s">
        <v>868</v>
      </c>
      <c r="E796" s="35" t="s">
        <v>119</v>
      </c>
      <c r="F796" s="35" t="s">
        <v>2223</v>
      </c>
      <c r="G796" s="35" t="s">
        <v>2224</v>
      </c>
      <c r="H796" s="35" t="s">
        <v>2233</v>
      </c>
      <c r="I796" s="41">
        <v>44320</v>
      </c>
      <c r="J796" s="41">
        <v>44742</v>
      </c>
      <c r="K796" s="35" t="s">
        <v>663</v>
      </c>
      <c r="L796" s="42">
        <v>16592.95</v>
      </c>
      <c r="M796" s="43">
        <v>128160.63</v>
      </c>
      <c r="N796" s="42">
        <v>128160.63</v>
      </c>
      <c r="O796" s="42">
        <v>0</v>
      </c>
      <c r="P796" s="35">
        <v>0</v>
      </c>
      <c r="Q796" s="35">
        <v>0</v>
      </c>
      <c r="R796" s="42">
        <v>37792.370000000003</v>
      </c>
      <c r="S796" s="42">
        <v>0</v>
      </c>
      <c r="T796" s="42">
        <v>30</v>
      </c>
      <c r="U796" s="42">
        <v>29.48</v>
      </c>
      <c r="V796" s="35" t="s">
        <v>831</v>
      </c>
      <c r="W796" s="35" t="s">
        <v>133</v>
      </c>
      <c r="X796" s="35" t="s">
        <v>401</v>
      </c>
      <c r="Y796" s="35" t="s">
        <v>95</v>
      </c>
      <c r="Z796" s="35" t="s">
        <v>95</v>
      </c>
    </row>
    <row r="797" spans="1:26" ht="15.75" customHeight="1">
      <c r="A797" s="35" t="s">
        <v>1416</v>
      </c>
      <c r="B797" s="35" t="s">
        <v>1418</v>
      </c>
      <c r="C797" s="35" t="s">
        <v>138</v>
      </c>
      <c r="D797" s="35" t="s">
        <v>868</v>
      </c>
      <c r="E797" s="35" t="s">
        <v>119</v>
      </c>
      <c r="F797" s="35" t="s">
        <v>2223</v>
      </c>
      <c r="G797" s="35" t="s">
        <v>2224</v>
      </c>
      <c r="H797" s="35" t="s">
        <v>2233</v>
      </c>
      <c r="I797" s="41">
        <v>44320</v>
      </c>
      <c r="J797" s="41">
        <v>44742</v>
      </c>
      <c r="K797" s="35" t="s">
        <v>663</v>
      </c>
      <c r="L797" s="42">
        <v>16592.95</v>
      </c>
      <c r="M797" s="43">
        <v>128160.63</v>
      </c>
      <c r="N797" s="42">
        <v>128160.63</v>
      </c>
      <c r="O797" s="42">
        <v>0</v>
      </c>
      <c r="P797" s="35">
        <v>0</v>
      </c>
      <c r="Q797" s="35">
        <v>0</v>
      </c>
      <c r="R797" s="42">
        <v>37792.370000000003</v>
      </c>
      <c r="S797" s="42">
        <v>0</v>
      </c>
      <c r="T797" s="42">
        <v>30</v>
      </c>
      <c r="U797" s="42">
        <v>29.48</v>
      </c>
      <c r="V797" s="35" t="s">
        <v>831</v>
      </c>
      <c r="W797" s="35" t="s">
        <v>133</v>
      </c>
      <c r="X797" s="35" t="s">
        <v>401</v>
      </c>
      <c r="Y797" s="35" t="s">
        <v>527</v>
      </c>
      <c r="Z797" s="35" t="s">
        <v>527</v>
      </c>
    </row>
    <row r="798" spans="1:26" ht="15.75" customHeight="1">
      <c r="A798" s="35" t="s">
        <v>1416</v>
      </c>
      <c r="B798" s="35" t="s">
        <v>1418</v>
      </c>
      <c r="C798" s="35" t="s">
        <v>138</v>
      </c>
      <c r="D798" s="35" t="s">
        <v>868</v>
      </c>
      <c r="E798" s="35" t="s">
        <v>119</v>
      </c>
      <c r="F798" s="35" t="s">
        <v>2223</v>
      </c>
      <c r="G798" s="35" t="s">
        <v>2224</v>
      </c>
      <c r="H798" s="35" t="s">
        <v>2233</v>
      </c>
      <c r="I798" s="41">
        <v>44320</v>
      </c>
      <c r="J798" s="41">
        <v>44742</v>
      </c>
      <c r="K798" s="35" t="s">
        <v>663</v>
      </c>
      <c r="L798" s="42">
        <v>16592.95</v>
      </c>
      <c r="M798" s="43">
        <v>128160.63</v>
      </c>
      <c r="N798" s="42">
        <v>128160.63</v>
      </c>
      <c r="O798" s="42">
        <v>0</v>
      </c>
      <c r="P798" s="35">
        <v>0</v>
      </c>
      <c r="Q798" s="35">
        <v>0</v>
      </c>
      <c r="R798" s="42">
        <v>37792.370000000003</v>
      </c>
      <c r="S798" s="42">
        <v>0</v>
      </c>
      <c r="T798" s="42">
        <v>30</v>
      </c>
      <c r="U798" s="42">
        <v>29.48</v>
      </c>
      <c r="V798" s="35" t="s">
        <v>831</v>
      </c>
      <c r="W798" s="35" t="s">
        <v>133</v>
      </c>
      <c r="X798" s="35" t="s">
        <v>401</v>
      </c>
      <c r="Y798" s="35" t="s">
        <v>259</v>
      </c>
      <c r="Z798" s="35" t="s">
        <v>259</v>
      </c>
    </row>
    <row r="799" spans="1:26" ht="15.75" customHeight="1">
      <c r="A799" s="35" t="s">
        <v>1416</v>
      </c>
      <c r="B799" s="35" t="s">
        <v>1418</v>
      </c>
      <c r="C799" s="35" t="s">
        <v>138</v>
      </c>
      <c r="D799" s="35" t="s">
        <v>868</v>
      </c>
      <c r="E799" s="35" t="s">
        <v>119</v>
      </c>
      <c r="F799" s="35" t="s">
        <v>2223</v>
      </c>
      <c r="G799" s="35" t="s">
        <v>2224</v>
      </c>
      <c r="H799" s="35" t="s">
        <v>2233</v>
      </c>
      <c r="I799" s="41">
        <v>44320</v>
      </c>
      <c r="J799" s="41">
        <v>44742</v>
      </c>
      <c r="K799" s="35" t="s">
        <v>663</v>
      </c>
      <c r="L799" s="42">
        <v>16592.95</v>
      </c>
      <c r="M799" s="43">
        <v>128160.63</v>
      </c>
      <c r="N799" s="42">
        <v>128160.63</v>
      </c>
      <c r="O799" s="42">
        <v>0</v>
      </c>
      <c r="P799" s="35">
        <v>0</v>
      </c>
      <c r="Q799" s="35">
        <v>0</v>
      </c>
      <c r="R799" s="42">
        <v>37792.370000000003</v>
      </c>
      <c r="S799" s="42">
        <v>0</v>
      </c>
      <c r="T799" s="42">
        <v>30</v>
      </c>
      <c r="U799" s="42">
        <v>29.48</v>
      </c>
      <c r="V799" s="35" t="s">
        <v>831</v>
      </c>
      <c r="W799" s="35" t="s">
        <v>133</v>
      </c>
      <c r="X799" s="35" t="s">
        <v>401</v>
      </c>
      <c r="Y799" s="35" t="s">
        <v>294</v>
      </c>
      <c r="Z799" s="35" t="s">
        <v>294</v>
      </c>
    </row>
    <row r="800" spans="1:26" ht="15.75" customHeight="1">
      <c r="A800" s="35" t="s">
        <v>1420</v>
      </c>
      <c r="B800" s="35" t="s">
        <v>1422</v>
      </c>
      <c r="C800" s="35" t="s">
        <v>100</v>
      </c>
      <c r="D800" s="35" t="s">
        <v>150</v>
      </c>
      <c r="E800" s="35" t="s">
        <v>1423</v>
      </c>
      <c r="F800" s="35" t="s">
        <v>2407</v>
      </c>
      <c r="G800" s="35" t="s">
        <v>2408</v>
      </c>
      <c r="H800" s="35" t="s">
        <v>2409</v>
      </c>
      <c r="I800" s="41">
        <v>43903</v>
      </c>
      <c r="J800" s="41">
        <v>43917</v>
      </c>
      <c r="K800" s="35" t="s">
        <v>663</v>
      </c>
      <c r="L800" s="42">
        <v>44933.14</v>
      </c>
      <c r="M800" s="43">
        <v>345034.39</v>
      </c>
      <c r="N800" s="42">
        <v>345034.39</v>
      </c>
      <c r="O800" s="42">
        <v>0</v>
      </c>
      <c r="P800" s="35">
        <v>0</v>
      </c>
      <c r="Q800" s="35">
        <v>0</v>
      </c>
      <c r="R800" s="42">
        <v>345034.38</v>
      </c>
      <c r="S800" s="42">
        <v>0</v>
      </c>
      <c r="T800" s="42">
        <v>100</v>
      </c>
      <c r="U800" s="42">
        <v>99.99</v>
      </c>
      <c r="V800" s="35" t="s">
        <v>831</v>
      </c>
      <c r="W800" s="35" t="s">
        <v>82</v>
      </c>
      <c r="X800" s="35" t="s">
        <v>217</v>
      </c>
      <c r="Y800" s="35" t="s">
        <v>95</v>
      </c>
      <c r="Z800" s="35" t="s">
        <v>95</v>
      </c>
    </row>
    <row r="801" spans="1:26" ht="15.75" customHeight="1">
      <c r="A801" s="35" t="s">
        <v>1427</v>
      </c>
      <c r="B801" s="35" t="s">
        <v>1429</v>
      </c>
      <c r="C801" s="35" t="s">
        <v>281</v>
      </c>
      <c r="D801" s="35" t="s">
        <v>150</v>
      </c>
      <c r="E801" s="35" t="s">
        <v>488</v>
      </c>
      <c r="F801" s="35" t="s">
        <v>68</v>
      </c>
      <c r="G801" s="35" t="s">
        <v>68</v>
      </c>
      <c r="H801" s="35" t="s">
        <v>68</v>
      </c>
      <c r="I801" s="41">
        <v>44330</v>
      </c>
      <c r="J801" s="41" t="s">
        <v>68</v>
      </c>
      <c r="K801" s="35" t="s">
        <v>266</v>
      </c>
      <c r="L801" s="42">
        <v>0</v>
      </c>
      <c r="M801" s="43">
        <v>0</v>
      </c>
      <c r="N801" s="42">
        <v>111341.83</v>
      </c>
      <c r="O801" s="42">
        <v>0</v>
      </c>
      <c r="P801" s="35">
        <v>0</v>
      </c>
      <c r="Q801" s="35">
        <v>0</v>
      </c>
      <c r="R801" s="42">
        <v>0</v>
      </c>
      <c r="S801" s="42">
        <v>0</v>
      </c>
      <c r="T801" s="42">
        <v>0</v>
      </c>
      <c r="U801" s="42">
        <v>0</v>
      </c>
      <c r="V801" s="35" t="s">
        <v>831</v>
      </c>
      <c r="W801" s="35" t="s">
        <v>82</v>
      </c>
      <c r="X801" s="35" t="s">
        <v>217</v>
      </c>
      <c r="Y801" s="35" t="s">
        <v>95</v>
      </c>
      <c r="Z801" s="35" t="s">
        <v>95</v>
      </c>
    </row>
    <row r="802" spans="1:26" ht="15.75" customHeight="1">
      <c r="A802" s="35" t="s">
        <v>1430</v>
      </c>
      <c r="B802" s="35" t="s">
        <v>1431</v>
      </c>
      <c r="C802" s="35" t="s">
        <v>138</v>
      </c>
      <c r="D802" s="35" t="s">
        <v>205</v>
      </c>
      <c r="E802" s="35" t="s">
        <v>1432</v>
      </c>
      <c r="F802" s="35" t="s">
        <v>2263</v>
      </c>
      <c r="G802" s="35" t="s">
        <v>2264</v>
      </c>
      <c r="H802" s="35" t="s">
        <v>1907</v>
      </c>
      <c r="I802" s="41">
        <v>44019</v>
      </c>
      <c r="J802" s="41">
        <v>44840</v>
      </c>
      <c r="K802" s="35" t="s">
        <v>80</v>
      </c>
      <c r="L802" s="42">
        <v>0</v>
      </c>
      <c r="M802" s="43">
        <v>0</v>
      </c>
      <c r="N802" s="42">
        <v>11708920.300000001</v>
      </c>
      <c r="O802" s="42">
        <v>0</v>
      </c>
      <c r="P802" s="35">
        <v>0</v>
      </c>
      <c r="Q802" s="35">
        <v>0</v>
      </c>
      <c r="R802" s="42">
        <v>9226005.9900000002</v>
      </c>
      <c r="S802" s="42">
        <v>0</v>
      </c>
      <c r="T802" s="42">
        <v>96</v>
      </c>
      <c r="U802" s="42">
        <v>78.790000000000006</v>
      </c>
      <c r="V802" s="35" t="s">
        <v>796</v>
      </c>
      <c r="W802" s="35" t="s">
        <v>82</v>
      </c>
      <c r="X802" s="35" t="s">
        <v>217</v>
      </c>
      <c r="Y802" s="35" t="s">
        <v>95</v>
      </c>
      <c r="Z802" s="35" t="s">
        <v>95</v>
      </c>
    </row>
    <row r="803" spans="1:26" ht="15.75" customHeight="1">
      <c r="A803" s="35" t="s">
        <v>1438</v>
      </c>
      <c r="B803" s="35" t="s">
        <v>1440</v>
      </c>
      <c r="C803" s="35" t="s">
        <v>281</v>
      </c>
      <c r="D803" s="35" t="s">
        <v>155</v>
      </c>
      <c r="E803" s="35" t="s">
        <v>119</v>
      </c>
      <c r="F803" s="35" t="s">
        <v>68</v>
      </c>
      <c r="G803" s="35" t="s">
        <v>68</v>
      </c>
      <c r="H803" s="35" t="s">
        <v>68</v>
      </c>
      <c r="I803" s="41">
        <v>44348</v>
      </c>
      <c r="J803" s="41" t="s">
        <v>68</v>
      </c>
      <c r="K803" s="35" t="s">
        <v>663</v>
      </c>
      <c r="L803" s="42">
        <v>0</v>
      </c>
      <c r="M803" s="43">
        <v>0</v>
      </c>
      <c r="N803" s="42">
        <v>175500000</v>
      </c>
      <c r="O803" s="42">
        <v>268648414.87</v>
      </c>
      <c r="P803" s="35">
        <v>0</v>
      </c>
      <c r="Q803" s="35">
        <v>0</v>
      </c>
      <c r="R803" s="42">
        <v>0</v>
      </c>
      <c r="S803" s="42">
        <v>0</v>
      </c>
      <c r="T803" s="42">
        <v>0</v>
      </c>
      <c r="U803" s="42">
        <v>0</v>
      </c>
      <c r="V803" s="35" t="s">
        <v>787</v>
      </c>
      <c r="W803" s="35" t="s">
        <v>82</v>
      </c>
      <c r="X803" s="35" t="s">
        <v>157</v>
      </c>
      <c r="Y803" s="35" t="s">
        <v>294</v>
      </c>
      <c r="Z803" s="35" t="s">
        <v>1441</v>
      </c>
    </row>
    <row r="804" spans="1:26" ht="15.75" customHeight="1">
      <c r="A804" s="35" t="s">
        <v>1442</v>
      </c>
      <c r="B804" s="35" t="s">
        <v>1443</v>
      </c>
      <c r="C804" s="35" t="s">
        <v>281</v>
      </c>
      <c r="D804" s="35" t="s">
        <v>155</v>
      </c>
      <c r="E804" s="35" t="s">
        <v>1444</v>
      </c>
      <c r="F804" s="35" t="s">
        <v>68</v>
      </c>
      <c r="G804" s="35" t="s">
        <v>68</v>
      </c>
      <c r="H804" s="35" t="s">
        <v>68</v>
      </c>
      <c r="I804" s="41" t="s">
        <v>68</v>
      </c>
      <c r="J804" s="41" t="s">
        <v>68</v>
      </c>
      <c r="K804" s="35" t="s">
        <v>68</v>
      </c>
      <c r="L804" s="42">
        <v>0</v>
      </c>
      <c r="M804" s="43">
        <v>0</v>
      </c>
      <c r="N804" s="42">
        <v>0</v>
      </c>
      <c r="O804" s="42">
        <v>0</v>
      </c>
      <c r="P804" s="35">
        <v>0</v>
      </c>
      <c r="Q804" s="35">
        <v>0</v>
      </c>
      <c r="R804" s="42">
        <v>0</v>
      </c>
      <c r="S804" s="42">
        <v>0</v>
      </c>
      <c r="T804" s="42">
        <v>0</v>
      </c>
      <c r="U804" s="42">
        <v>0</v>
      </c>
      <c r="V804" s="35" t="s">
        <v>105</v>
      </c>
      <c r="W804" s="35" t="s">
        <v>233</v>
      </c>
      <c r="X804" s="35" t="s">
        <v>157</v>
      </c>
      <c r="Y804" s="35" t="s">
        <v>95</v>
      </c>
      <c r="Z804" s="35" t="s">
        <v>95</v>
      </c>
    </row>
    <row r="805" spans="1:26" ht="15.75" customHeight="1">
      <c r="A805" s="35" t="s">
        <v>1446</v>
      </c>
      <c r="B805" s="35" t="s">
        <v>1448</v>
      </c>
      <c r="C805" s="35" t="s">
        <v>216</v>
      </c>
      <c r="D805" s="35" t="s">
        <v>1449</v>
      </c>
      <c r="E805" s="35" t="s">
        <v>488</v>
      </c>
      <c r="F805" s="35" t="s">
        <v>2410</v>
      </c>
      <c r="G805" s="35" t="s">
        <v>2411</v>
      </c>
      <c r="H805" s="35" t="s">
        <v>2412</v>
      </c>
      <c r="I805" s="41">
        <v>44376</v>
      </c>
      <c r="J805" s="41">
        <v>44589</v>
      </c>
      <c r="K805" s="35" t="s">
        <v>80</v>
      </c>
      <c r="L805" s="42">
        <v>39613.81</v>
      </c>
      <c r="M805" s="43">
        <v>306214.75</v>
      </c>
      <c r="N805" s="42">
        <v>386500</v>
      </c>
      <c r="O805" s="42">
        <v>0</v>
      </c>
      <c r="P805" s="35">
        <v>0</v>
      </c>
      <c r="Q805" s="35">
        <v>0</v>
      </c>
      <c r="R805" s="42">
        <v>306214.75</v>
      </c>
      <c r="S805" s="42">
        <v>0</v>
      </c>
      <c r="T805" s="42">
        <v>79.23</v>
      </c>
      <c r="U805" s="42">
        <v>79.22</v>
      </c>
      <c r="V805" s="35" t="s">
        <v>831</v>
      </c>
      <c r="W805" s="35" t="s">
        <v>82</v>
      </c>
      <c r="X805" s="35" t="s">
        <v>217</v>
      </c>
      <c r="Y805" s="35" t="s">
        <v>1009</v>
      </c>
      <c r="Z805" s="35" t="s">
        <v>1450</v>
      </c>
    </row>
    <row r="806" spans="1:26" ht="15.75" customHeight="1">
      <c r="A806" s="35" t="s">
        <v>1446</v>
      </c>
      <c r="B806" s="35" t="s">
        <v>1448</v>
      </c>
      <c r="C806" s="35" t="s">
        <v>216</v>
      </c>
      <c r="D806" s="35" t="s">
        <v>1449</v>
      </c>
      <c r="E806" s="35" t="s">
        <v>488</v>
      </c>
      <c r="F806" s="35" t="s">
        <v>2410</v>
      </c>
      <c r="G806" s="35" t="s">
        <v>2411</v>
      </c>
      <c r="H806" s="35" t="s">
        <v>2412</v>
      </c>
      <c r="I806" s="41">
        <v>44376</v>
      </c>
      <c r="J806" s="41">
        <v>44589</v>
      </c>
      <c r="K806" s="35" t="s">
        <v>80</v>
      </c>
      <c r="L806" s="42">
        <v>39613.81</v>
      </c>
      <c r="M806" s="43">
        <v>306214.75</v>
      </c>
      <c r="N806" s="42">
        <v>386500</v>
      </c>
      <c r="O806" s="42">
        <v>0</v>
      </c>
      <c r="P806" s="35">
        <v>0</v>
      </c>
      <c r="Q806" s="35">
        <v>0</v>
      </c>
      <c r="R806" s="42">
        <v>306214.75</v>
      </c>
      <c r="S806" s="42">
        <v>0</v>
      </c>
      <c r="T806" s="42">
        <v>79.23</v>
      </c>
      <c r="U806" s="42">
        <v>79.22</v>
      </c>
      <c r="V806" s="35" t="s">
        <v>831</v>
      </c>
      <c r="W806" s="35" t="s">
        <v>82</v>
      </c>
      <c r="X806" s="35" t="s">
        <v>217</v>
      </c>
      <c r="Y806" s="35" t="s">
        <v>1009</v>
      </c>
      <c r="Z806" s="35" t="s">
        <v>1009</v>
      </c>
    </row>
    <row r="807" spans="1:26" ht="15.75" customHeight="1">
      <c r="A807" s="35" t="s">
        <v>1455</v>
      </c>
      <c r="B807" s="35" t="s">
        <v>1457</v>
      </c>
      <c r="C807" s="35" t="s">
        <v>138</v>
      </c>
      <c r="D807" s="35" t="s">
        <v>263</v>
      </c>
      <c r="E807" s="35" t="s">
        <v>733</v>
      </c>
      <c r="F807" s="35" t="s">
        <v>2307</v>
      </c>
      <c r="G807" s="35" t="s">
        <v>2291</v>
      </c>
      <c r="H807" s="35" t="s">
        <v>2222</v>
      </c>
      <c r="I807" s="41">
        <v>44197</v>
      </c>
      <c r="J807" s="41">
        <v>44926</v>
      </c>
      <c r="K807" s="35" t="s">
        <v>80</v>
      </c>
      <c r="L807" s="42">
        <v>500000</v>
      </c>
      <c r="M807" s="43">
        <v>3841000</v>
      </c>
      <c r="N807" s="42">
        <v>3841000</v>
      </c>
      <c r="O807" s="42">
        <v>0</v>
      </c>
      <c r="P807" s="35">
        <v>0</v>
      </c>
      <c r="Q807" s="35">
        <v>0</v>
      </c>
      <c r="R807" s="42">
        <v>3056585.66</v>
      </c>
      <c r="S807" s="42">
        <v>0</v>
      </c>
      <c r="T807" s="42">
        <v>42</v>
      </c>
      <c r="U807" s="42">
        <v>79.569999999999993</v>
      </c>
      <c r="V807" s="35" t="s">
        <v>1052</v>
      </c>
      <c r="W807" s="35" t="s">
        <v>82</v>
      </c>
      <c r="X807" s="35" t="s">
        <v>267</v>
      </c>
      <c r="Y807" s="35" t="s">
        <v>364</v>
      </c>
      <c r="Z807" s="35" t="s">
        <v>1458</v>
      </c>
    </row>
    <row r="808" spans="1:26" ht="15.75" customHeight="1">
      <c r="A808" s="35" t="s">
        <v>1455</v>
      </c>
      <c r="B808" s="35" t="s">
        <v>1457</v>
      </c>
      <c r="C808" s="35" t="s">
        <v>138</v>
      </c>
      <c r="D808" s="35" t="s">
        <v>263</v>
      </c>
      <c r="E808" s="35" t="s">
        <v>733</v>
      </c>
      <c r="F808" s="35" t="s">
        <v>2307</v>
      </c>
      <c r="G808" s="35" t="s">
        <v>2291</v>
      </c>
      <c r="H808" s="35" t="s">
        <v>2222</v>
      </c>
      <c r="I808" s="41">
        <v>44197</v>
      </c>
      <c r="J808" s="41">
        <v>44926</v>
      </c>
      <c r="K808" s="35" t="s">
        <v>80</v>
      </c>
      <c r="L808" s="42">
        <v>500000</v>
      </c>
      <c r="M808" s="43">
        <v>3841000</v>
      </c>
      <c r="N808" s="42">
        <v>3841000</v>
      </c>
      <c r="O808" s="42">
        <v>0</v>
      </c>
      <c r="P808" s="35">
        <v>0</v>
      </c>
      <c r="Q808" s="35">
        <v>0</v>
      </c>
      <c r="R808" s="42">
        <v>3056585.66</v>
      </c>
      <c r="S808" s="42">
        <v>0</v>
      </c>
      <c r="T808" s="42">
        <v>42</v>
      </c>
      <c r="U808" s="42">
        <v>79.569999999999993</v>
      </c>
      <c r="V808" s="35" t="s">
        <v>1052</v>
      </c>
      <c r="W808" s="35" t="s">
        <v>82</v>
      </c>
      <c r="X808" s="35" t="s">
        <v>267</v>
      </c>
      <c r="Y808" s="35" t="s">
        <v>1223</v>
      </c>
      <c r="Z808" s="35" t="s">
        <v>1696</v>
      </c>
    </row>
    <row r="809" spans="1:26" ht="15.75" customHeight="1">
      <c r="A809" s="35" t="s">
        <v>1460</v>
      </c>
      <c r="B809" s="35" t="s">
        <v>1462</v>
      </c>
      <c r="C809" s="35" t="s">
        <v>138</v>
      </c>
      <c r="D809" s="35" t="s">
        <v>672</v>
      </c>
      <c r="E809" s="35" t="s">
        <v>733</v>
      </c>
      <c r="F809" s="35" t="s">
        <v>2413</v>
      </c>
      <c r="G809" s="35" t="s">
        <v>2414</v>
      </c>
      <c r="H809" s="35" t="s">
        <v>2415</v>
      </c>
      <c r="I809" s="41">
        <v>44403</v>
      </c>
      <c r="J809" s="41">
        <v>44985</v>
      </c>
      <c r="K809" s="35" t="s">
        <v>80</v>
      </c>
      <c r="L809" s="42">
        <v>150000</v>
      </c>
      <c r="M809" s="43">
        <v>1157699.98</v>
      </c>
      <c r="N809" s="42">
        <v>0</v>
      </c>
      <c r="O809" s="42">
        <v>0</v>
      </c>
      <c r="P809" s="35">
        <v>0</v>
      </c>
      <c r="Q809" s="35">
        <v>0</v>
      </c>
      <c r="R809" s="42">
        <v>693237.09</v>
      </c>
      <c r="S809" s="42">
        <v>0</v>
      </c>
      <c r="T809" s="42">
        <v>54.81</v>
      </c>
      <c r="U809" s="42">
        <v>69323709</v>
      </c>
      <c r="V809" s="35" t="s">
        <v>787</v>
      </c>
      <c r="W809" s="35" t="s">
        <v>82</v>
      </c>
      <c r="X809" s="35" t="s">
        <v>134</v>
      </c>
      <c r="Y809" s="35" t="s">
        <v>95</v>
      </c>
      <c r="Z809" s="35" t="s">
        <v>95</v>
      </c>
    </row>
    <row r="810" spans="1:26" ht="15.75" customHeight="1">
      <c r="A810" s="35" t="s">
        <v>1465</v>
      </c>
      <c r="B810" s="35" t="s">
        <v>1467</v>
      </c>
      <c r="C810" s="35" t="s">
        <v>76</v>
      </c>
      <c r="D810" s="35" t="s">
        <v>174</v>
      </c>
      <c r="E810" s="35" t="s">
        <v>409</v>
      </c>
      <c r="F810" s="35" t="s">
        <v>2151</v>
      </c>
      <c r="G810" s="35" t="s">
        <v>2074</v>
      </c>
      <c r="H810" s="35" t="s">
        <v>2416</v>
      </c>
      <c r="I810" s="41">
        <v>44370</v>
      </c>
      <c r="J810" s="41">
        <v>44615</v>
      </c>
      <c r="K810" s="35" t="s">
        <v>663</v>
      </c>
      <c r="L810" s="42">
        <v>0</v>
      </c>
      <c r="M810" s="43">
        <v>0</v>
      </c>
      <c r="N810" s="42">
        <v>54208.84</v>
      </c>
      <c r="O810" s="42">
        <v>0</v>
      </c>
      <c r="P810" s="35">
        <v>0</v>
      </c>
      <c r="Q810" s="35">
        <v>0</v>
      </c>
      <c r="R810" s="42">
        <v>52004.09</v>
      </c>
      <c r="S810" s="42">
        <v>0</v>
      </c>
      <c r="T810" s="42">
        <v>100</v>
      </c>
      <c r="U810" s="42">
        <v>95.93</v>
      </c>
      <c r="V810" s="35" t="s">
        <v>796</v>
      </c>
      <c r="W810" s="35" t="s">
        <v>82</v>
      </c>
      <c r="X810" s="35" t="s">
        <v>300</v>
      </c>
      <c r="Y810" s="35" t="s">
        <v>95</v>
      </c>
      <c r="Z810" s="35" t="s">
        <v>95</v>
      </c>
    </row>
    <row r="811" spans="1:26" ht="15.75" customHeight="1">
      <c r="A811" s="35" t="s">
        <v>1473</v>
      </c>
      <c r="B811" s="35" t="s">
        <v>1475</v>
      </c>
      <c r="C811" s="35" t="s">
        <v>138</v>
      </c>
      <c r="D811" s="35" t="s">
        <v>771</v>
      </c>
      <c r="E811" s="35" t="s">
        <v>409</v>
      </c>
      <c r="F811" s="35" t="s">
        <v>2241</v>
      </c>
      <c r="G811" s="35" t="s">
        <v>2242</v>
      </c>
      <c r="H811" s="35" t="s">
        <v>2417</v>
      </c>
      <c r="I811" s="41">
        <v>44414</v>
      </c>
      <c r="J811" s="41">
        <v>44778</v>
      </c>
      <c r="K811" s="35" t="s">
        <v>663</v>
      </c>
      <c r="L811" s="42">
        <v>1146864.21</v>
      </c>
      <c r="M811" s="43">
        <v>1146864.21</v>
      </c>
      <c r="N811" s="42">
        <v>1146864.21</v>
      </c>
      <c r="O811" s="42">
        <v>0</v>
      </c>
      <c r="P811" s="35">
        <v>0</v>
      </c>
      <c r="Q811" s="35">
        <v>0</v>
      </c>
      <c r="R811" s="42">
        <v>1146864.18</v>
      </c>
      <c r="S811" s="42">
        <v>0</v>
      </c>
      <c r="T811" s="42">
        <v>100</v>
      </c>
      <c r="U811" s="42">
        <v>99.99</v>
      </c>
      <c r="V811" s="35" t="s">
        <v>796</v>
      </c>
      <c r="W811" s="35" t="s">
        <v>82</v>
      </c>
      <c r="X811" s="35" t="s">
        <v>94</v>
      </c>
      <c r="Y811" s="35" t="s">
        <v>95</v>
      </c>
      <c r="Z811" s="35" t="s">
        <v>95</v>
      </c>
    </row>
    <row r="812" spans="1:26" ht="15.75" customHeight="1">
      <c r="A812" s="35" t="s">
        <v>1473</v>
      </c>
      <c r="B812" s="35" t="s">
        <v>1475</v>
      </c>
      <c r="C812" s="35" t="s">
        <v>138</v>
      </c>
      <c r="D812" s="35" t="s">
        <v>771</v>
      </c>
      <c r="E812" s="35" t="s">
        <v>409</v>
      </c>
      <c r="F812" s="35" t="s">
        <v>2241</v>
      </c>
      <c r="G812" s="35" t="s">
        <v>2242</v>
      </c>
      <c r="H812" s="35" t="s">
        <v>2417</v>
      </c>
      <c r="I812" s="41">
        <v>44414</v>
      </c>
      <c r="J812" s="41">
        <v>44778</v>
      </c>
      <c r="K812" s="35" t="s">
        <v>663</v>
      </c>
      <c r="L812" s="42">
        <v>1146864.21</v>
      </c>
      <c r="M812" s="43">
        <v>1146864.21</v>
      </c>
      <c r="N812" s="42">
        <v>1146864.21</v>
      </c>
      <c r="O812" s="42">
        <v>0</v>
      </c>
      <c r="P812" s="35">
        <v>0</v>
      </c>
      <c r="Q812" s="35">
        <v>0</v>
      </c>
      <c r="R812" s="42">
        <v>1146864.18</v>
      </c>
      <c r="S812" s="42">
        <v>0</v>
      </c>
      <c r="T812" s="42">
        <v>100</v>
      </c>
      <c r="U812" s="42">
        <v>99.99</v>
      </c>
      <c r="V812" s="35" t="s">
        <v>796</v>
      </c>
      <c r="W812" s="35" t="s">
        <v>82</v>
      </c>
      <c r="X812" s="35" t="s">
        <v>94</v>
      </c>
      <c r="Y812" s="35" t="s">
        <v>364</v>
      </c>
      <c r="Z812" s="35" t="s">
        <v>364</v>
      </c>
    </row>
    <row r="813" spans="1:26" ht="15.75" customHeight="1">
      <c r="A813" s="35" t="s">
        <v>1473</v>
      </c>
      <c r="B813" s="35" t="s">
        <v>1475</v>
      </c>
      <c r="C813" s="35" t="s">
        <v>138</v>
      </c>
      <c r="D813" s="35" t="s">
        <v>771</v>
      </c>
      <c r="E813" s="35" t="s">
        <v>409</v>
      </c>
      <c r="F813" s="35" t="s">
        <v>2241</v>
      </c>
      <c r="G813" s="35" t="s">
        <v>2242</v>
      </c>
      <c r="H813" s="35" t="s">
        <v>2417</v>
      </c>
      <c r="I813" s="41">
        <v>44414</v>
      </c>
      <c r="J813" s="41">
        <v>44778</v>
      </c>
      <c r="K813" s="35" t="s">
        <v>663</v>
      </c>
      <c r="L813" s="42">
        <v>1146864.21</v>
      </c>
      <c r="M813" s="43">
        <v>1146864.21</v>
      </c>
      <c r="N813" s="42">
        <v>1146864.21</v>
      </c>
      <c r="O813" s="42">
        <v>0</v>
      </c>
      <c r="P813" s="35">
        <v>0</v>
      </c>
      <c r="Q813" s="35">
        <v>0</v>
      </c>
      <c r="R813" s="42">
        <v>1146864.18</v>
      </c>
      <c r="S813" s="42">
        <v>0</v>
      </c>
      <c r="T813" s="42">
        <v>100</v>
      </c>
      <c r="U813" s="42">
        <v>99.99</v>
      </c>
      <c r="V813" s="35" t="s">
        <v>796</v>
      </c>
      <c r="W813" s="35" t="s">
        <v>82</v>
      </c>
      <c r="X813" s="35" t="s">
        <v>94</v>
      </c>
      <c r="Y813" s="35" t="s">
        <v>199</v>
      </c>
      <c r="Z813" s="35" t="s">
        <v>199</v>
      </c>
    </row>
    <row r="814" spans="1:26" ht="15.75" customHeight="1">
      <c r="A814" s="35" t="s">
        <v>1473</v>
      </c>
      <c r="B814" s="35" t="s">
        <v>1475</v>
      </c>
      <c r="C814" s="35" t="s">
        <v>138</v>
      </c>
      <c r="D814" s="35" t="s">
        <v>771</v>
      </c>
      <c r="E814" s="35" t="s">
        <v>409</v>
      </c>
      <c r="F814" s="35" t="s">
        <v>2241</v>
      </c>
      <c r="G814" s="35" t="s">
        <v>2242</v>
      </c>
      <c r="H814" s="35" t="s">
        <v>2417</v>
      </c>
      <c r="I814" s="41">
        <v>44414</v>
      </c>
      <c r="J814" s="41">
        <v>44778</v>
      </c>
      <c r="K814" s="35" t="s">
        <v>663</v>
      </c>
      <c r="L814" s="42">
        <v>1146864.21</v>
      </c>
      <c r="M814" s="43">
        <v>1146864.21</v>
      </c>
      <c r="N814" s="42">
        <v>1146864.21</v>
      </c>
      <c r="O814" s="42">
        <v>0</v>
      </c>
      <c r="P814" s="35">
        <v>0</v>
      </c>
      <c r="Q814" s="35">
        <v>0</v>
      </c>
      <c r="R814" s="42">
        <v>1146864.18</v>
      </c>
      <c r="S814" s="42">
        <v>0</v>
      </c>
      <c r="T814" s="42">
        <v>100</v>
      </c>
      <c r="U814" s="42">
        <v>99.99</v>
      </c>
      <c r="V814" s="35" t="s">
        <v>796</v>
      </c>
      <c r="W814" s="35" t="s">
        <v>82</v>
      </c>
      <c r="X814" s="35" t="s">
        <v>94</v>
      </c>
      <c r="Y814" s="35" t="s">
        <v>158</v>
      </c>
      <c r="Z814" s="35" t="s">
        <v>158</v>
      </c>
    </row>
    <row r="815" spans="1:26" ht="15.75" customHeight="1">
      <c r="A815" s="35" t="s">
        <v>1473</v>
      </c>
      <c r="B815" s="35" t="s">
        <v>1475</v>
      </c>
      <c r="C815" s="35" t="s">
        <v>138</v>
      </c>
      <c r="D815" s="35" t="s">
        <v>771</v>
      </c>
      <c r="E815" s="35" t="s">
        <v>409</v>
      </c>
      <c r="F815" s="35" t="s">
        <v>2241</v>
      </c>
      <c r="G815" s="35" t="s">
        <v>2242</v>
      </c>
      <c r="H815" s="35" t="s">
        <v>2417</v>
      </c>
      <c r="I815" s="41">
        <v>44414</v>
      </c>
      <c r="J815" s="41">
        <v>44778</v>
      </c>
      <c r="K815" s="35" t="s">
        <v>663</v>
      </c>
      <c r="L815" s="42">
        <v>1146864.21</v>
      </c>
      <c r="M815" s="43">
        <v>1146864.21</v>
      </c>
      <c r="N815" s="42">
        <v>1146864.21</v>
      </c>
      <c r="O815" s="42">
        <v>0</v>
      </c>
      <c r="P815" s="35">
        <v>0</v>
      </c>
      <c r="Q815" s="35">
        <v>0</v>
      </c>
      <c r="R815" s="42">
        <v>1146864.18</v>
      </c>
      <c r="S815" s="42">
        <v>0</v>
      </c>
      <c r="T815" s="42">
        <v>100</v>
      </c>
      <c r="U815" s="42">
        <v>99.99</v>
      </c>
      <c r="V815" s="35" t="s">
        <v>796</v>
      </c>
      <c r="W815" s="35" t="s">
        <v>82</v>
      </c>
      <c r="X815" s="35" t="s">
        <v>94</v>
      </c>
      <c r="Y815" s="35" t="s">
        <v>259</v>
      </c>
      <c r="Z815" s="35" t="s">
        <v>259</v>
      </c>
    </row>
    <row r="816" spans="1:26" ht="15.75" customHeight="1">
      <c r="A816" s="35" t="s">
        <v>1473</v>
      </c>
      <c r="B816" s="35" t="s">
        <v>1475</v>
      </c>
      <c r="C816" s="35" t="s">
        <v>138</v>
      </c>
      <c r="D816" s="35" t="s">
        <v>771</v>
      </c>
      <c r="E816" s="35" t="s">
        <v>409</v>
      </c>
      <c r="F816" s="35" t="s">
        <v>2241</v>
      </c>
      <c r="G816" s="35" t="s">
        <v>2242</v>
      </c>
      <c r="H816" s="35" t="s">
        <v>2417</v>
      </c>
      <c r="I816" s="41">
        <v>44414</v>
      </c>
      <c r="J816" s="41">
        <v>44778</v>
      </c>
      <c r="K816" s="35" t="s">
        <v>663</v>
      </c>
      <c r="L816" s="42">
        <v>1146864.21</v>
      </c>
      <c r="M816" s="43">
        <v>1146864.21</v>
      </c>
      <c r="N816" s="42">
        <v>1146864.21</v>
      </c>
      <c r="O816" s="42">
        <v>0</v>
      </c>
      <c r="P816" s="35">
        <v>0</v>
      </c>
      <c r="Q816" s="35">
        <v>0</v>
      </c>
      <c r="R816" s="42">
        <v>1146864.18</v>
      </c>
      <c r="S816" s="42">
        <v>0</v>
      </c>
      <c r="T816" s="42">
        <v>100</v>
      </c>
      <c r="U816" s="42">
        <v>99.99</v>
      </c>
      <c r="V816" s="35" t="s">
        <v>796</v>
      </c>
      <c r="W816" s="35" t="s">
        <v>82</v>
      </c>
      <c r="X816" s="35" t="s">
        <v>94</v>
      </c>
      <c r="Y816" s="35" t="s">
        <v>655</v>
      </c>
      <c r="Z816" s="35" t="s">
        <v>655</v>
      </c>
    </row>
    <row r="817" spans="1:26" ht="15.75" customHeight="1">
      <c r="A817" s="35" t="s">
        <v>1473</v>
      </c>
      <c r="B817" s="35" t="s">
        <v>1475</v>
      </c>
      <c r="C817" s="35" t="s">
        <v>138</v>
      </c>
      <c r="D817" s="35" t="s">
        <v>771</v>
      </c>
      <c r="E817" s="35" t="s">
        <v>409</v>
      </c>
      <c r="F817" s="35" t="s">
        <v>2241</v>
      </c>
      <c r="G817" s="35" t="s">
        <v>2242</v>
      </c>
      <c r="H817" s="35" t="s">
        <v>2417</v>
      </c>
      <c r="I817" s="41">
        <v>44414</v>
      </c>
      <c r="J817" s="41">
        <v>44778</v>
      </c>
      <c r="K817" s="35" t="s">
        <v>663</v>
      </c>
      <c r="L817" s="42">
        <v>1146864.21</v>
      </c>
      <c r="M817" s="43">
        <v>1146864.21</v>
      </c>
      <c r="N817" s="42">
        <v>1146864.21</v>
      </c>
      <c r="O817" s="42">
        <v>0</v>
      </c>
      <c r="P817" s="35">
        <v>0</v>
      </c>
      <c r="Q817" s="35">
        <v>0</v>
      </c>
      <c r="R817" s="42">
        <v>1146864.18</v>
      </c>
      <c r="S817" s="42">
        <v>0</v>
      </c>
      <c r="T817" s="42">
        <v>100</v>
      </c>
      <c r="U817" s="42">
        <v>99.99</v>
      </c>
      <c r="V817" s="35" t="s">
        <v>796</v>
      </c>
      <c r="W817" s="35" t="s">
        <v>82</v>
      </c>
      <c r="X817" s="35" t="s">
        <v>94</v>
      </c>
      <c r="Y817" s="35" t="s">
        <v>224</v>
      </c>
      <c r="Z817" s="35" t="s">
        <v>224</v>
      </c>
    </row>
    <row r="818" spans="1:26" ht="15.75" customHeight="1">
      <c r="A818" s="35" t="s">
        <v>1473</v>
      </c>
      <c r="B818" s="35" t="s">
        <v>1475</v>
      </c>
      <c r="C818" s="35" t="s">
        <v>138</v>
      </c>
      <c r="D818" s="35" t="s">
        <v>771</v>
      </c>
      <c r="E818" s="35" t="s">
        <v>409</v>
      </c>
      <c r="F818" s="35" t="s">
        <v>2241</v>
      </c>
      <c r="G818" s="35" t="s">
        <v>2242</v>
      </c>
      <c r="H818" s="35" t="s">
        <v>2417</v>
      </c>
      <c r="I818" s="41">
        <v>44414</v>
      </c>
      <c r="J818" s="41">
        <v>44778</v>
      </c>
      <c r="K818" s="35" t="s">
        <v>663</v>
      </c>
      <c r="L818" s="42">
        <v>1146864.21</v>
      </c>
      <c r="M818" s="43">
        <v>1146864.21</v>
      </c>
      <c r="N818" s="42">
        <v>1146864.21</v>
      </c>
      <c r="O818" s="42">
        <v>0</v>
      </c>
      <c r="P818" s="35">
        <v>0</v>
      </c>
      <c r="Q818" s="35">
        <v>0</v>
      </c>
      <c r="R818" s="42">
        <v>1146864.18</v>
      </c>
      <c r="S818" s="42">
        <v>0</v>
      </c>
      <c r="T818" s="42">
        <v>100</v>
      </c>
      <c r="U818" s="42">
        <v>99.99</v>
      </c>
      <c r="V818" s="35" t="s">
        <v>796</v>
      </c>
      <c r="W818" s="35" t="s">
        <v>82</v>
      </c>
      <c r="X818" s="35" t="s">
        <v>94</v>
      </c>
      <c r="Y818" s="35" t="s">
        <v>235</v>
      </c>
      <c r="Z818" s="35" t="s">
        <v>235</v>
      </c>
    </row>
    <row r="819" spans="1:26" ht="15.75" customHeight="1">
      <c r="A819" s="35" t="s">
        <v>1480</v>
      </c>
      <c r="B819" s="35" t="s">
        <v>1482</v>
      </c>
      <c r="C819" s="35" t="s">
        <v>281</v>
      </c>
      <c r="D819" s="35" t="s">
        <v>662</v>
      </c>
      <c r="E819" s="35" t="s">
        <v>1483</v>
      </c>
      <c r="F819" s="35" t="s">
        <v>68</v>
      </c>
      <c r="G819" s="35" t="s">
        <v>68</v>
      </c>
      <c r="H819" s="35" t="s">
        <v>68</v>
      </c>
      <c r="I819" s="41">
        <v>44218</v>
      </c>
      <c r="J819" s="41" t="s">
        <v>68</v>
      </c>
      <c r="K819" s="35" t="s">
        <v>663</v>
      </c>
      <c r="L819" s="42">
        <v>0</v>
      </c>
      <c r="M819" s="43">
        <v>0</v>
      </c>
      <c r="N819" s="42">
        <v>6845</v>
      </c>
      <c r="O819" s="42">
        <v>0</v>
      </c>
      <c r="P819" s="35">
        <v>0</v>
      </c>
      <c r="Q819" s="35">
        <v>0</v>
      </c>
      <c r="R819" s="42">
        <v>0</v>
      </c>
      <c r="S819" s="42">
        <v>0</v>
      </c>
      <c r="T819" s="42">
        <v>0</v>
      </c>
      <c r="U819" s="42">
        <v>0</v>
      </c>
      <c r="V819" s="35" t="s">
        <v>831</v>
      </c>
      <c r="W819" s="35" t="s">
        <v>82</v>
      </c>
      <c r="X819" s="35" t="s">
        <v>151</v>
      </c>
      <c r="Y819" s="35" t="s">
        <v>95</v>
      </c>
      <c r="Z819" s="35" t="s">
        <v>95</v>
      </c>
    </row>
    <row r="820" spans="1:26" ht="15.75" customHeight="1">
      <c r="A820" s="35" t="s">
        <v>1485</v>
      </c>
      <c r="B820" s="35" t="s">
        <v>1487</v>
      </c>
      <c r="C820" s="35" t="s">
        <v>76</v>
      </c>
      <c r="D820" s="35" t="s">
        <v>1488</v>
      </c>
      <c r="E820" s="35" t="s">
        <v>740</v>
      </c>
      <c r="F820" s="35" t="s">
        <v>2418</v>
      </c>
      <c r="G820" s="35" t="s">
        <v>2419</v>
      </c>
      <c r="H820" s="35" t="s">
        <v>2420</v>
      </c>
      <c r="I820" s="41">
        <v>44426</v>
      </c>
      <c r="J820" s="41">
        <v>44469</v>
      </c>
      <c r="K820" s="35" t="s">
        <v>663</v>
      </c>
      <c r="L820" s="42">
        <v>150000</v>
      </c>
      <c r="M820" s="43">
        <v>1161637.5</v>
      </c>
      <c r="N820" s="42">
        <v>1161637.5</v>
      </c>
      <c r="O820" s="42">
        <v>0</v>
      </c>
      <c r="P820" s="35">
        <v>0</v>
      </c>
      <c r="Q820" s="35">
        <v>0</v>
      </c>
      <c r="R820" s="42">
        <v>1161637.49</v>
      </c>
      <c r="S820" s="42">
        <v>0</v>
      </c>
      <c r="T820" s="42">
        <v>100</v>
      </c>
      <c r="U820" s="42">
        <v>99.99</v>
      </c>
      <c r="V820" s="35" t="s">
        <v>831</v>
      </c>
      <c r="W820" s="35" t="s">
        <v>82</v>
      </c>
      <c r="X820" s="35" t="s">
        <v>83</v>
      </c>
      <c r="Y820" s="35" t="s">
        <v>95</v>
      </c>
      <c r="Z820" s="35" t="s">
        <v>95</v>
      </c>
    </row>
    <row r="821" spans="1:26" ht="15.75" customHeight="1">
      <c r="A821" s="35" t="s">
        <v>1491</v>
      </c>
      <c r="B821" s="35" t="s">
        <v>1493</v>
      </c>
      <c r="C821" s="35" t="s">
        <v>138</v>
      </c>
      <c r="D821" s="35" t="s">
        <v>174</v>
      </c>
      <c r="E821" s="35" t="s">
        <v>409</v>
      </c>
      <c r="F821" s="35" t="s">
        <v>2151</v>
      </c>
      <c r="G821" s="35" t="s">
        <v>2074</v>
      </c>
      <c r="H821" s="35" t="s">
        <v>2416</v>
      </c>
      <c r="I821" s="41">
        <v>44439</v>
      </c>
      <c r="J821" s="41">
        <v>45535</v>
      </c>
      <c r="K821" s="35" t="s">
        <v>663</v>
      </c>
      <c r="L821" s="42">
        <v>0</v>
      </c>
      <c r="M821" s="43">
        <v>0</v>
      </c>
      <c r="N821" s="42">
        <v>11014637.25</v>
      </c>
      <c r="O821" s="42">
        <v>0</v>
      </c>
      <c r="P821" s="35">
        <v>0</v>
      </c>
      <c r="Q821" s="35">
        <v>0</v>
      </c>
      <c r="R821" s="42">
        <v>0</v>
      </c>
      <c r="S821" s="42">
        <v>0</v>
      </c>
      <c r="T821" s="42">
        <v>13.43</v>
      </c>
      <c r="U821" s="42">
        <v>0</v>
      </c>
      <c r="V821" s="35" t="s">
        <v>796</v>
      </c>
      <c r="W821" s="35" t="s">
        <v>82</v>
      </c>
      <c r="X821" s="35" t="s">
        <v>300</v>
      </c>
      <c r="Y821" s="35" t="s">
        <v>95</v>
      </c>
      <c r="Z821" s="35" t="s">
        <v>95</v>
      </c>
    </row>
    <row r="822" spans="1:26" ht="15.75" customHeight="1">
      <c r="A822" s="35" t="s">
        <v>1499</v>
      </c>
      <c r="B822" s="35" t="s">
        <v>1501</v>
      </c>
      <c r="C822" s="35" t="s">
        <v>138</v>
      </c>
      <c r="D822" s="35" t="s">
        <v>1270</v>
      </c>
      <c r="E822" s="35" t="s">
        <v>78</v>
      </c>
      <c r="F822" s="35" t="s">
        <v>2364</v>
      </c>
      <c r="G822" s="35" t="s">
        <v>2365</v>
      </c>
      <c r="H822" s="35" t="s">
        <v>2421</v>
      </c>
      <c r="I822" s="41">
        <v>44592</v>
      </c>
      <c r="J822" s="41">
        <v>45291</v>
      </c>
      <c r="K822" s="35" t="s">
        <v>80</v>
      </c>
      <c r="L822" s="42">
        <v>0</v>
      </c>
      <c r="M822" s="43">
        <v>0</v>
      </c>
      <c r="N822" s="42">
        <v>307416.40000000002</v>
      </c>
      <c r="O822" s="42">
        <v>0</v>
      </c>
      <c r="P822" s="35">
        <v>0</v>
      </c>
      <c r="Q822" s="35">
        <v>0</v>
      </c>
      <c r="R822" s="42">
        <v>0</v>
      </c>
      <c r="S822" s="42">
        <v>0</v>
      </c>
      <c r="T822" s="42">
        <v>0</v>
      </c>
      <c r="U822" s="42">
        <v>0</v>
      </c>
      <c r="V822" s="35" t="s">
        <v>796</v>
      </c>
      <c r="W822" s="35" t="s">
        <v>82</v>
      </c>
      <c r="X822" s="35" t="s">
        <v>742</v>
      </c>
      <c r="Y822" s="35" t="s">
        <v>95</v>
      </c>
      <c r="Z822" s="35" t="s">
        <v>95</v>
      </c>
    </row>
    <row r="823" spans="1:26" ht="15.75" customHeight="1">
      <c r="A823" s="35" t="s">
        <v>1499</v>
      </c>
      <c r="B823" s="35" t="s">
        <v>1501</v>
      </c>
      <c r="C823" s="35" t="s">
        <v>138</v>
      </c>
      <c r="D823" s="35" t="s">
        <v>1270</v>
      </c>
      <c r="E823" s="35" t="s">
        <v>78</v>
      </c>
      <c r="F823" s="35" t="s">
        <v>2364</v>
      </c>
      <c r="G823" s="35" t="s">
        <v>2365</v>
      </c>
      <c r="H823" s="35" t="s">
        <v>2421</v>
      </c>
      <c r="I823" s="41">
        <v>44592</v>
      </c>
      <c r="J823" s="41">
        <v>45291</v>
      </c>
      <c r="K823" s="35" t="s">
        <v>80</v>
      </c>
      <c r="L823" s="42">
        <v>0</v>
      </c>
      <c r="M823" s="43">
        <v>0</v>
      </c>
      <c r="N823" s="42">
        <v>307416.40000000002</v>
      </c>
      <c r="O823" s="42">
        <v>0</v>
      </c>
      <c r="P823" s="35">
        <v>0</v>
      </c>
      <c r="Q823" s="35">
        <v>0</v>
      </c>
      <c r="R823" s="42">
        <v>0</v>
      </c>
      <c r="S823" s="42">
        <v>0</v>
      </c>
      <c r="T823" s="42">
        <v>0</v>
      </c>
      <c r="U823" s="42">
        <v>0</v>
      </c>
      <c r="V823" s="35" t="s">
        <v>796</v>
      </c>
      <c r="W823" s="35" t="s">
        <v>82</v>
      </c>
      <c r="X823" s="35" t="s">
        <v>742</v>
      </c>
      <c r="Y823" s="35" t="s">
        <v>95</v>
      </c>
      <c r="Z823" s="35" t="s">
        <v>95</v>
      </c>
    </row>
    <row r="824" spans="1:26" ht="15.75" customHeight="1">
      <c r="A824" s="35" t="s">
        <v>1499</v>
      </c>
      <c r="B824" s="35" t="s">
        <v>1501</v>
      </c>
      <c r="C824" s="35" t="s">
        <v>138</v>
      </c>
      <c r="D824" s="35" t="s">
        <v>1270</v>
      </c>
      <c r="E824" s="35" t="s">
        <v>78</v>
      </c>
      <c r="F824" s="35" t="s">
        <v>2364</v>
      </c>
      <c r="G824" s="35" t="s">
        <v>2365</v>
      </c>
      <c r="H824" s="35" t="s">
        <v>2421</v>
      </c>
      <c r="I824" s="41">
        <v>44592</v>
      </c>
      <c r="J824" s="41">
        <v>45291</v>
      </c>
      <c r="K824" s="35" t="s">
        <v>80</v>
      </c>
      <c r="L824" s="42">
        <v>0</v>
      </c>
      <c r="M824" s="43">
        <v>0</v>
      </c>
      <c r="N824" s="42">
        <v>307416.40000000002</v>
      </c>
      <c r="O824" s="42">
        <v>0</v>
      </c>
      <c r="P824" s="35">
        <v>0</v>
      </c>
      <c r="Q824" s="35">
        <v>0</v>
      </c>
      <c r="R824" s="42">
        <v>0</v>
      </c>
      <c r="S824" s="42">
        <v>0</v>
      </c>
      <c r="T824" s="42">
        <v>0</v>
      </c>
      <c r="U824" s="42">
        <v>0</v>
      </c>
      <c r="V824" s="35" t="s">
        <v>796</v>
      </c>
      <c r="W824" s="35" t="s">
        <v>82</v>
      </c>
      <c r="X824" s="35" t="s">
        <v>742</v>
      </c>
      <c r="Y824" s="35" t="s">
        <v>95</v>
      </c>
      <c r="Z824" s="35" t="s">
        <v>95</v>
      </c>
    </row>
    <row r="825" spans="1:26" ht="15.75" customHeight="1">
      <c r="A825" s="35" t="s">
        <v>1504</v>
      </c>
      <c r="B825" s="35" t="s">
        <v>1506</v>
      </c>
      <c r="C825" s="35" t="s">
        <v>281</v>
      </c>
      <c r="D825" s="35" t="s">
        <v>155</v>
      </c>
      <c r="E825" s="35" t="s">
        <v>1507</v>
      </c>
      <c r="F825" s="35" t="s">
        <v>68</v>
      </c>
      <c r="G825" s="35" t="s">
        <v>68</v>
      </c>
      <c r="H825" s="35" t="s">
        <v>68</v>
      </c>
      <c r="I825" s="41">
        <v>44433</v>
      </c>
      <c r="J825" s="41" t="s">
        <v>68</v>
      </c>
      <c r="K825" s="35" t="s">
        <v>663</v>
      </c>
      <c r="L825" s="42">
        <v>0</v>
      </c>
      <c r="M825" s="43">
        <v>0</v>
      </c>
      <c r="N825" s="42">
        <v>600000</v>
      </c>
      <c r="O825" s="42">
        <v>0</v>
      </c>
      <c r="P825" s="35">
        <v>0</v>
      </c>
      <c r="Q825" s="35">
        <v>0</v>
      </c>
      <c r="R825" s="42">
        <v>0</v>
      </c>
      <c r="S825" s="42">
        <v>0</v>
      </c>
      <c r="T825" s="42">
        <v>0</v>
      </c>
      <c r="U825" s="42">
        <v>0</v>
      </c>
      <c r="V825" s="35" t="s">
        <v>831</v>
      </c>
      <c r="W825" s="35" t="s">
        <v>233</v>
      </c>
      <c r="X825" s="35" t="s">
        <v>157</v>
      </c>
      <c r="Y825" s="35" t="s">
        <v>95</v>
      </c>
      <c r="Z825" s="35" t="s">
        <v>95</v>
      </c>
    </row>
    <row r="826" spans="1:26" ht="15.75" customHeight="1">
      <c r="A826" s="35" t="s">
        <v>1509</v>
      </c>
      <c r="B826" s="35" t="s">
        <v>1511</v>
      </c>
      <c r="C826" s="35" t="s">
        <v>281</v>
      </c>
      <c r="D826" s="35" t="s">
        <v>1092</v>
      </c>
      <c r="E826" s="35" t="s">
        <v>488</v>
      </c>
      <c r="F826" s="35" t="s">
        <v>68</v>
      </c>
      <c r="G826" s="35" t="s">
        <v>68</v>
      </c>
      <c r="H826" s="35" t="s">
        <v>68</v>
      </c>
      <c r="I826" s="41">
        <v>44256</v>
      </c>
      <c r="J826" s="41" t="s">
        <v>68</v>
      </c>
      <c r="K826" s="35" t="s">
        <v>663</v>
      </c>
      <c r="L826" s="42">
        <v>0</v>
      </c>
      <c r="M826" s="43">
        <v>0</v>
      </c>
      <c r="N826" s="42">
        <v>60000</v>
      </c>
      <c r="O826" s="42">
        <v>0</v>
      </c>
      <c r="P826" s="35">
        <v>0</v>
      </c>
      <c r="Q826" s="35">
        <v>0</v>
      </c>
      <c r="R826" s="42">
        <v>0</v>
      </c>
      <c r="S826" s="42">
        <v>0</v>
      </c>
      <c r="T826" s="42">
        <v>0</v>
      </c>
      <c r="U826" s="42">
        <v>0</v>
      </c>
      <c r="V826" s="35" t="s">
        <v>796</v>
      </c>
      <c r="W826" s="35" t="s">
        <v>82</v>
      </c>
      <c r="X826" s="35" t="s">
        <v>401</v>
      </c>
      <c r="Y826" s="35" t="s">
        <v>95</v>
      </c>
      <c r="Z826" s="35" t="s">
        <v>95</v>
      </c>
    </row>
    <row r="827" spans="1:26" ht="15.75" customHeight="1">
      <c r="A827" s="35" t="s">
        <v>1512</v>
      </c>
      <c r="B827" s="35" t="s">
        <v>1514</v>
      </c>
      <c r="C827" s="35" t="s">
        <v>281</v>
      </c>
      <c r="D827" s="35" t="s">
        <v>232</v>
      </c>
      <c r="E827" s="35" t="s">
        <v>119</v>
      </c>
      <c r="F827" s="35" t="s">
        <v>68</v>
      </c>
      <c r="G827" s="35" t="s">
        <v>68</v>
      </c>
      <c r="H827" s="35" t="s">
        <v>68</v>
      </c>
      <c r="I827" s="41">
        <v>44433</v>
      </c>
      <c r="J827" s="41" t="s">
        <v>68</v>
      </c>
      <c r="K827" s="35" t="s">
        <v>663</v>
      </c>
      <c r="L827" s="42">
        <v>0</v>
      </c>
      <c r="M827" s="43">
        <v>0</v>
      </c>
      <c r="N827" s="42">
        <v>2548547.6</v>
      </c>
      <c r="O827" s="42">
        <v>0</v>
      </c>
      <c r="P827" s="35">
        <v>0</v>
      </c>
      <c r="Q827" s="35">
        <v>0</v>
      </c>
      <c r="R827" s="42">
        <v>0</v>
      </c>
      <c r="S827" s="42">
        <v>0</v>
      </c>
      <c r="T827" s="42">
        <v>0</v>
      </c>
      <c r="U827" s="42">
        <v>0</v>
      </c>
      <c r="V827" s="35" t="s">
        <v>831</v>
      </c>
      <c r="W827" s="35" t="s">
        <v>233</v>
      </c>
      <c r="X827" s="35" t="s">
        <v>355</v>
      </c>
      <c r="Y827" s="35" t="s">
        <v>95</v>
      </c>
      <c r="Z827" s="35" t="s">
        <v>95</v>
      </c>
    </row>
    <row r="828" spans="1:26" ht="15.75" customHeight="1">
      <c r="A828" s="35" t="s">
        <v>1515</v>
      </c>
      <c r="B828" s="35" t="s">
        <v>1516</v>
      </c>
      <c r="C828" s="35" t="s">
        <v>138</v>
      </c>
      <c r="D828" s="35" t="s">
        <v>786</v>
      </c>
      <c r="E828" s="35" t="s">
        <v>140</v>
      </c>
      <c r="F828" s="35" t="s">
        <v>2422</v>
      </c>
      <c r="G828" s="35" t="s">
        <v>2404</v>
      </c>
      <c r="H828" s="35" t="s">
        <v>2405</v>
      </c>
      <c r="I828" s="41">
        <v>43602</v>
      </c>
      <c r="J828" s="41">
        <v>44151</v>
      </c>
      <c r="K828" s="35" t="s">
        <v>104</v>
      </c>
      <c r="L828" s="42">
        <v>63484.7</v>
      </c>
      <c r="M828" s="43">
        <v>558665.36</v>
      </c>
      <c r="N828" s="42">
        <v>646078.4</v>
      </c>
      <c r="O828" s="42">
        <v>0</v>
      </c>
      <c r="P828" s="35">
        <v>0</v>
      </c>
      <c r="Q828" s="35">
        <v>0</v>
      </c>
      <c r="R828" s="42">
        <v>558665.35</v>
      </c>
      <c r="S828" s="42">
        <v>0</v>
      </c>
      <c r="T828" s="42">
        <v>88.36</v>
      </c>
      <c r="U828" s="42">
        <v>86.47</v>
      </c>
      <c r="V828" s="35" t="s">
        <v>796</v>
      </c>
      <c r="W828" s="35" t="s">
        <v>82</v>
      </c>
      <c r="X828" s="35" t="s">
        <v>355</v>
      </c>
      <c r="Y828" s="35" t="s">
        <v>95</v>
      </c>
      <c r="Z828" s="35" t="s">
        <v>95</v>
      </c>
    </row>
    <row r="829" spans="1:26" ht="15.75" customHeight="1">
      <c r="A829" s="35" t="s">
        <v>1520</v>
      </c>
      <c r="B829" s="35" t="s">
        <v>1522</v>
      </c>
      <c r="C829" s="35" t="s">
        <v>281</v>
      </c>
      <c r="D829" s="35" t="s">
        <v>155</v>
      </c>
      <c r="E829" s="35" t="s">
        <v>488</v>
      </c>
      <c r="F829" s="35" t="s">
        <v>2403</v>
      </c>
      <c r="G829" s="35" t="s">
        <v>2404</v>
      </c>
      <c r="H829" s="35" t="s">
        <v>2405</v>
      </c>
      <c r="I829" s="41">
        <v>43602</v>
      </c>
      <c r="J829" s="41">
        <v>44151</v>
      </c>
      <c r="K829" s="35" t="s">
        <v>68</v>
      </c>
      <c r="L829" s="42">
        <v>0</v>
      </c>
      <c r="M829" s="43">
        <v>0</v>
      </c>
      <c r="N829" s="42">
        <v>0</v>
      </c>
      <c r="O829" s="42">
        <v>0</v>
      </c>
      <c r="P829" s="35">
        <v>0</v>
      </c>
      <c r="Q829" s="35">
        <v>0</v>
      </c>
      <c r="R829" s="42">
        <v>0</v>
      </c>
      <c r="S829" s="42">
        <v>0</v>
      </c>
      <c r="T829" s="42">
        <v>0</v>
      </c>
      <c r="U829" s="42">
        <v>0</v>
      </c>
      <c r="V829" s="35" t="s">
        <v>796</v>
      </c>
      <c r="W829" s="35" t="s">
        <v>82</v>
      </c>
      <c r="X829" s="35" t="s">
        <v>355</v>
      </c>
      <c r="Y829" s="35" t="s">
        <v>95</v>
      </c>
      <c r="Z829" s="35" t="s">
        <v>95</v>
      </c>
    </row>
    <row r="830" spans="1:26" ht="15.75" customHeight="1">
      <c r="A830" s="35" t="s">
        <v>1524</v>
      </c>
      <c r="B830" s="35" t="s">
        <v>1526</v>
      </c>
      <c r="C830" s="35" t="s">
        <v>138</v>
      </c>
      <c r="D830" s="35" t="s">
        <v>399</v>
      </c>
      <c r="E830" s="35" t="s">
        <v>196</v>
      </c>
      <c r="F830" s="35" t="s">
        <v>2423</v>
      </c>
      <c r="G830" s="35" t="s">
        <v>2146</v>
      </c>
      <c r="H830" s="35" t="s">
        <v>2424</v>
      </c>
      <c r="I830" s="41">
        <v>44424</v>
      </c>
      <c r="J830" s="41">
        <v>44886</v>
      </c>
      <c r="K830" s="35" t="s">
        <v>104</v>
      </c>
      <c r="L830" s="42">
        <v>2100000</v>
      </c>
      <c r="M830" s="43">
        <v>18705782.629999999</v>
      </c>
      <c r="N830" s="42">
        <v>18705782.629999999</v>
      </c>
      <c r="O830" s="42">
        <v>0</v>
      </c>
      <c r="P830" s="35">
        <v>0</v>
      </c>
      <c r="Q830" s="35">
        <v>0</v>
      </c>
      <c r="R830" s="42">
        <v>1323243.1599999999</v>
      </c>
      <c r="S830" s="42">
        <v>0</v>
      </c>
      <c r="T830" s="42">
        <v>27</v>
      </c>
      <c r="U830" s="42">
        <v>7.07</v>
      </c>
      <c r="V830" s="35" t="s">
        <v>105</v>
      </c>
      <c r="W830" s="35" t="s">
        <v>233</v>
      </c>
      <c r="X830" s="35" t="s">
        <v>401</v>
      </c>
      <c r="Y830" s="35" t="s">
        <v>95</v>
      </c>
      <c r="Z830" s="35" t="s">
        <v>95</v>
      </c>
    </row>
    <row r="831" spans="1:26" ht="15.75" customHeight="1">
      <c r="A831" s="35" t="s">
        <v>1531</v>
      </c>
      <c r="B831" s="35" t="s">
        <v>1533</v>
      </c>
      <c r="C831" s="35" t="s">
        <v>281</v>
      </c>
      <c r="D831" s="35" t="s">
        <v>155</v>
      </c>
      <c r="E831" s="35" t="s">
        <v>488</v>
      </c>
      <c r="F831" s="35" t="s">
        <v>68</v>
      </c>
      <c r="G831" s="35" t="s">
        <v>68</v>
      </c>
      <c r="H831" s="35" t="s">
        <v>68</v>
      </c>
      <c r="I831" s="41">
        <v>44385</v>
      </c>
      <c r="J831" s="41" t="s">
        <v>68</v>
      </c>
      <c r="K831" s="35" t="s">
        <v>663</v>
      </c>
      <c r="L831" s="42">
        <v>0</v>
      </c>
      <c r="M831" s="43">
        <v>0</v>
      </c>
      <c r="N831" s="42">
        <v>46440000</v>
      </c>
      <c r="O831" s="42">
        <v>46440000</v>
      </c>
      <c r="P831" s="35">
        <v>0</v>
      </c>
      <c r="Q831" s="35">
        <v>0</v>
      </c>
      <c r="R831" s="42">
        <v>0</v>
      </c>
      <c r="S831" s="42">
        <v>0</v>
      </c>
      <c r="T831" s="42">
        <v>0</v>
      </c>
      <c r="U831" s="42">
        <v>0</v>
      </c>
      <c r="V831" s="35" t="s">
        <v>831</v>
      </c>
      <c r="W831" s="35" t="s">
        <v>233</v>
      </c>
      <c r="X831" s="35" t="s">
        <v>157</v>
      </c>
      <c r="Y831" s="35" t="s">
        <v>95</v>
      </c>
      <c r="Z831" s="35" t="s">
        <v>95</v>
      </c>
    </row>
    <row r="832" spans="1:26" ht="15.75" customHeight="1">
      <c r="A832" s="35" t="s">
        <v>1534</v>
      </c>
      <c r="B832" s="35" t="s">
        <v>1536</v>
      </c>
      <c r="C832" s="35" t="s">
        <v>117</v>
      </c>
      <c r="D832" s="35" t="s">
        <v>1133</v>
      </c>
      <c r="E832" s="35" t="s">
        <v>251</v>
      </c>
      <c r="F832" s="35" t="s">
        <v>2330</v>
      </c>
      <c r="G832" s="35" t="s">
        <v>2331</v>
      </c>
      <c r="H832" s="35" t="s">
        <v>2425</v>
      </c>
      <c r="I832" s="41">
        <v>44407</v>
      </c>
      <c r="J832" s="41">
        <v>44680</v>
      </c>
      <c r="K832" s="35" t="s">
        <v>663</v>
      </c>
      <c r="L832" s="42">
        <v>100000</v>
      </c>
      <c r="M832" s="43">
        <v>773147</v>
      </c>
      <c r="N832" s="42">
        <v>773147</v>
      </c>
      <c r="O832" s="42">
        <v>0</v>
      </c>
      <c r="P832" s="35">
        <v>0</v>
      </c>
      <c r="Q832" s="35">
        <v>0</v>
      </c>
      <c r="R832" s="42">
        <v>773146.98</v>
      </c>
      <c r="S832" s="42">
        <v>0</v>
      </c>
      <c r="T832" s="42">
        <v>100</v>
      </c>
      <c r="U832" s="42">
        <v>99.99</v>
      </c>
      <c r="V832" s="35" t="s">
        <v>796</v>
      </c>
      <c r="W832" s="35" t="s">
        <v>82</v>
      </c>
      <c r="X832" s="35" t="s">
        <v>300</v>
      </c>
      <c r="Y832" s="35" t="s">
        <v>95</v>
      </c>
      <c r="Z832" s="35" t="s">
        <v>95</v>
      </c>
    </row>
    <row r="833" spans="1:26" ht="15.75" customHeight="1">
      <c r="A833" s="35" t="s">
        <v>1539</v>
      </c>
      <c r="B833" s="35" t="s">
        <v>1541</v>
      </c>
      <c r="C833" s="35" t="s">
        <v>138</v>
      </c>
      <c r="D833" s="35" t="s">
        <v>131</v>
      </c>
      <c r="E833" s="35" t="s">
        <v>1542</v>
      </c>
      <c r="F833" s="35" t="s">
        <v>2013</v>
      </c>
      <c r="G833" s="35" t="s">
        <v>2014</v>
      </c>
      <c r="H833" s="35" t="s">
        <v>2426</v>
      </c>
      <c r="I833" s="41">
        <v>44410</v>
      </c>
      <c r="J833" s="41">
        <v>44530</v>
      </c>
      <c r="K833" s="35" t="s">
        <v>663</v>
      </c>
      <c r="L833" s="42">
        <v>0</v>
      </c>
      <c r="M833" s="43">
        <v>0</v>
      </c>
      <c r="N833" s="42">
        <v>77113.3</v>
      </c>
      <c r="O833" s="42">
        <v>0</v>
      </c>
      <c r="P833" s="35">
        <v>0</v>
      </c>
      <c r="Q833" s="35">
        <v>0</v>
      </c>
      <c r="R833" s="42">
        <v>77113.289999999994</v>
      </c>
      <c r="S833" s="42">
        <v>0</v>
      </c>
      <c r="T833" s="42">
        <v>100</v>
      </c>
      <c r="U833" s="42">
        <v>99.99</v>
      </c>
      <c r="V833" s="35" t="s">
        <v>831</v>
      </c>
      <c r="W833" s="35" t="s">
        <v>422</v>
      </c>
      <c r="X833" s="35" t="s">
        <v>83</v>
      </c>
      <c r="Y833" s="35" t="s">
        <v>95</v>
      </c>
      <c r="Z833" s="35" t="s">
        <v>95</v>
      </c>
    </row>
    <row r="834" spans="1:26" ht="15.75" customHeight="1">
      <c r="A834" s="35" t="s">
        <v>1546</v>
      </c>
      <c r="B834" s="35" t="s">
        <v>1548</v>
      </c>
      <c r="C834" s="35" t="s">
        <v>138</v>
      </c>
      <c r="D834" s="35" t="s">
        <v>150</v>
      </c>
      <c r="E834" s="35" t="s">
        <v>488</v>
      </c>
      <c r="F834" s="35" t="s">
        <v>2343</v>
      </c>
      <c r="G834" s="35" t="s">
        <v>2427</v>
      </c>
      <c r="H834" s="35" t="s">
        <v>2339</v>
      </c>
      <c r="I834" s="41">
        <v>44484</v>
      </c>
      <c r="J834" s="41">
        <v>46310</v>
      </c>
      <c r="K834" s="35" t="s">
        <v>80</v>
      </c>
      <c r="L834" s="42">
        <v>0</v>
      </c>
      <c r="M834" s="43">
        <v>0</v>
      </c>
      <c r="N834" s="42">
        <v>77125278.989999995</v>
      </c>
      <c r="O834" s="42">
        <v>0</v>
      </c>
      <c r="P834" s="35">
        <v>0</v>
      </c>
      <c r="Q834" s="35">
        <v>0</v>
      </c>
      <c r="R834" s="42">
        <v>0</v>
      </c>
      <c r="S834" s="42">
        <v>0</v>
      </c>
      <c r="T834" s="42">
        <v>0</v>
      </c>
      <c r="U834" s="42">
        <v>0</v>
      </c>
      <c r="V834" s="35" t="s">
        <v>989</v>
      </c>
      <c r="W834" s="35" t="s">
        <v>82</v>
      </c>
      <c r="X834" s="35" t="s">
        <v>217</v>
      </c>
      <c r="Y834" s="35" t="s">
        <v>95</v>
      </c>
      <c r="Z834" s="35" t="s">
        <v>95</v>
      </c>
    </row>
    <row r="835" spans="1:26" ht="15.75" customHeight="1">
      <c r="A835" s="35" t="s">
        <v>1553</v>
      </c>
      <c r="B835" s="35" t="s">
        <v>1555</v>
      </c>
      <c r="C835" s="35" t="s">
        <v>138</v>
      </c>
      <c r="D835" s="35" t="s">
        <v>150</v>
      </c>
      <c r="E835" s="35" t="s">
        <v>488</v>
      </c>
      <c r="F835" s="35" t="s">
        <v>2343</v>
      </c>
      <c r="G835" s="35" t="s">
        <v>2427</v>
      </c>
      <c r="H835" s="35" t="s">
        <v>2339</v>
      </c>
      <c r="I835" s="41">
        <v>44450</v>
      </c>
      <c r="J835" s="41">
        <v>44629</v>
      </c>
      <c r="K835" s="35" t="s">
        <v>266</v>
      </c>
      <c r="L835" s="42">
        <v>0</v>
      </c>
      <c r="M835" s="43">
        <v>0</v>
      </c>
      <c r="N835" s="42">
        <v>4398184.41</v>
      </c>
      <c r="O835" s="42">
        <v>0</v>
      </c>
      <c r="P835" s="35">
        <v>0</v>
      </c>
      <c r="Q835" s="35">
        <v>0</v>
      </c>
      <c r="R835" s="42">
        <v>0</v>
      </c>
      <c r="S835" s="42">
        <v>0</v>
      </c>
      <c r="T835" s="42">
        <v>0</v>
      </c>
      <c r="U835" s="42">
        <v>0</v>
      </c>
      <c r="V835" s="35" t="s">
        <v>831</v>
      </c>
      <c r="W835" s="35" t="s">
        <v>82</v>
      </c>
      <c r="X835" s="35" t="s">
        <v>217</v>
      </c>
      <c r="Y835" s="35" t="s">
        <v>95</v>
      </c>
      <c r="Z835" s="35" t="s">
        <v>95</v>
      </c>
    </row>
    <row r="836" spans="1:26" ht="15.75" customHeight="1">
      <c r="A836" s="35" t="s">
        <v>1558</v>
      </c>
      <c r="B836" s="35" t="s">
        <v>1560</v>
      </c>
      <c r="C836" s="35" t="s">
        <v>281</v>
      </c>
      <c r="D836" s="35" t="s">
        <v>232</v>
      </c>
      <c r="E836" s="35" t="s">
        <v>78</v>
      </c>
      <c r="F836" s="35" t="s">
        <v>68</v>
      </c>
      <c r="G836" s="35" t="s">
        <v>68</v>
      </c>
      <c r="H836" s="35" t="s">
        <v>68</v>
      </c>
      <c r="I836" s="41">
        <v>44452</v>
      </c>
      <c r="J836" s="41" t="s">
        <v>68</v>
      </c>
      <c r="K836" s="35" t="s">
        <v>663</v>
      </c>
      <c r="L836" s="42">
        <v>0</v>
      </c>
      <c r="M836" s="43">
        <v>0</v>
      </c>
      <c r="N836" s="42">
        <v>1546864</v>
      </c>
      <c r="O836" s="42">
        <v>1546864</v>
      </c>
      <c r="P836" s="35">
        <v>0</v>
      </c>
      <c r="Q836" s="35">
        <v>0</v>
      </c>
      <c r="R836" s="42">
        <v>0</v>
      </c>
      <c r="S836" s="42">
        <v>0</v>
      </c>
      <c r="T836" s="42">
        <v>0</v>
      </c>
      <c r="U836" s="42">
        <v>0</v>
      </c>
      <c r="V836" s="35" t="s">
        <v>796</v>
      </c>
      <c r="W836" s="35" t="s">
        <v>82</v>
      </c>
      <c r="X836" s="35" t="s">
        <v>401</v>
      </c>
      <c r="Y836" s="35" t="s">
        <v>95</v>
      </c>
      <c r="Z836" s="35" t="s">
        <v>95</v>
      </c>
    </row>
    <row r="837" spans="1:26" ht="15.75" customHeight="1">
      <c r="A837" s="35" t="s">
        <v>1564</v>
      </c>
      <c r="B837" s="35" t="s">
        <v>1566</v>
      </c>
      <c r="C837" s="35" t="s">
        <v>138</v>
      </c>
      <c r="D837" s="35" t="s">
        <v>642</v>
      </c>
      <c r="E837" s="35" t="s">
        <v>810</v>
      </c>
      <c r="F837" s="35" t="s">
        <v>2131</v>
      </c>
      <c r="G837" s="35" t="s">
        <v>2132</v>
      </c>
      <c r="H837" s="35" t="s">
        <v>2428</v>
      </c>
      <c r="I837" s="41">
        <v>44424</v>
      </c>
      <c r="J837" s="41">
        <v>45203</v>
      </c>
      <c r="K837" s="35" t="s">
        <v>663</v>
      </c>
      <c r="L837" s="42">
        <v>0</v>
      </c>
      <c r="M837" s="43">
        <v>0</v>
      </c>
      <c r="N837" s="42">
        <v>10283639.800000001</v>
      </c>
      <c r="O837" s="42">
        <v>0</v>
      </c>
      <c r="P837" s="35">
        <v>0</v>
      </c>
      <c r="Q837" s="35">
        <v>0</v>
      </c>
      <c r="R837" s="42">
        <v>4848876.57</v>
      </c>
      <c r="S837" s="42">
        <v>0</v>
      </c>
      <c r="T837" s="42">
        <v>20.71</v>
      </c>
      <c r="U837" s="42">
        <v>47.15</v>
      </c>
      <c r="V837" s="35" t="s">
        <v>796</v>
      </c>
      <c r="W837" s="35" t="s">
        <v>82</v>
      </c>
      <c r="X837" s="35" t="s">
        <v>643</v>
      </c>
      <c r="Y837" s="35" t="s">
        <v>356</v>
      </c>
      <c r="Z837" s="35" t="s">
        <v>1567</v>
      </c>
    </row>
    <row r="838" spans="1:26" ht="15.75" customHeight="1">
      <c r="A838" s="35" t="s">
        <v>1564</v>
      </c>
      <c r="B838" s="35" t="s">
        <v>1566</v>
      </c>
      <c r="C838" s="35" t="s">
        <v>138</v>
      </c>
      <c r="D838" s="35" t="s">
        <v>642</v>
      </c>
      <c r="E838" s="35" t="s">
        <v>810</v>
      </c>
      <c r="F838" s="35" t="s">
        <v>2131</v>
      </c>
      <c r="G838" s="35" t="s">
        <v>2132</v>
      </c>
      <c r="H838" s="35" t="s">
        <v>2428</v>
      </c>
      <c r="I838" s="41">
        <v>44424</v>
      </c>
      <c r="J838" s="41">
        <v>45203</v>
      </c>
      <c r="K838" s="35" t="s">
        <v>663</v>
      </c>
      <c r="L838" s="42">
        <v>0</v>
      </c>
      <c r="M838" s="43">
        <v>0</v>
      </c>
      <c r="N838" s="42">
        <v>10283639.800000001</v>
      </c>
      <c r="O838" s="42">
        <v>0</v>
      </c>
      <c r="P838" s="35">
        <v>0</v>
      </c>
      <c r="Q838" s="35">
        <v>0</v>
      </c>
      <c r="R838" s="42">
        <v>4848876.57</v>
      </c>
      <c r="S838" s="42">
        <v>0</v>
      </c>
      <c r="T838" s="42">
        <v>20.71</v>
      </c>
      <c r="U838" s="42">
        <v>47.15</v>
      </c>
      <c r="V838" s="35" t="s">
        <v>796</v>
      </c>
      <c r="W838" s="35" t="s">
        <v>82</v>
      </c>
      <c r="X838" s="35" t="s">
        <v>643</v>
      </c>
      <c r="Y838" s="35" t="s">
        <v>224</v>
      </c>
      <c r="Z838" s="35" t="s">
        <v>2108</v>
      </c>
    </row>
    <row r="839" spans="1:26" ht="15.75" customHeight="1">
      <c r="A839" s="35" t="s">
        <v>1564</v>
      </c>
      <c r="B839" s="35" t="s">
        <v>1566</v>
      </c>
      <c r="C839" s="35" t="s">
        <v>138</v>
      </c>
      <c r="D839" s="35" t="s">
        <v>642</v>
      </c>
      <c r="E839" s="35" t="s">
        <v>810</v>
      </c>
      <c r="F839" s="35" t="s">
        <v>2131</v>
      </c>
      <c r="G839" s="35" t="s">
        <v>2132</v>
      </c>
      <c r="H839" s="35" t="s">
        <v>2428</v>
      </c>
      <c r="I839" s="41">
        <v>44424</v>
      </c>
      <c r="J839" s="41">
        <v>45203</v>
      </c>
      <c r="K839" s="35" t="s">
        <v>663</v>
      </c>
      <c r="L839" s="42">
        <v>0</v>
      </c>
      <c r="M839" s="43">
        <v>0</v>
      </c>
      <c r="N839" s="42">
        <v>10283639.800000001</v>
      </c>
      <c r="O839" s="42">
        <v>0</v>
      </c>
      <c r="P839" s="35">
        <v>0</v>
      </c>
      <c r="Q839" s="35">
        <v>0</v>
      </c>
      <c r="R839" s="42">
        <v>4848876.57</v>
      </c>
      <c r="S839" s="42">
        <v>0</v>
      </c>
      <c r="T839" s="42">
        <v>20.71</v>
      </c>
      <c r="U839" s="42">
        <v>47.15</v>
      </c>
      <c r="V839" s="35" t="s">
        <v>796</v>
      </c>
      <c r="W839" s="35" t="s">
        <v>82</v>
      </c>
      <c r="X839" s="35" t="s">
        <v>643</v>
      </c>
      <c r="Y839" s="35" t="s">
        <v>224</v>
      </c>
      <c r="Z839" s="35" t="s">
        <v>224</v>
      </c>
    </row>
    <row r="840" spans="1:26" ht="15.75" customHeight="1">
      <c r="A840" s="35" t="s">
        <v>1572</v>
      </c>
      <c r="B840" s="35" t="s">
        <v>1574</v>
      </c>
      <c r="C840" s="35" t="s">
        <v>138</v>
      </c>
      <c r="D840" s="35" t="s">
        <v>399</v>
      </c>
      <c r="E840" s="35" t="s">
        <v>196</v>
      </c>
      <c r="F840" s="35" t="s">
        <v>2004</v>
      </c>
      <c r="G840" s="35" t="s">
        <v>2005</v>
      </c>
      <c r="H840" s="35" t="s">
        <v>2429</v>
      </c>
      <c r="I840" s="41">
        <v>44564</v>
      </c>
      <c r="J840" s="41">
        <v>45291</v>
      </c>
      <c r="K840" s="35" t="s">
        <v>104</v>
      </c>
      <c r="L840" s="42">
        <v>300000</v>
      </c>
      <c r="M840" s="43">
        <v>2625632.83</v>
      </c>
      <c r="N840" s="42">
        <v>2625632.83</v>
      </c>
      <c r="O840" s="42">
        <v>0</v>
      </c>
      <c r="P840" s="35">
        <v>0</v>
      </c>
      <c r="Q840" s="35">
        <v>0</v>
      </c>
      <c r="R840" s="42">
        <v>143661</v>
      </c>
      <c r="S840" s="42">
        <v>0</v>
      </c>
      <c r="T840" s="42">
        <v>18.8</v>
      </c>
      <c r="U840" s="42">
        <v>5.47</v>
      </c>
      <c r="V840" s="35" t="s">
        <v>105</v>
      </c>
      <c r="W840" s="35" t="s">
        <v>233</v>
      </c>
      <c r="X840" s="35" t="s">
        <v>142</v>
      </c>
      <c r="Y840" s="35" t="s">
        <v>95</v>
      </c>
      <c r="Z840" s="35" t="s">
        <v>95</v>
      </c>
    </row>
    <row r="841" spans="1:26" ht="15.75" customHeight="1">
      <c r="A841" s="35" t="s">
        <v>1579</v>
      </c>
      <c r="B841" s="35" t="s">
        <v>1581</v>
      </c>
      <c r="C841" s="35" t="s">
        <v>138</v>
      </c>
      <c r="D841" s="35" t="s">
        <v>399</v>
      </c>
      <c r="E841" s="35" t="s">
        <v>196</v>
      </c>
      <c r="F841" s="35" t="s">
        <v>2423</v>
      </c>
      <c r="G841" s="35" t="s">
        <v>2146</v>
      </c>
      <c r="H841" s="35" t="s">
        <v>2424</v>
      </c>
      <c r="I841" s="41">
        <v>44532</v>
      </c>
      <c r="J841" s="41">
        <v>44865</v>
      </c>
      <c r="K841" s="35" t="s">
        <v>104</v>
      </c>
      <c r="L841" s="42">
        <v>100000</v>
      </c>
      <c r="M841" s="43">
        <v>865798.19</v>
      </c>
      <c r="N841" s="42">
        <v>865952.89</v>
      </c>
      <c r="O841" s="42">
        <v>0</v>
      </c>
      <c r="P841" s="35">
        <v>0</v>
      </c>
      <c r="Q841" s="35">
        <v>0</v>
      </c>
      <c r="R841" s="42">
        <v>0</v>
      </c>
      <c r="S841" s="42">
        <v>0</v>
      </c>
      <c r="T841" s="42">
        <v>0</v>
      </c>
      <c r="U841" s="42">
        <v>0</v>
      </c>
      <c r="V841" s="35" t="s">
        <v>105</v>
      </c>
      <c r="W841" s="35" t="s">
        <v>233</v>
      </c>
      <c r="X841" s="35" t="s">
        <v>355</v>
      </c>
      <c r="Y841" s="35" t="s">
        <v>95</v>
      </c>
      <c r="Z841" s="35" t="s">
        <v>95</v>
      </c>
    </row>
    <row r="842" spans="1:26" ht="15.75" customHeight="1">
      <c r="A842" s="35" t="s">
        <v>1584</v>
      </c>
      <c r="B842" s="35" t="s">
        <v>1586</v>
      </c>
      <c r="C842" s="35" t="s">
        <v>138</v>
      </c>
      <c r="D842" s="35" t="s">
        <v>131</v>
      </c>
      <c r="E842" s="35" t="s">
        <v>337</v>
      </c>
      <c r="F842" s="35" t="s">
        <v>2013</v>
      </c>
      <c r="G842" s="35" t="s">
        <v>2014</v>
      </c>
      <c r="H842" s="35" t="s">
        <v>2426</v>
      </c>
      <c r="I842" s="41">
        <v>44524</v>
      </c>
      <c r="J842" s="41">
        <v>44719</v>
      </c>
      <c r="K842" s="35" t="s">
        <v>80</v>
      </c>
      <c r="L842" s="42">
        <v>0</v>
      </c>
      <c r="M842" s="43">
        <v>0</v>
      </c>
      <c r="N842" s="42">
        <v>202891.76</v>
      </c>
      <c r="O842" s="42">
        <v>0</v>
      </c>
      <c r="P842" s="35">
        <v>0</v>
      </c>
      <c r="Q842" s="35">
        <v>0</v>
      </c>
      <c r="R842" s="42">
        <v>33689.730000000003</v>
      </c>
      <c r="S842" s="42">
        <v>0</v>
      </c>
      <c r="T842" s="42">
        <v>100</v>
      </c>
      <c r="U842" s="42">
        <v>16.600000000000001</v>
      </c>
      <c r="V842" s="35" t="s">
        <v>796</v>
      </c>
      <c r="W842" s="35" t="s">
        <v>82</v>
      </c>
      <c r="X842" s="35" t="s">
        <v>755</v>
      </c>
      <c r="Y842" s="35" t="s">
        <v>95</v>
      </c>
      <c r="Z842" s="35" t="s">
        <v>95</v>
      </c>
    </row>
    <row r="843" spans="1:26" ht="15.75" customHeight="1">
      <c r="A843" s="35" t="s">
        <v>1590</v>
      </c>
      <c r="B843" s="35" t="s">
        <v>1592</v>
      </c>
      <c r="C843" s="35" t="s">
        <v>138</v>
      </c>
      <c r="D843" s="35" t="s">
        <v>1593</v>
      </c>
      <c r="E843" s="35" t="s">
        <v>78</v>
      </c>
      <c r="F843" s="35" t="s">
        <v>2430</v>
      </c>
      <c r="G843" s="35" t="s">
        <v>2431</v>
      </c>
      <c r="H843" s="35" t="s">
        <v>2432</v>
      </c>
      <c r="I843" s="41">
        <v>44621</v>
      </c>
      <c r="J843" s="41">
        <v>44773</v>
      </c>
      <c r="K843" s="35" t="s">
        <v>663</v>
      </c>
      <c r="L843" s="42">
        <v>20000</v>
      </c>
      <c r="M843" s="43">
        <v>154641.20000000001</v>
      </c>
      <c r="N843" s="42">
        <v>154641.20000000001</v>
      </c>
      <c r="O843" s="42">
        <v>0</v>
      </c>
      <c r="P843" s="35">
        <v>0</v>
      </c>
      <c r="Q843" s="35">
        <v>0</v>
      </c>
      <c r="R843" s="42">
        <v>154641.15</v>
      </c>
      <c r="S843" s="42">
        <v>0</v>
      </c>
      <c r="T843" s="42">
        <v>100</v>
      </c>
      <c r="U843" s="42">
        <v>99.99</v>
      </c>
      <c r="V843" s="35" t="s">
        <v>796</v>
      </c>
      <c r="W843" s="35" t="s">
        <v>82</v>
      </c>
      <c r="X843" s="35" t="s">
        <v>157</v>
      </c>
      <c r="Y843" s="35" t="s">
        <v>95</v>
      </c>
      <c r="Z843" s="35" t="s">
        <v>95</v>
      </c>
    </row>
    <row r="844" spans="1:26" ht="15.75" customHeight="1">
      <c r="A844" s="35" t="s">
        <v>1599</v>
      </c>
      <c r="B844" s="35" t="s">
        <v>1601</v>
      </c>
      <c r="C844" s="35" t="s">
        <v>138</v>
      </c>
      <c r="D844" s="35" t="s">
        <v>155</v>
      </c>
      <c r="E844" s="35" t="s">
        <v>78</v>
      </c>
      <c r="F844" s="35" t="s">
        <v>2433</v>
      </c>
      <c r="G844" s="35" t="s">
        <v>2351</v>
      </c>
      <c r="H844" s="35" t="s">
        <v>2434</v>
      </c>
      <c r="I844" s="41">
        <v>44652</v>
      </c>
      <c r="J844" s="41">
        <v>45407</v>
      </c>
      <c r="K844" s="35" t="s">
        <v>663</v>
      </c>
      <c r="L844" s="42">
        <v>300000</v>
      </c>
      <c r="M844" s="43">
        <v>2318763</v>
      </c>
      <c r="N844" s="42">
        <v>2318763</v>
      </c>
      <c r="O844" s="42">
        <v>0</v>
      </c>
      <c r="P844" s="35">
        <v>0</v>
      </c>
      <c r="Q844" s="35">
        <v>0</v>
      </c>
      <c r="R844" s="42">
        <v>878299.27</v>
      </c>
      <c r="S844" s="42">
        <v>0</v>
      </c>
      <c r="T844" s="42">
        <v>43.69</v>
      </c>
      <c r="U844" s="42">
        <v>37.869999999999997</v>
      </c>
      <c r="V844" s="35" t="s">
        <v>1052</v>
      </c>
      <c r="W844" s="35" t="s">
        <v>82</v>
      </c>
      <c r="X844" s="35" t="s">
        <v>157</v>
      </c>
      <c r="Y844" s="35" t="s">
        <v>158</v>
      </c>
      <c r="Z844" s="35" t="s">
        <v>158</v>
      </c>
    </row>
    <row r="845" spans="1:26" ht="15.75" customHeight="1">
      <c r="A845" s="35" t="s">
        <v>1599</v>
      </c>
      <c r="B845" s="35" t="s">
        <v>1601</v>
      </c>
      <c r="C845" s="35" t="s">
        <v>138</v>
      </c>
      <c r="D845" s="35" t="s">
        <v>155</v>
      </c>
      <c r="E845" s="35" t="s">
        <v>78</v>
      </c>
      <c r="F845" s="35" t="s">
        <v>2433</v>
      </c>
      <c r="G845" s="35" t="s">
        <v>2351</v>
      </c>
      <c r="H845" s="35" t="s">
        <v>2434</v>
      </c>
      <c r="I845" s="41">
        <v>44652</v>
      </c>
      <c r="J845" s="41">
        <v>45407</v>
      </c>
      <c r="K845" s="35" t="s">
        <v>663</v>
      </c>
      <c r="L845" s="42">
        <v>300000</v>
      </c>
      <c r="M845" s="43">
        <v>2318763</v>
      </c>
      <c r="N845" s="42">
        <v>2318763</v>
      </c>
      <c r="O845" s="42">
        <v>0</v>
      </c>
      <c r="P845" s="35">
        <v>0</v>
      </c>
      <c r="Q845" s="35">
        <v>0</v>
      </c>
      <c r="R845" s="42">
        <v>878299.27</v>
      </c>
      <c r="S845" s="42">
        <v>0</v>
      </c>
      <c r="T845" s="42">
        <v>43.69</v>
      </c>
      <c r="U845" s="42">
        <v>37.869999999999997</v>
      </c>
      <c r="V845" s="35" t="s">
        <v>1052</v>
      </c>
      <c r="W845" s="35" t="s">
        <v>82</v>
      </c>
      <c r="X845" s="35" t="s">
        <v>157</v>
      </c>
      <c r="Y845" s="35" t="s">
        <v>259</v>
      </c>
      <c r="Z845" s="35" t="s">
        <v>259</v>
      </c>
    </row>
    <row r="846" spans="1:26" ht="15.75" customHeight="1">
      <c r="A846" s="35" t="s">
        <v>1606</v>
      </c>
      <c r="B846" s="35" t="s">
        <v>1608</v>
      </c>
      <c r="C846" s="35" t="s">
        <v>138</v>
      </c>
      <c r="D846" s="35" t="s">
        <v>155</v>
      </c>
      <c r="E846" s="35" t="s">
        <v>337</v>
      </c>
      <c r="F846" s="35" t="s">
        <v>2287</v>
      </c>
      <c r="G846" s="35" t="s">
        <v>2288</v>
      </c>
      <c r="H846" s="35" t="s">
        <v>2435</v>
      </c>
      <c r="I846" s="41">
        <v>44651</v>
      </c>
      <c r="J846" s="41">
        <v>44834</v>
      </c>
      <c r="K846" s="35" t="s">
        <v>80</v>
      </c>
      <c r="L846" s="42">
        <v>500000</v>
      </c>
      <c r="M846" s="43">
        <v>3850000</v>
      </c>
      <c r="N846" s="42">
        <v>3850000</v>
      </c>
      <c r="O846" s="42">
        <v>0</v>
      </c>
      <c r="P846" s="35">
        <v>0</v>
      </c>
      <c r="Q846" s="35">
        <v>0</v>
      </c>
      <c r="R846" s="42">
        <v>0</v>
      </c>
      <c r="S846" s="42">
        <v>0</v>
      </c>
      <c r="T846" s="42">
        <v>0</v>
      </c>
      <c r="U846" s="42">
        <v>0</v>
      </c>
      <c r="V846" s="35" t="s">
        <v>105</v>
      </c>
      <c r="W846" s="35" t="s">
        <v>133</v>
      </c>
      <c r="X846" s="35" t="s">
        <v>157</v>
      </c>
      <c r="Y846" s="35" t="s">
        <v>95</v>
      </c>
      <c r="Z846" s="35" t="s">
        <v>95</v>
      </c>
    </row>
    <row r="847" spans="1:26" ht="15.75" customHeight="1">
      <c r="A847" s="35" t="s">
        <v>1611</v>
      </c>
      <c r="B847" s="35" t="s">
        <v>1613</v>
      </c>
      <c r="C847" s="35" t="s">
        <v>117</v>
      </c>
      <c r="D847" s="35" t="s">
        <v>150</v>
      </c>
      <c r="E847" s="35" t="s">
        <v>140</v>
      </c>
      <c r="F847" s="35" t="s">
        <v>2436</v>
      </c>
      <c r="G847" s="35" t="s">
        <v>1912</v>
      </c>
      <c r="H847" s="35" t="s">
        <v>1913</v>
      </c>
      <c r="I847" s="41">
        <v>42657</v>
      </c>
      <c r="J847" s="41">
        <v>43646</v>
      </c>
      <c r="K847" s="35" t="s">
        <v>104</v>
      </c>
      <c r="L847" s="42">
        <v>7000000</v>
      </c>
      <c r="M847" s="43">
        <v>60922400</v>
      </c>
      <c r="N847" s="42">
        <v>43516000</v>
      </c>
      <c r="O847" s="42">
        <v>0</v>
      </c>
      <c r="P847" s="35">
        <v>17406400</v>
      </c>
      <c r="Q847" s="35">
        <v>0</v>
      </c>
      <c r="R847" s="42">
        <v>60922399.979999997</v>
      </c>
      <c r="S847" s="42">
        <v>0</v>
      </c>
      <c r="T847" s="42">
        <v>100</v>
      </c>
      <c r="U847" s="42">
        <v>99.99</v>
      </c>
      <c r="V847" s="35" t="s">
        <v>1614</v>
      </c>
      <c r="W847" s="35" t="s">
        <v>82</v>
      </c>
      <c r="X847" s="35" t="s">
        <v>217</v>
      </c>
      <c r="Y847" s="35" t="s">
        <v>235</v>
      </c>
      <c r="Z847" s="35" t="s">
        <v>1615</v>
      </c>
    </row>
    <row r="848" spans="1:26" ht="15.75" customHeight="1">
      <c r="A848" s="35" t="s">
        <v>1611</v>
      </c>
      <c r="B848" s="35" t="s">
        <v>1613</v>
      </c>
      <c r="C848" s="35" t="s">
        <v>117</v>
      </c>
      <c r="D848" s="35" t="s">
        <v>150</v>
      </c>
      <c r="E848" s="35" t="s">
        <v>140</v>
      </c>
      <c r="F848" s="35" t="s">
        <v>2436</v>
      </c>
      <c r="G848" s="35" t="s">
        <v>1912</v>
      </c>
      <c r="H848" s="35" t="s">
        <v>1913</v>
      </c>
      <c r="I848" s="41">
        <v>42657</v>
      </c>
      <c r="J848" s="41">
        <v>43646</v>
      </c>
      <c r="K848" s="35" t="s">
        <v>104</v>
      </c>
      <c r="L848" s="42">
        <v>7000000</v>
      </c>
      <c r="M848" s="43">
        <v>60922400</v>
      </c>
      <c r="N848" s="42">
        <v>43516000</v>
      </c>
      <c r="O848" s="42">
        <v>0</v>
      </c>
      <c r="P848" s="35">
        <v>17406400</v>
      </c>
      <c r="Q848" s="35">
        <v>0</v>
      </c>
      <c r="R848" s="42">
        <v>60922399.979999997</v>
      </c>
      <c r="S848" s="42">
        <v>0</v>
      </c>
      <c r="T848" s="42">
        <v>100</v>
      </c>
      <c r="U848" s="42">
        <v>99.99</v>
      </c>
      <c r="V848" s="35" t="s">
        <v>1614</v>
      </c>
      <c r="W848" s="35" t="s">
        <v>82</v>
      </c>
      <c r="X848" s="35" t="s">
        <v>217</v>
      </c>
      <c r="Y848" s="35" t="s">
        <v>235</v>
      </c>
      <c r="Z848" s="35" t="s">
        <v>2058</v>
      </c>
    </row>
    <row r="849" spans="1:26" ht="15.75" customHeight="1">
      <c r="A849" s="35" t="s">
        <v>1611</v>
      </c>
      <c r="B849" s="35" t="s">
        <v>1613</v>
      </c>
      <c r="C849" s="35" t="s">
        <v>117</v>
      </c>
      <c r="D849" s="35" t="s">
        <v>150</v>
      </c>
      <c r="E849" s="35" t="s">
        <v>140</v>
      </c>
      <c r="F849" s="35" t="s">
        <v>2436</v>
      </c>
      <c r="G849" s="35" t="s">
        <v>1912</v>
      </c>
      <c r="H849" s="35" t="s">
        <v>1913</v>
      </c>
      <c r="I849" s="41">
        <v>42657</v>
      </c>
      <c r="J849" s="41">
        <v>43646</v>
      </c>
      <c r="K849" s="35" t="s">
        <v>104</v>
      </c>
      <c r="L849" s="42">
        <v>7000000</v>
      </c>
      <c r="M849" s="43">
        <v>60922400</v>
      </c>
      <c r="N849" s="42">
        <v>43516000</v>
      </c>
      <c r="O849" s="42">
        <v>0</v>
      </c>
      <c r="P849" s="35">
        <v>17406400</v>
      </c>
      <c r="Q849" s="35">
        <v>0</v>
      </c>
      <c r="R849" s="42">
        <v>60922399.979999997</v>
      </c>
      <c r="S849" s="42">
        <v>0</v>
      </c>
      <c r="T849" s="42">
        <v>100</v>
      </c>
      <c r="U849" s="42">
        <v>99.99</v>
      </c>
      <c r="V849" s="35" t="s">
        <v>1614</v>
      </c>
      <c r="W849" s="35" t="s">
        <v>82</v>
      </c>
      <c r="X849" s="35" t="s">
        <v>217</v>
      </c>
      <c r="Y849" s="35" t="s">
        <v>143</v>
      </c>
      <c r="Z849" s="35" t="s">
        <v>1868</v>
      </c>
    </row>
    <row r="850" spans="1:26" ht="15.75" customHeight="1">
      <c r="A850" s="35" t="s">
        <v>1611</v>
      </c>
      <c r="B850" s="35" t="s">
        <v>1613</v>
      </c>
      <c r="C850" s="35" t="s">
        <v>117</v>
      </c>
      <c r="D850" s="35" t="s">
        <v>150</v>
      </c>
      <c r="E850" s="35" t="s">
        <v>140</v>
      </c>
      <c r="F850" s="35" t="s">
        <v>2436</v>
      </c>
      <c r="G850" s="35" t="s">
        <v>1912</v>
      </c>
      <c r="H850" s="35" t="s">
        <v>1913</v>
      </c>
      <c r="I850" s="41">
        <v>42657</v>
      </c>
      <c r="J850" s="41">
        <v>43646</v>
      </c>
      <c r="K850" s="35" t="s">
        <v>104</v>
      </c>
      <c r="L850" s="42">
        <v>7000000</v>
      </c>
      <c r="M850" s="43">
        <v>60922400</v>
      </c>
      <c r="N850" s="42">
        <v>43516000</v>
      </c>
      <c r="O850" s="42">
        <v>0</v>
      </c>
      <c r="P850" s="35">
        <v>17406400</v>
      </c>
      <c r="Q850" s="35">
        <v>0</v>
      </c>
      <c r="R850" s="42">
        <v>60922399.979999997</v>
      </c>
      <c r="S850" s="42">
        <v>0</v>
      </c>
      <c r="T850" s="42">
        <v>100</v>
      </c>
      <c r="U850" s="42">
        <v>99.99</v>
      </c>
      <c r="V850" s="35" t="s">
        <v>1614</v>
      </c>
      <c r="W850" s="35" t="s">
        <v>82</v>
      </c>
      <c r="X850" s="35" t="s">
        <v>217</v>
      </c>
      <c r="Y850" s="35" t="s">
        <v>95</v>
      </c>
      <c r="Z850" s="35" t="s">
        <v>95</v>
      </c>
    </row>
    <row r="851" spans="1:26" ht="15.75" customHeight="1">
      <c r="A851" s="35" t="s">
        <v>1611</v>
      </c>
      <c r="B851" s="35" t="s">
        <v>1613</v>
      </c>
      <c r="C851" s="35" t="s">
        <v>117</v>
      </c>
      <c r="D851" s="35" t="s">
        <v>150</v>
      </c>
      <c r="E851" s="35" t="s">
        <v>140</v>
      </c>
      <c r="F851" s="35" t="s">
        <v>2436</v>
      </c>
      <c r="G851" s="35" t="s">
        <v>1912</v>
      </c>
      <c r="H851" s="35" t="s">
        <v>1913</v>
      </c>
      <c r="I851" s="41">
        <v>42657</v>
      </c>
      <c r="J851" s="41">
        <v>43646</v>
      </c>
      <c r="K851" s="35" t="s">
        <v>104</v>
      </c>
      <c r="L851" s="42">
        <v>7000000</v>
      </c>
      <c r="M851" s="43">
        <v>60922400</v>
      </c>
      <c r="N851" s="42">
        <v>43516000</v>
      </c>
      <c r="O851" s="42">
        <v>0</v>
      </c>
      <c r="P851" s="35">
        <v>17406400</v>
      </c>
      <c r="Q851" s="35">
        <v>0</v>
      </c>
      <c r="R851" s="42">
        <v>60922399.979999997</v>
      </c>
      <c r="S851" s="42">
        <v>0</v>
      </c>
      <c r="T851" s="42">
        <v>100</v>
      </c>
      <c r="U851" s="42">
        <v>99.99</v>
      </c>
      <c r="V851" s="35" t="s">
        <v>1614</v>
      </c>
      <c r="W851" s="35" t="s">
        <v>82</v>
      </c>
      <c r="X851" s="35" t="s">
        <v>217</v>
      </c>
      <c r="Y851" s="35" t="s">
        <v>364</v>
      </c>
      <c r="Z851" s="35" t="s">
        <v>1869</v>
      </c>
    </row>
    <row r="852" spans="1:26" ht="15.75" customHeight="1">
      <c r="A852" s="35" t="s">
        <v>1611</v>
      </c>
      <c r="B852" s="35" t="s">
        <v>1613</v>
      </c>
      <c r="C852" s="35" t="s">
        <v>117</v>
      </c>
      <c r="D852" s="35" t="s">
        <v>150</v>
      </c>
      <c r="E852" s="35" t="s">
        <v>140</v>
      </c>
      <c r="F852" s="35" t="s">
        <v>2436</v>
      </c>
      <c r="G852" s="35" t="s">
        <v>1912</v>
      </c>
      <c r="H852" s="35" t="s">
        <v>1913</v>
      </c>
      <c r="I852" s="41">
        <v>42657</v>
      </c>
      <c r="J852" s="41">
        <v>43646</v>
      </c>
      <c r="K852" s="35" t="s">
        <v>104</v>
      </c>
      <c r="L852" s="42">
        <v>7000000</v>
      </c>
      <c r="M852" s="43">
        <v>60922400</v>
      </c>
      <c r="N852" s="42">
        <v>43516000</v>
      </c>
      <c r="O852" s="42">
        <v>0</v>
      </c>
      <c r="P852" s="35">
        <v>17406400</v>
      </c>
      <c r="Q852" s="35">
        <v>0</v>
      </c>
      <c r="R852" s="42">
        <v>60922399.979999997</v>
      </c>
      <c r="S852" s="42">
        <v>0</v>
      </c>
      <c r="T852" s="42">
        <v>100</v>
      </c>
      <c r="U852" s="42">
        <v>99.99</v>
      </c>
      <c r="V852" s="35" t="s">
        <v>1614</v>
      </c>
      <c r="W852" s="35" t="s">
        <v>82</v>
      </c>
      <c r="X852" s="35" t="s">
        <v>217</v>
      </c>
      <c r="Y852" s="35" t="s">
        <v>364</v>
      </c>
      <c r="Z852" s="35" t="s">
        <v>1982</v>
      </c>
    </row>
    <row r="853" spans="1:26" ht="15.75" customHeight="1">
      <c r="A853" s="35" t="s">
        <v>1611</v>
      </c>
      <c r="B853" s="35" t="s">
        <v>1613</v>
      </c>
      <c r="C853" s="35" t="s">
        <v>117</v>
      </c>
      <c r="D853" s="35" t="s">
        <v>150</v>
      </c>
      <c r="E853" s="35" t="s">
        <v>140</v>
      </c>
      <c r="F853" s="35" t="s">
        <v>2436</v>
      </c>
      <c r="G853" s="35" t="s">
        <v>1912</v>
      </c>
      <c r="H853" s="35" t="s">
        <v>1913</v>
      </c>
      <c r="I853" s="41">
        <v>42657</v>
      </c>
      <c r="J853" s="41">
        <v>43646</v>
      </c>
      <c r="K853" s="35" t="s">
        <v>104</v>
      </c>
      <c r="L853" s="42">
        <v>7000000</v>
      </c>
      <c r="M853" s="43">
        <v>60922400</v>
      </c>
      <c r="N853" s="42">
        <v>43516000</v>
      </c>
      <c r="O853" s="42">
        <v>0</v>
      </c>
      <c r="P853" s="35">
        <v>17406400</v>
      </c>
      <c r="Q853" s="35">
        <v>0</v>
      </c>
      <c r="R853" s="42">
        <v>60922399.979999997</v>
      </c>
      <c r="S853" s="42">
        <v>0</v>
      </c>
      <c r="T853" s="42">
        <v>100</v>
      </c>
      <c r="U853" s="42">
        <v>99.99</v>
      </c>
      <c r="V853" s="35" t="s">
        <v>1614</v>
      </c>
      <c r="W853" s="35" t="s">
        <v>82</v>
      </c>
      <c r="X853" s="35" t="s">
        <v>217</v>
      </c>
      <c r="Y853" s="35" t="s">
        <v>143</v>
      </c>
      <c r="Z853" s="35" t="s">
        <v>1977</v>
      </c>
    </row>
    <row r="854" spans="1:26" ht="15.75" customHeight="1">
      <c r="A854" s="35" t="s">
        <v>1617</v>
      </c>
      <c r="B854" s="35" t="s">
        <v>1618</v>
      </c>
      <c r="C854" s="35" t="s">
        <v>138</v>
      </c>
      <c r="D854" s="35" t="s">
        <v>771</v>
      </c>
      <c r="E854" s="35" t="s">
        <v>140</v>
      </c>
      <c r="F854" s="35" t="s">
        <v>2437</v>
      </c>
      <c r="G854" s="35" t="s">
        <v>2438</v>
      </c>
      <c r="H854" s="35" t="s">
        <v>2439</v>
      </c>
      <c r="I854" s="41">
        <v>44487</v>
      </c>
      <c r="J854" s="41">
        <v>45033</v>
      </c>
      <c r="K854" s="35" t="s">
        <v>104</v>
      </c>
      <c r="L854" s="42">
        <v>18375.8</v>
      </c>
      <c r="M854" s="43">
        <v>164804.09</v>
      </c>
      <c r="N854" s="42">
        <v>1335375.07</v>
      </c>
      <c r="O854" s="42">
        <v>0</v>
      </c>
      <c r="P854" s="35">
        <v>0</v>
      </c>
      <c r="Q854" s="35">
        <v>0</v>
      </c>
      <c r="R854" s="42">
        <v>164803</v>
      </c>
      <c r="S854" s="42">
        <v>0</v>
      </c>
      <c r="T854" s="42">
        <v>33.409999999999997</v>
      </c>
      <c r="U854" s="42">
        <v>12.34</v>
      </c>
      <c r="V854" s="35" t="s">
        <v>796</v>
      </c>
      <c r="W854" s="35" t="s">
        <v>82</v>
      </c>
      <c r="X854" s="35" t="s">
        <v>217</v>
      </c>
      <c r="Y854" s="35" t="s">
        <v>356</v>
      </c>
      <c r="Z854" s="35" t="s">
        <v>356</v>
      </c>
    </row>
    <row r="855" spans="1:26" ht="15.75" customHeight="1">
      <c r="A855" s="35" t="s">
        <v>1617</v>
      </c>
      <c r="B855" s="35" t="s">
        <v>1618</v>
      </c>
      <c r="C855" s="35" t="s">
        <v>138</v>
      </c>
      <c r="D855" s="35" t="s">
        <v>771</v>
      </c>
      <c r="E855" s="35" t="s">
        <v>140</v>
      </c>
      <c r="F855" s="35" t="s">
        <v>2437</v>
      </c>
      <c r="G855" s="35" t="s">
        <v>2438</v>
      </c>
      <c r="H855" s="35" t="s">
        <v>2439</v>
      </c>
      <c r="I855" s="41">
        <v>44487</v>
      </c>
      <c r="J855" s="41">
        <v>45033</v>
      </c>
      <c r="K855" s="35" t="s">
        <v>104</v>
      </c>
      <c r="L855" s="42">
        <v>18375.8</v>
      </c>
      <c r="M855" s="43">
        <v>164804.09</v>
      </c>
      <c r="N855" s="42">
        <v>1335375.07</v>
      </c>
      <c r="O855" s="42">
        <v>0</v>
      </c>
      <c r="P855" s="35">
        <v>0</v>
      </c>
      <c r="Q855" s="35">
        <v>0</v>
      </c>
      <c r="R855" s="42">
        <v>164803</v>
      </c>
      <c r="S855" s="42">
        <v>0</v>
      </c>
      <c r="T855" s="42">
        <v>33.409999999999997</v>
      </c>
      <c r="U855" s="42">
        <v>12.34</v>
      </c>
      <c r="V855" s="35" t="s">
        <v>796</v>
      </c>
      <c r="W855" s="35" t="s">
        <v>82</v>
      </c>
      <c r="X855" s="35" t="s">
        <v>217</v>
      </c>
      <c r="Y855" s="35" t="s">
        <v>224</v>
      </c>
      <c r="Z855" s="35" t="s">
        <v>224</v>
      </c>
    </row>
    <row r="856" spans="1:26" ht="15.75" customHeight="1">
      <c r="A856" s="35" t="s">
        <v>1621</v>
      </c>
      <c r="B856" s="35" t="s">
        <v>1623</v>
      </c>
      <c r="C856" s="35" t="s">
        <v>281</v>
      </c>
      <c r="D856" s="35" t="s">
        <v>155</v>
      </c>
      <c r="E856" s="35" t="s">
        <v>264</v>
      </c>
      <c r="F856" s="35" t="s">
        <v>68</v>
      </c>
      <c r="G856" s="35" t="s">
        <v>68</v>
      </c>
      <c r="H856" s="35" t="s">
        <v>68</v>
      </c>
      <c r="I856" s="41">
        <v>44512</v>
      </c>
      <c r="J856" s="41" t="s">
        <v>68</v>
      </c>
      <c r="K856" s="35" t="s">
        <v>663</v>
      </c>
      <c r="L856" s="42">
        <v>0</v>
      </c>
      <c r="M856" s="43">
        <v>0</v>
      </c>
      <c r="N856" s="42">
        <v>31714955.030000001</v>
      </c>
      <c r="O856" s="42">
        <v>31714955.030000001</v>
      </c>
      <c r="P856" s="35">
        <v>0</v>
      </c>
      <c r="Q856" s="35">
        <v>0</v>
      </c>
      <c r="R856" s="42">
        <v>0</v>
      </c>
      <c r="S856" s="42">
        <v>0</v>
      </c>
      <c r="T856" s="42">
        <v>0</v>
      </c>
      <c r="U856" s="42">
        <v>0</v>
      </c>
      <c r="V856" s="35" t="s">
        <v>796</v>
      </c>
      <c r="W856" s="35" t="s">
        <v>82</v>
      </c>
      <c r="X856" s="35" t="s">
        <v>157</v>
      </c>
      <c r="Y856" s="35" t="s">
        <v>655</v>
      </c>
      <c r="Z856" s="35" t="s">
        <v>655</v>
      </c>
    </row>
    <row r="857" spans="1:26" ht="15.75" customHeight="1">
      <c r="A857" s="35" t="s">
        <v>1621</v>
      </c>
      <c r="B857" s="35" t="s">
        <v>1623</v>
      </c>
      <c r="C857" s="35" t="s">
        <v>281</v>
      </c>
      <c r="D857" s="35" t="s">
        <v>155</v>
      </c>
      <c r="E857" s="35" t="s">
        <v>264</v>
      </c>
      <c r="F857" s="35" t="s">
        <v>68</v>
      </c>
      <c r="G857" s="35" t="s">
        <v>68</v>
      </c>
      <c r="H857" s="35" t="s">
        <v>68</v>
      </c>
      <c r="I857" s="41">
        <v>44512</v>
      </c>
      <c r="J857" s="41" t="s">
        <v>68</v>
      </c>
      <c r="K857" s="35" t="s">
        <v>663</v>
      </c>
      <c r="L857" s="42">
        <v>0</v>
      </c>
      <c r="M857" s="43">
        <v>0</v>
      </c>
      <c r="N857" s="42">
        <v>31714955.030000001</v>
      </c>
      <c r="O857" s="42">
        <v>31714955.030000001</v>
      </c>
      <c r="P857" s="35">
        <v>0</v>
      </c>
      <c r="Q857" s="35">
        <v>0</v>
      </c>
      <c r="R857" s="42">
        <v>0</v>
      </c>
      <c r="S857" s="42">
        <v>0</v>
      </c>
      <c r="T857" s="42">
        <v>0</v>
      </c>
      <c r="U857" s="42">
        <v>0</v>
      </c>
      <c r="V857" s="35" t="s">
        <v>796</v>
      </c>
      <c r="W857" s="35" t="s">
        <v>82</v>
      </c>
      <c r="X857" s="35" t="s">
        <v>157</v>
      </c>
      <c r="Y857" s="35" t="s">
        <v>235</v>
      </c>
      <c r="Z857" s="35" t="s">
        <v>1638</v>
      </c>
    </row>
    <row r="858" spans="1:26" ht="15.75" customHeight="1">
      <c r="A858" s="35" t="s">
        <v>1625</v>
      </c>
      <c r="B858" s="35" t="s">
        <v>1626</v>
      </c>
      <c r="C858" s="35" t="s">
        <v>138</v>
      </c>
      <c r="D858" s="35" t="s">
        <v>380</v>
      </c>
      <c r="E858" s="35" t="s">
        <v>264</v>
      </c>
      <c r="F858" s="35" t="s">
        <v>2440</v>
      </c>
      <c r="G858" s="35" t="s">
        <v>2441</v>
      </c>
      <c r="H858" s="35" t="s">
        <v>2442</v>
      </c>
      <c r="I858" s="41">
        <v>44533</v>
      </c>
      <c r="J858" s="41">
        <v>45471</v>
      </c>
      <c r="K858" s="35" t="s">
        <v>1628</v>
      </c>
      <c r="L858" s="42">
        <v>8865000</v>
      </c>
      <c r="M858" s="43">
        <v>617890.5</v>
      </c>
      <c r="N858" s="42">
        <v>20910906</v>
      </c>
      <c r="O858" s="42">
        <v>0</v>
      </c>
      <c r="P858" s="35">
        <v>0</v>
      </c>
      <c r="Q858" s="35">
        <v>0</v>
      </c>
      <c r="R858" s="42">
        <v>617890.5</v>
      </c>
      <c r="S858" s="42">
        <v>0</v>
      </c>
      <c r="T858" s="42">
        <v>0</v>
      </c>
      <c r="U858" s="42">
        <v>2.95</v>
      </c>
      <c r="V858" s="35" t="s">
        <v>831</v>
      </c>
      <c r="W858" s="35" t="s">
        <v>82</v>
      </c>
      <c r="X858" s="35" t="s">
        <v>382</v>
      </c>
      <c r="Y858" s="35" t="s">
        <v>95</v>
      </c>
      <c r="Z858" s="35" t="s">
        <v>95</v>
      </c>
    </row>
    <row r="859" spans="1:26" ht="15.75" customHeight="1">
      <c r="A859" s="35" t="s">
        <v>1625</v>
      </c>
      <c r="B859" s="35" t="s">
        <v>1626</v>
      </c>
      <c r="C859" s="35" t="s">
        <v>138</v>
      </c>
      <c r="D859" s="35" t="s">
        <v>380</v>
      </c>
      <c r="E859" s="35" t="s">
        <v>264</v>
      </c>
      <c r="F859" s="35" t="s">
        <v>2440</v>
      </c>
      <c r="G859" s="35" t="s">
        <v>2441</v>
      </c>
      <c r="H859" s="35" t="s">
        <v>2442</v>
      </c>
      <c r="I859" s="41">
        <v>44533</v>
      </c>
      <c r="J859" s="41">
        <v>45471</v>
      </c>
      <c r="K859" s="35" t="s">
        <v>1628</v>
      </c>
      <c r="L859" s="42">
        <v>8865000</v>
      </c>
      <c r="M859" s="43">
        <v>617890.5</v>
      </c>
      <c r="N859" s="42">
        <v>20910906</v>
      </c>
      <c r="O859" s="42">
        <v>0</v>
      </c>
      <c r="P859" s="35">
        <v>0</v>
      </c>
      <c r="Q859" s="35">
        <v>0</v>
      </c>
      <c r="R859" s="42">
        <v>617890.5</v>
      </c>
      <c r="S859" s="42">
        <v>0</v>
      </c>
      <c r="T859" s="42">
        <v>0</v>
      </c>
      <c r="U859" s="42">
        <v>2.95</v>
      </c>
      <c r="V859" s="35" t="s">
        <v>831</v>
      </c>
      <c r="W859" s="35" t="s">
        <v>82</v>
      </c>
      <c r="X859" s="35" t="s">
        <v>382</v>
      </c>
      <c r="Y859" s="35" t="s">
        <v>472</v>
      </c>
      <c r="Z859" s="35" t="s">
        <v>472</v>
      </c>
    </row>
    <row r="860" spans="1:26" ht="15.75" customHeight="1">
      <c r="A860" s="35" t="s">
        <v>1625</v>
      </c>
      <c r="B860" s="35" t="s">
        <v>1626</v>
      </c>
      <c r="C860" s="35" t="s">
        <v>138</v>
      </c>
      <c r="D860" s="35" t="s">
        <v>380</v>
      </c>
      <c r="E860" s="35" t="s">
        <v>264</v>
      </c>
      <c r="F860" s="35" t="s">
        <v>2440</v>
      </c>
      <c r="G860" s="35" t="s">
        <v>2441</v>
      </c>
      <c r="H860" s="35" t="s">
        <v>2442</v>
      </c>
      <c r="I860" s="41">
        <v>44533</v>
      </c>
      <c r="J860" s="41">
        <v>45471</v>
      </c>
      <c r="K860" s="35" t="s">
        <v>1628</v>
      </c>
      <c r="L860" s="42">
        <v>8865000</v>
      </c>
      <c r="M860" s="43">
        <v>617890.5</v>
      </c>
      <c r="N860" s="42">
        <v>20910906</v>
      </c>
      <c r="O860" s="42">
        <v>0</v>
      </c>
      <c r="P860" s="35">
        <v>0</v>
      </c>
      <c r="Q860" s="35">
        <v>0</v>
      </c>
      <c r="R860" s="42">
        <v>617890.5</v>
      </c>
      <c r="S860" s="42">
        <v>0</v>
      </c>
      <c r="T860" s="42">
        <v>0</v>
      </c>
      <c r="U860" s="42">
        <v>2.95</v>
      </c>
      <c r="V860" s="35" t="s">
        <v>831</v>
      </c>
      <c r="W860" s="35" t="s">
        <v>82</v>
      </c>
      <c r="X860" s="35" t="s">
        <v>382</v>
      </c>
      <c r="Y860" s="35" t="s">
        <v>283</v>
      </c>
      <c r="Z860" s="35" t="s">
        <v>283</v>
      </c>
    </row>
    <row r="861" spans="1:26" ht="15.75" customHeight="1">
      <c r="A861" s="35" t="s">
        <v>1625</v>
      </c>
      <c r="B861" s="35" t="s">
        <v>1626</v>
      </c>
      <c r="C861" s="35" t="s">
        <v>138</v>
      </c>
      <c r="D861" s="35" t="s">
        <v>380</v>
      </c>
      <c r="E861" s="35" t="s">
        <v>264</v>
      </c>
      <c r="F861" s="35" t="s">
        <v>2440</v>
      </c>
      <c r="G861" s="35" t="s">
        <v>2441</v>
      </c>
      <c r="H861" s="35" t="s">
        <v>2442</v>
      </c>
      <c r="I861" s="41">
        <v>44533</v>
      </c>
      <c r="J861" s="41">
        <v>45471</v>
      </c>
      <c r="K861" s="35" t="s">
        <v>1628</v>
      </c>
      <c r="L861" s="42">
        <v>8865000</v>
      </c>
      <c r="M861" s="43">
        <v>617890.5</v>
      </c>
      <c r="N861" s="42">
        <v>20910906</v>
      </c>
      <c r="O861" s="42">
        <v>0</v>
      </c>
      <c r="P861" s="35">
        <v>0</v>
      </c>
      <c r="Q861" s="35">
        <v>0</v>
      </c>
      <c r="R861" s="42">
        <v>617890.5</v>
      </c>
      <c r="S861" s="42">
        <v>0</v>
      </c>
      <c r="T861" s="42">
        <v>0</v>
      </c>
      <c r="U861" s="42">
        <v>2.95</v>
      </c>
      <c r="V861" s="35" t="s">
        <v>831</v>
      </c>
      <c r="W861" s="35" t="s">
        <v>82</v>
      </c>
      <c r="X861" s="35" t="s">
        <v>382</v>
      </c>
      <c r="Y861" s="35" t="s">
        <v>655</v>
      </c>
      <c r="Z861" s="35" t="s">
        <v>655</v>
      </c>
    </row>
    <row r="862" spans="1:26" ht="15.75" customHeight="1">
      <c r="A862" s="35" t="s">
        <v>1625</v>
      </c>
      <c r="B862" s="35" t="s">
        <v>1626</v>
      </c>
      <c r="C862" s="35" t="s">
        <v>138</v>
      </c>
      <c r="D862" s="35" t="s">
        <v>380</v>
      </c>
      <c r="E862" s="35" t="s">
        <v>264</v>
      </c>
      <c r="F862" s="35" t="s">
        <v>2440</v>
      </c>
      <c r="G862" s="35" t="s">
        <v>2441</v>
      </c>
      <c r="H862" s="35" t="s">
        <v>2442</v>
      </c>
      <c r="I862" s="41">
        <v>44533</v>
      </c>
      <c r="J862" s="41">
        <v>45471</v>
      </c>
      <c r="K862" s="35" t="s">
        <v>1628</v>
      </c>
      <c r="L862" s="42">
        <v>8865000</v>
      </c>
      <c r="M862" s="43">
        <v>617890.5</v>
      </c>
      <c r="N862" s="42">
        <v>20910906</v>
      </c>
      <c r="O862" s="42">
        <v>0</v>
      </c>
      <c r="P862" s="35">
        <v>0</v>
      </c>
      <c r="Q862" s="35">
        <v>0</v>
      </c>
      <c r="R862" s="42">
        <v>617890.5</v>
      </c>
      <c r="S862" s="42">
        <v>0</v>
      </c>
      <c r="T862" s="42">
        <v>0</v>
      </c>
      <c r="U862" s="42">
        <v>2.95</v>
      </c>
      <c r="V862" s="35" t="s">
        <v>831</v>
      </c>
      <c r="W862" s="35" t="s">
        <v>82</v>
      </c>
      <c r="X862" s="35" t="s">
        <v>382</v>
      </c>
      <c r="Y862" s="35" t="s">
        <v>224</v>
      </c>
      <c r="Z862" s="35" t="s">
        <v>224</v>
      </c>
    </row>
    <row r="863" spans="1:26" ht="15.75" customHeight="1">
      <c r="A863" s="35" t="s">
        <v>1625</v>
      </c>
      <c r="B863" s="35" t="s">
        <v>1626</v>
      </c>
      <c r="C863" s="35" t="s">
        <v>138</v>
      </c>
      <c r="D863" s="35" t="s">
        <v>380</v>
      </c>
      <c r="E863" s="35" t="s">
        <v>264</v>
      </c>
      <c r="F863" s="35" t="s">
        <v>2440</v>
      </c>
      <c r="G863" s="35" t="s">
        <v>2441</v>
      </c>
      <c r="H863" s="35" t="s">
        <v>2442</v>
      </c>
      <c r="I863" s="41">
        <v>44533</v>
      </c>
      <c r="J863" s="41">
        <v>45471</v>
      </c>
      <c r="K863" s="35" t="s">
        <v>1628</v>
      </c>
      <c r="L863" s="42">
        <v>8865000</v>
      </c>
      <c r="M863" s="43">
        <v>617890.5</v>
      </c>
      <c r="N863" s="42">
        <v>20910906</v>
      </c>
      <c r="O863" s="42">
        <v>0</v>
      </c>
      <c r="P863" s="35">
        <v>0</v>
      </c>
      <c r="Q863" s="35">
        <v>0</v>
      </c>
      <c r="R863" s="42">
        <v>617890.5</v>
      </c>
      <c r="S863" s="42">
        <v>0</v>
      </c>
      <c r="T863" s="42">
        <v>0</v>
      </c>
      <c r="U863" s="42">
        <v>2.95</v>
      </c>
      <c r="V863" s="35" t="s">
        <v>831</v>
      </c>
      <c r="W863" s="35" t="s">
        <v>82</v>
      </c>
      <c r="X863" s="35" t="s">
        <v>382</v>
      </c>
      <c r="Y863" s="35" t="s">
        <v>259</v>
      </c>
      <c r="Z863" s="35" t="s">
        <v>259</v>
      </c>
    </row>
    <row r="864" spans="1:26" ht="15.75" customHeight="1">
      <c r="A864" s="35" t="s">
        <v>1625</v>
      </c>
      <c r="B864" s="35" t="s">
        <v>1626</v>
      </c>
      <c r="C864" s="35" t="s">
        <v>138</v>
      </c>
      <c r="D864" s="35" t="s">
        <v>380</v>
      </c>
      <c r="E864" s="35" t="s">
        <v>264</v>
      </c>
      <c r="F864" s="35" t="s">
        <v>2440</v>
      </c>
      <c r="G864" s="35" t="s">
        <v>2441</v>
      </c>
      <c r="H864" s="35" t="s">
        <v>2442</v>
      </c>
      <c r="I864" s="41">
        <v>44533</v>
      </c>
      <c r="J864" s="41">
        <v>45471</v>
      </c>
      <c r="K864" s="35" t="s">
        <v>1628</v>
      </c>
      <c r="L864" s="42">
        <v>8865000</v>
      </c>
      <c r="M864" s="43">
        <v>617890.5</v>
      </c>
      <c r="N864" s="42">
        <v>20910906</v>
      </c>
      <c r="O864" s="42">
        <v>0</v>
      </c>
      <c r="P864" s="35">
        <v>0</v>
      </c>
      <c r="Q864" s="35">
        <v>0</v>
      </c>
      <c r="R864" s="42">
        <v>617890.5</v>
      </c>
      <c r="S864" s="42">
        <v>0</v>
      </c>
      <c r="T864" s="42">
        <v>0</v>
      </c>
      <c r="U864" s="42">
        <v>2.95</v>
      </c>
      <c r="V864" s="35" t="s">
        <v>831</v>
      </c>
      <c r="W864" s="35" t="s">
        <v>82</v>
      </c>
      <c r="X864" s="35" t="s">
        <v>382</v>
      </c>
      <c r="Y864" s="35" t="s">
        <v>158</v>
      </c>
      <c r="Z864" s="35" t="s">
        <v>158</v>
      </c>
    </row>
    <row r="865" spans="1:26" ht="15.75" customHeight="1">
      <c r="A865" s="35" t="s">
        <v>1625</v>
      </c>
      <c r="B865" s="35" t="s">
        <v>1626</v>
      </c>
      <c r="C865" s="35" t="s">
        <v>138</v>
      </c>
      <c r="D865" s="35" t="s">
        <v>380</v>
      </c>
      <c r="E865" s="35" t="s">
        <v>264</v>
      </c>
      <c r="F865" s="35" t="s">
        <v>2440</v>
      </c>
      <c r="G865" s="35" t="s">
        <v>2441</v>
      </c>
      <c r="H865" s="35" t="s">
        <v>2442</v>
      </c>
      <c r="I865" s="41">
        <v>44533</v>
      </c>
      <c r="J865" s="41">
        <v>45471</v>
      </c>
      <c r="K865" s="35" t="s">
        <v>1628</v>
      </c>
      <c r="L865" s="42">
        <v>8865000</v>
      </c>
      <c r="M865" s="43">
        <v>617890.5</v>
      </c>
      <c r="N865" s="42">
        <v>20910906</v>
      </c>
      <c r="O865" s="42">
        <v>0</v>
      </c>
      <c r="P865" s="35">
        <v>0</v>
      </c>
      <c r="Q865" s="35">
        <v>0</v>
      </c>
      <c r="R865" s="42">
        <v>617890.5</v>
      </c>
      <c r="S865" s="42">
        <v>0</v>
      </c>
      <c r="T865" s="42">
        <v>0</v>
      </c>
      <c r="U865" s="42">
        <v>2.95</v>
      </c>
      <c r="V865" s="35" t="s">
        <v>831</v>
      </c>
      <c r="W865" s="35" t="s">
        <v>82</v>
      </c>
      <c r="X865" s="35" t="s">
        <v>382</v>
      </c>
      <c r="Y865" s="35" t="s">
        <v>235</v>
      </c>
      <c r="Z865" s="35" t="s">
        <v>235</v>
      </c>
    </row>
    <row r="866" spans="1:26" ht="15.75" customHeight="1">
      <c r="A866" s="35" t="s">
        <v>1625</v>
      </c>
      <c r="B866" s="35" t="s">
        <v>1626</v>
      </c>
      <c r="C866" s="35" t="s">
        <v>138</v>
      </c>
      <c r="D866" s="35" t="s">
        <v>380</v>
      </c>
      <c r="E866" s="35" t="s">
        <v>264</v>
      </c>
      <c r="F866" s="35" t="s">
        <v>2440</v>
      </c>
      <c r="G866" s="35" t="s">
        <v>2441</v>
      </c>
      <c r="H866" s="35" t="s">
        <v>2442</v>
      </c>
      <c r="I866" s="41">
        <v>44533</v>
      </c>
      <c r="J866" s="41">
        <v>45471</v>
      </c>
      <c r="K866" s="35" t="s">
        <v>1628</v>
      </c>
      <c r="L866" s="42">
        <v>8865000</v>
      </c>
      <c r="M866" s="43">
        <v>617890.5</v>
      </c>
      <c r="N866" s="42">
        <v>20910906</v>
      </c>
      <c r="O866" s="42">
        <v>0</v>
      </c>
      <c r="P866" s="35">
        <v>0</v>
      </c>
      <c r="Q866" s="35">
        <v>0</v>
      </c>
      <c r="R866" s="42">
        <v>617890.5</v>
      </c>
      <c r="S866" s="42">
        <v>0</v>
      </c>
      <c r="T866" s="42">
        <v>0</v>
      </c>
      <c r="U866" s="42">
        <v>2.95</v>
      </c>
      <c r="V866" s="35" t="s">
        <v>831</v>
      </c>
      <c r="W866" s="35" t="s">
        <v>82</v>
      </c>
      <c r="X866" s="35" t="s">
        <v>382</v>
      </c>
      <c r="Y866" s="35" t="s">
        <v>143</v>
      </c>
      <c r="Z866" s="35" t="s">
        <v>143</v>
      </c>
    </row>
    <row r="867" spans="1:26" ht="15.75" customHeight="1">
      <c r="A867" s="35" t="s">
        <v>1625</v>
      </c>
      <c r="B867" s="35" t="s">
        <v>1626</v>
      </c>
      <c r="C867" s="35" t="s">
        <v>138</v>
      </c>
      <c r="D867" s="35" t="s">
        <v>380</v>
      </c>
      <c r="E867" s="35" t="s">
        <v>264</v>
      </c>
      <c r="F867" s="35" t="s">
        <v>2440</v>
      </c>
      <c r="G867" s="35" t="s">
        <v>2441</v>
      </c>
      <c r="H867" s="35" t="s">
        <v>2442</v>
      </c>
      <c r="I867" s="41">
        <v>44533</v>
      </c>
      <c r="J867" s="41">
        <v>45471</v>
      </c>
      <c r="K867" s="35" t="s">
        <v>1628</v>
      </c>
      <c r="L867" s="42">
        <v>8865000</v>
      </c>
      <c r="M867" s="43">
        <v>617890.5</v>
      </c>
      <c r="N867" s="42">
        <v>20910906</v>
      </c>
      <c r="O867" s="42">
        <v>0</v>
      </c>
      <c r="P867" s="35">
        <v>0</v>
      </c>
      <c r="Q867" s="35">
        <v>0</v>
      </c>
      <c r="R867" s="42">
        <v>617890.5</v>
      </c>
      <c r="S867" s="42">
        <v>0</v>
      </c>
      <c r="T867" s="42">
        <v>0</v>
      </c>
      <c r="U867" s="42">
        <v>2.95</v>
      </c>
      <c r="V867" s="35" t="s">
        <v>831</v>
      </c>
      <c r="W867" s="35" t="s">
        <v>82</v>
      </c>
      <c r="X867" s="35" t="s">
        <v>382</v>
      </c>
      <c r="Y867" s="35" t="s">
        <v>364</v>
      </c>
      <c r="Z867" s="35" t="s">
        <v>364</v>
      </c>
    </row>
    <row r="868" spans="1:26" ht="15.75" customHeight="1">
      <c r="A868" s="35" t="s">
        <v>1625</v>
      </c>
      <c r="B868" s="35" t="s">
        <v>1626</v>
      </c>
      <c r="C868" s="35" t="s">
        <v>138</v>
      </c>
      <c r="D868" s="35" t="s">
        <v>380</v>
      </c>
      <c r="E868" s="35" t="s">
        <v>264</v>
      </c>
      <c r="F868" s="35" t="s">
        <v>2440</v>
      </c>
      <c r="G868" s="35" t="s">
        <v>2441</v>
      </c>
      <c r="H868" s="35" t="s">
        <v>2442</v>
      </c>
      <c r="I868" s="41">
        <v>44533</v>
      </c>
      <c r="J868" s="41">
        <v>45471</v>
      </c>
      <c r="K868" s="35" t="s">
        <v>1628</v>
      </c>
      <c r="L868" s="42">
        <v>8865000</v>
      </c>
      <c r="M868" s="43">
        <v>617890.5</v>
      </c>
      <c r="N868" s="42">
        <v>20910906</v>
      </c>
      <c r="O868" s="42">
        <v>0</v>
      </c>
      <c r="P868" s="35">
        <v>0</v>
      </c>
      <c r="Q868" s="35">
        <v>0</v>
      </c>
      <c r="R868" s="42">
        <v>617890.5</v>
      </c>
      <c r="S868" s="42">
        <v>0</v>
      </c>
      <c r="T868" s="42">
        <v>0</v>
      </c>
      <c r="U868" s="42">
        <v>2.95</v>
      </c>
      <c r="V868" s="35" t="s">
        <v>831</v>
      </c>
      <c r="W868" s="35" t="s">
        <v>82</v>
      </c>
      <c r="X868" s="35" t="s">
        <v>382</v>
      </c>
      <c r="Y868" s="35" t="s">
        <v>212</v>
      </c>
      <c r="Z868" s="35" t="s">
        <v>212</v>
      </c>
    </row>
    <row r="869" spans="1:26" ht="15.75" customHeight="1">
      <c r="A869" s="35" t="s">
        <v>1625</v>
      </c>
      <c r="B869" s="35" t="s">
        <v>1626</v>
      </c>
      <c r="C869" s="35" t="s">
        <v>138</v>
      </c>
      <c r="D869" s="35" t="s">
        <v>380</v>
      </c>
      <c r="E869" s="35" t="s">
        <v>264</v>
      </c>
      <c r="F869" s="35" t="s">
        <v>2440</v>
      </c>
      <c r="G869" s="35" t="s">
        <v>2441</v>
      </c>
      <c r="H869" s="35" t="s">
        <v>2442</v>
      </c>
      <c r="I869" s="41">
        <v>44533</v>
      </c>
      <c r="J869" s="41">
        <v>45471</v>
      </c>
      <c r="K869" s="35" t="s">
        <v>1628</v>
      </c>
      <c r="L869" s="42">
        <v>8865000</v>
      </c>
      <c r="M869" s="43">
        <v>617890.5</v>
      </c>
      <c r="N869" s="42">
        <v>20910906</v>
      </c>
      <c r="O869" s="42">
        <v>0</v>
      </c>
      <c r="P869" s="35">
        <v>0</v>
      </c>
      <c r="Q869" s="35">
        <v>0</v>
      </c>
      <c r="R869" s="42">
        <v>617890.5</v>
      </c>
      <c r="S869" s="42">
        <v>0</v>
      </c>
      <c r="T869" s="42">
        <v>0</v>
      </c>
      <c r="U869" s="42">
        <v>2.95</v>
      </c>
      <c r="V869" s="35" t="s">
        <v>831</v>
      </c>
      <c r="W869" s="35" t="s">
        <v>82</v>
      </c>
      <c r="X869" s="35" t="s">
        <v>382</v>
      </c>
      <c r="Y869" s="35" t="s">
        <v>1223</v>
      </c>
      <c r="Z869" s="35" t="s">
        <v>1223</v>
      </c>
    </row>
    <row r="870" spans="1:26" ht="15.75" customHeight="1">
      <c r="A870" s="35" t="s">
        <v>1625</v>
      </c>
      <c r="B870" s="35" t="s">
        <v>1626</v>
      </c>
      <c r="C870" s="35" t="s">
        <v>138</v>
      </c>
      <c r="D870" s="35" t="s">
        <v>380</v>
      </c>
      <c r="E870" s="35" t="s">
        <v>264</v>
      </c>
      <c r="F870" s="35" t="s">
        <v>2440</v>
      </c>
      <c r="G870" s="35" t="s">
        <v>2441</v>
      </c>
      <c r="H870" s="35" t="s">
        <v>2442</v>
      </c>
      <c r="I870" s="41">
        <v>44533</v>
      </c>
      <c r="J870" s="41">
        <v>45471</v>
      </c>
      <c r="K870" s="35" t="s">
        <v>1628</v>
      </c>
      <c r="L870" s="42">
        <v>8865000</v>
      </c>
      <c r="M870" s="43">
        <v>617890.5</v>
      </c>
      <c r="N870" s="42">
        <v>20910906</v>
      </c>
      <c r="O870" s="42">
        <v>0</v>
      </c>
      <c r="P870" s="35">
        <v>0</v>
      </c>
      <c r="Q870" s="35">
        <v>0</v>
      </c>
      <c r="R870" s="42">
        <v>617890.5</v>
      </c>
      <c r="S870" s="42">
        <v>0</v>
      </c>
      <c r="T870" s="42">
        <v>0</v>
      </c>
      <c r="U870" s="42">
        <v>2.95</v>
      </c>
      <c r="V870" s="35" t="s">
        <v>831</v>
      </c>
      <c r="W870" s="35" t="s">
        <v>82</v>
      </c>
      <c r="X870" s="35" t="s">
        <v>382</v>
      </c>
      <c r="Y870" s="35" t="s">
        <v>1660</v>
      </c>
      <c r="Z870" s="35" t="s">
        <v>1660</v>
      </c>
    </row>
    <row r="871" spans="1:26" ht="15.75" customHeight="1">
      <c r="A871" s="35" t="s">
        <v>1625</v>
      </c>
      <c r="B871" s="35" t="s">
        <v>1626</v>
      </c>
      <c r="C871" s="35" t="s">
        <v>138</v>
      </c>
      <c r="D871" s="35" t="s">
        <v>380</v>
      </c>
      <c r="E871" s="35" t="s">
        <v>264</v>
      </c>
      <c r="F871" s="35" t="s">
        <v>2440</v>
      </c>
      <c r="G871" s="35" t="s">
        <v>2441</v>
      </c>
      <c r="H871" s="35" t="s">
        <v>2442</v>
      </c>
      <c r="I871" s="41">
        <v>44533</v>
      </c>
      <c r="J871" s="41">
        <v>45471</v>
      </c>
      <c r="K871" s="35" t="s">
        <v>1628</v>
      </c>
      <c r="L871" s="42">
        <v>8865000</v>
      </c>
      <c r="M871" s="43">
        <v>617890.5</v>
      </c>
      <c r="N871" s="42">
        <v>20910906</v>
      </c>
      <c r="O871" s="42">
        <v>0</v>
      </c>
      <c r="P871" s="35">
        <v>0</v>
      </c>
      <c r="Q871" s="35">
        <v>0</v>
      </c>
      <c r="R871" s="42">
        <v>617890.5</v>
      </c>
      <c r="S871" s="42">
        <v>0</v>
      </c>
      <c r="T871" s="42">
        <v>0</v>
      </c>
      <c r="U871" s="42">
        <v>2.95</v>
      </c>
      <c r="V871" s="35" t="s">
        <v>831</v>
      </c>
      <c r="W871" s="35" t="s">
        <v>82</v>
      </c>
      <c r="X871" s="35" t="s">
        <v>382</v>
      </c>
      <c r="Y871" s="35" t="s">
        <v>356</v>
      </c>
      <c r="Z871" s="35" t="s">
        <v>356</v>
      </c>
    </row>
    <row r="872" spans="1:26" ht="15.75" customHeight="1">
      <c r="A872" s="35" t="s">
        <v>1625</v>
      </c>
      <c r="B872" s="35" t="s">
        <v>1626</v>
      </c>
      <c r="C872" s="35" t="s">
        <v>138</v>
      </c>
      <c r="D872" s="35" t="s">
        <v>380</v>
      </c>
      <c r="E872" s="35" t="s">
        <v>264</v>
      </c>
      <c r="F872" s="35" t="s">
        <v>2440</v>
      </c>
      <c r="G872" s="35" t="s">
        <v>2441</v>
      </c>
      <c r="H872" s="35" t="s">
        <v>2442</v>
      </c>
      <c r="I872" s="41">
        <v>44533</v>
      </c>
      <c r="J872" s="41">
        <v>45471</v>
      </c>
      <c r="K872" s="35" t="s">
        <v>1628</v>
      </c>
      <c r="L872" s="42">
        <v>8865000</v>
      </c>
      <c r="M872" s="43">
        <v>617890.5</v>
      </c>
      <c r="N872" s="42">
        <v>20910906</v>
      </c>
      <c r="O872" s="42">
        <v>0</v>
      </c>
      <c r="P872" s="35">
        <v>0</v>
      </c>
      <c r="Q872" s="35">
        <v>0</v>
      </c>
      <c r="R872" s="42">
        <v>617890.5</v>
      </c>
      <c r="S872" s="42">
        <v>0</v>
      </c>
      <c r="T872" s="42">
        <v>0</v>
      </c>
      <c r="U872" s="42">
        <v>2.95</v>
      </c>
      <c r="V872" s="35" t="s">
        <v>831</v>
      </c>
      <c r="W872" s="35" t="s">
        <v>82</v>
      </c>
      <c r="X872" s="35" t="s">
        <v>382</v>
      </c>
      <c r="Y872" s="35" t="s">
        <v>1883</v>
      </c>
      <c r="Z872" s="35" t="s">
        <v>1883</v>
      </c>
    </row>
    <row r="873" spans="1:26" ht="15.75" customHeight="1">
      <c r="A873" s="35" t="s">
        <v>1625</v>
      </c>
      <c r="B873" s="35" t="s">
        <v>1626</v>
      </c>
      <c r="C873" s="35" t="s">
        <v>138</v>
      </c>
      <c r="D873" s="35" t="s">
        <v>380</v>
      </c>
      <c r="E873" s="35" t="s">
        <v>264</v>
      </c>
      <c r="F873" s="35" t="s">
        <v>2440</v>
      </c>
      <c r="G873" s="35" t="s">
        <v>2441</v>
      </c>
      <c r="H873" s="35" t="s">
        <v>2442</v>
      </c>
      <c r="I873" s="41">
        <v>44533</v>
      </c>
      <c r="J873" s="41">
        <v>45471</v>
      </c>
      <c r="K873" s="35" t="s">
        <v>1628</v>
      </c>
      <c r="L873" s="42">
        <v>8865000</v>
      </c>
      <c r="M873" s="43">
        <v>617890.5</v>
      </c>
      <c r="N873" s="42">
        <v>20910906</v>
      </c>
      <c r="O873" s="42">
        <v>0</v>
      </c>
      <c r="P873" s="35">
        <v>0</v>
      </c>
      <c r="Q873" s="35">
        <v>0</v>
      </c>
      <c r="R873" s="42">
        <v>617890.5</v>
      </c>
      <c r="S873" s="42">
        <v>0</v>
      </c>
      <c r="T873" s="42">
        <v>0</v>
      </c>
      <c r="U873" s="42">
        <v>2.95</v>
      </c>
      <c r="V873" s="35" t="s">
        <v>831</v>
      </c>
      <c r="W873" s="35" t="s">
        <v>82</v>
      </c>
      <c r="X873" s="35" t="s">
        <v>382</v>
      </c>
      <c r="Y873" s="35" t="s">
        <v>578</v>
      </c>
      <c r="Z873" s="35" t="s">
        <v>578</v>
      </c>
    </row>
    <row r="874" spans="1:26" ht="15.75" customHeight="1">
      <c r="A874" s="35" t="s">
        <v>1629</v>
      </c>
      <c r="B874" s="35" t="s">
        <v>1630</v>
      </c>
      <c r="C874" s="35" t="s">
        <v>138</v>
      </c>
      <c r="D874" s="35" t="s">
        <v>1631</v>
      </c>
      <c r="E874" s="35" t="s">
        <v>102</v>
      </c>
      <c r="F874" s="35" t="s">
        <v>2105</v>
      </c>
      <c r="G874" s="35" t="s">
        <v>2106</v>
      </c>
      <c r="H874" s="35" t="s">
        <v>2107</v>
      </c>
      <c r="I874" s="41">
        <v>44228</v>
      </c>
      <c r="J874" s="41">
        <v>45322</v>
      </c>
      <c r="K874" s="35" t="s">
        <v>104</v>
      </c>
      <c r="L874" s="42">
        <v>254115.18</v>
      </c>
      <c r="M874" s="43">
        <v>2096970.54</v>
      </c>
      <c r="N874" s="42">
        <v>3150095.64</v>
      </c>
      <c r="O874" s="42">
        <v>0</v>
      </c>
      <c r="P874" s="35">
        <v>0</v>
      </c>
      <c r="Q874" s="35">
        <v>0</v>
      </c>
      <c r="R874" s="42">
        <v>1537590.2</v>
      </c>
      <c r="S874" s="42">
        <v>0</v>
      </c>
      <c r="T874" s="42">
        <v>19.489999999999998</v>
      </c>
      <c r="U874" s="42">
        <v>48.81</v>
      </c>
      <c r="V874" s="35" t="s">
        <v>787</v>
      </c>
      <c r="W874" s="35" t="s">
        <v>133</v>
      </c>
      <c r="X874" s="35" t="s">
        <v>355</v>
      </c>
      <c r="Y874" s="35" t="s">
        <v>224</v>
      </c>
      <c r="Z874" s="35" t="s">
        <v>224</v>
      </c>
    </row>
    <row r="875" spans="1:26" ht="15.75" customHeight="1">
      <c r="A875" s="35" t="s">
        <v>1635</v>
      </c>
      <c r="B875" s="35" t="s">
        <v>1636</v>
      </c>
      <c r="C875" s="35" t="s">
        <v>281</v>
      </c>
      <c r="D875" s="35" t="s">
        <v>1637</v>
      </c>
      <c r="E875" s="35" t="s">
        <v>196</v>
      </c>
      <c r="F875" s="35" t="s">
        <v>2443</v>
      </c>
      <c r="G875" s="35" t="s">
        <v>2444</v>
      </c>
      <c r="H875" s="35" t="s">
        <v>2445</v>
      </c>
      <c r="I875" s="41">
        <v>44677</v>
      </c>
      <c r="J875" s="41">
        <v>45223</v>
      </c>
      <c r="K875" s="35" t="s">
        <v>104</v>
      </c>
      <c r="L875" s="42">
        <v>0</v>
      </c>
      <c r="M875" s="43">
        <v>0</v>
      </c>
      <c r="N875" s="42">
        <v>1222835.68</v>
      </c>
      <c r="O875" s="42">
        <v>0</v>
      </c>
      <c r="P875" s="35">
        <v>0</v>
      </c>
      <c r="Q875" s="35">
        <v>0</v>
      </c>
      <c r="R875" s="42">
        <v>0</v>
      </c>
      <c r="S875" s="42">
        <v>0</v>
      </c>
      <c r="T875" s="42">
        <v>0</v>
      </c>
      <c r="U875" s="42">
        <v>0</v>
      </c>
      <c r="V875" s="35" t="s">
        <v>787</v>
      </c>
      <c r="W875" s="35" t="s">
        <v>82</v>
      </c>
      <c r="X875" s="35" t="s">
        <v>157</v>
      </c>
      <c r="Y875" s="35" t="s">
        <v>235</v>
      </c>
      <c r="Z875" s="35" t="s">
        <v>1638</v>
      </c>
    </row>
    <row r="876" spans="1:26" ht="15.75" customHeight="1">
      <c r="A876" s="35" t="s">
        <v>1635</v>
      </c>
      <c r="B876" s="35" t="s">
        <v>1636</v>
      </c>
      <c r="C876" s="35" t="s">
        <v>281</v>
      </c>
      <c r="D876" s="35" t="s">
        <v>1637</v>
      </c>
      <c r="E876" s="35" t="s">
        <v>196</v>
      </c>
      <c r="F876" s="35" t="s">
        <v>2443</v>
      </c>
      <c r="G876" s="35" t="s">
        <v>2444</v>
      </c>
      <c r="H876" s="35" t="s">
        <v>2445</v>
      </c>
      <c r="I876" s="41">
        <v>44677</v>
      </c>
      <c r="J876" s="41">
        <v>45223</v>
      </c>
      <c r="K876" s="35" t="s">
        <v>104</v>
      </c>
      <c r="L876" s="42">
        <v>0</v>
      </c>
      <c r="M876" s="43">
        <v>0</v>
      </c>
      <c r="N876" s="42">
        <v>1222835.68</v>
      </c>
      <c r="O876" s="42">
        <v>0</v>
      </c>
      <c r="P876" s="35">
        <v>0</v>
      </c>
      <c r="Q876" s="35">
        <v>0</v>
      </c>
      <c r="R876" s="42">
        <v>0</v>
      </c>
      <c r="S876" s="42">
        <v>0</v>
      </c>
      <c r="T876" s="42">
        <v>0</v>
      </c>
      <c r="U876" s="42">
        <v>0</v>
      </c>
      <c r="V876" s="35" t="s">
        <v>787</v>
      </c>
      <c r="W876" s="35" t="s">
        <v>82</v>
      </c>
      <c r="X876" s="35" t="s">
        <v>157</v>
      </c>
      <c r="Y876" s="35" t="s">
        <v>655</v>
      </c>
      <c r="Z876" s="35" t="s">
        <v>655</v>
      </c>
    </row>
    <row r="877" spans="1:26" ht="15.75" customHeight="1">
      <c r="A877" s="35" t="s">
        <v>1639</v>
      </c>
      <c r="B877" s="35" t="s">
        <v>1641</v>
      </c>
      <c r="C877" s="35" t="s">
        <v>138</v>
      </c>
      <c r="D877" s="35" t="s">
        <v>150</v>
      </c>
      <c r="E877" s="35" t="s">
        <v>488</v>
      </c>
      <c r="F877" s="35" t="s">
        <v>2343</v>
      </c>
      <c r="G877" s="35" t="s">
        <v>2427</v>
      </c>
      <c r="H877" s="35" t="s">
        <v>2339</v>
      </c>
      <c r="I877" s="41">
        <v>44587</v>
      </c>
      <c r="J877" s="41">
        <v>46413</v>
      </c>
      <c r="K877" s="35" t="s">
        <v>80</v>
      </c>
      <c r="L877" s="42">
        <v>0</v>
      </c>
      <c r="M877" s="43">
        <v>0</v>
      </c>
      <c r="N877" s="42">
        <v>100537970</v>
      </c>
      <c r="O877" s="42">
        <v>6019250.0300000003</v>
      </c>
      <c r="P877" s="35">
        <v>0</v>
      </c>
      <c r="Q877" s="35">
        <v>0</v>
      </c>
      <c r="R877" s="42">
        <v>0</v>
      </c>
      <c r="S877" s="42">
        <v>0</v>
      </c>
      <c r="T877" s="42">
        <v>0</v>
      </c>
      <c r="U877" s="42">
        <v>0</v>
      </c>
      <c r="V877" s="35" t="s">
        <v>989</v>
      </c>
      <c r="W877" s="35" t="s">
        <v>82</v>
      </c>
      <c r="X877" s="35" t="s">
        <v>217</v>
      </c>
      <c r="Y877" s="35" t="s">
        <v>95</v>
      </c>
      <c r="Z877" s="35" t="s">
        <v>95</v>
      </c>
    </row>
    <row r="878" spans="1:26" ht="15.75" customHeight="1">
      <c r="A878" s="35" t="s">
        <v>1642</v>
      </c>
      <c r="B878" s="35" t="s">
        <v>1644</v>
      </c>
      <c r="C878" s="35" t="s">
        <v>138</v>
      </c>
      <c r="D878" s="35" t="s">
        <v>642</v>
      </c>
      <c r="E878" s="35" t="s">
        <v>810</v>
      </c>
      <c r="F878" s="35" t="s">
        <v>2131</v>
      </c>
      <c r="G878" s="35" t="s">
        <v>2132</v>
      </c>
      <c r="H878" s="35" t="s">
        <v>2446</v>
      </c>
      <c r="I878" s="41">
        <v>44498</v>
      </c>
      <c r="J878" s="41">
        <v>44631</v>
      </c>
      <c r="K878" s="35" t="s">
        <v>663</v>
      </c>
      <c r="L878" s="42">
        <v>0</v>
      </c>
      <c r="M878" s="43">
        <v>0</v>
      </c>
      <c r="N878" s="42">
        <v>1664690.18</v>
      </c>
      <c r="O878" s="42">
        <v>0</v>
      </c>
      <c r="P878" s="35">
        <v>0</v>
      </c>
      <c r="Q878" s="35">
        <v>0</v>
      </c>
      <c r="R878" s="42">
        <v>1027900.67</v>
      </c>
      <c r="S878" s="42">
        <v>0</v>
      </c>
      <c r="T878" s="42">
        <v>74.84</v>
      </c>
      <c r="U878" s="42">
        <v>61.74</v>
      </c>
      <c r="V878" s="35" t="s">
        <v>831</v>
      </c>
      <c r="W878" s="35" t="s">
        <v>82</v>
      </c>
      <c r="X878" s="35" t="s">
        <v>643</v>
      </c>
      <c r="Y878" s="35" t="s">
        <v>95</v>
      </c>
      <c r="Z878" s="35" t="s">
        <v>95</v>
      </c>
    </row>
    <row r="879" spans="1:26" ht="15.75" customHeight="1">
      <c r="A879" s="35" t="s">
        <v>1647</v>
      </c>
      <c r="B879" s="35" t="s">
        <v>1649</v>
      </c>
      <c r="C879" s="35" t="s">
        <v>281</v>
      </c>
      <c r="D879" s="35" t="s">
        <v>155</v>
      </c>
      <c r="E879" s="35" t="s">
        <v>264</v>
      </c>
      <c r="F879" s="35" t="s">
        <v>68</v>
      </c>
      <c r="G879" s="35" t="s">
        <v>68</v>
      </c>
      <c r="H879" s="35" t="s">
        <v>68</v>
      </c>
      <c r="I879" s="41">
        <v>44515</v>
      </c>
      <c r="J879" s="41" t="s">
        <v>68</v>
      </c>
      <c r="K879" s="35" t="s">
        <v>663</v>
      </c>
      <c r="L879" s="42">
        <v>0</v>
      </c>
      <c r="M879" s="43">
        <v>0</v>
      </c>
      <c r="N879" s="42">
        <v>10404583.109999999</v>
      </c>
      <c r="O879" s="42">
        <v>10404583.109999999</v>
      </c>
      <c r="P879" s="35">
        <v>0</v>
      </c>
      <c r="Q879" s="35">
        <v>0</v>
      </c>
      <c r="R879" s="42">
        <v>0</v>
      </c>
      <c r="S879" s="42">
        <v>0</v>
      </c>
      <c r="T879" s="42">
        <v>0</v>
      </c>
      <c r="U879" s="42">
        <v>0</v>
      </c>
      <c r="V879" s="35" t="s">
        <v>796</v>
      </c>
      <c r="W879" s="35" t="s">
        <v>82</v>
      </c>
      <c r="X879" s="35" t="s">
        <v>157</v>
      </c>
      <c r="Y879" s="35" t="s">
        <v>95</v>
      </c>
      <c r="Z879" s="35" t="s">
        <v>95</v>
      </c>
    </row>
    <row r="880" spans="1:26" ht="15.75" customHeight="1">
      <c r="A880" s="35" t="s">
        <v>1650</v>
      </c>
      <c r="B880" s="35" t="s">
        <v>1652</v>
      </c>
      <c r="C880" s="35" t="s">
        <v>920</v>
      </c>
      <c r="D880" s="35" t="s">
        <v>642</v>
      </c>
      <c r="E880" s="35" t="s">
        <v>196</v>
      </c>
      <c r="F880" s="35" t="s">
        <v>2131</v>
      </c>
      <c r="G880" s="35" t="s">
        <v>2132</v>
      </c>
      <c r="H880" s="35" t="s">
        <v>2428</v>
      </c>
      <c r="I880" s="41">
        <v>44127</v>
      </c>
      <c r="J880" s="41">
        <v>44857</v>
      </c>
      <c r="K880" s="35" t="s">
        <v>80</v>
      </c>
      <c r="L880" s="42">
        <v>0</v>
      </c>
      <c r="M880" s="43">
        <v>0</v>
      </c>
      <c r="N880" s="42">
        <v>2768155.17</v>
      </c>
      <c r="O880" s="42">
        <v>159000</v>
      </c>
      <c r="P880" s="35">
        <v>0</v>
      </c>
      <c r="Q880" s="35">
        <v>0</v>
      </c>
      <c r="R880" s="42">
        <v>0</v>
      </c>
      <c r="S880" s="42">
        <v>0</v>
      </c>
      <c r="T880" s="42">
        <v>0</v>
      </c>
      <c r="U880" s="42">
        <v>0</v>
      </c>
      <c r="V880" s="35" t="s">
        <v>105</v>
      </c>
      <c r="W880" s="35" t="s">
        <v>233</v>
      </c>
      <c r="X880" s="35" t="s">
        <v>643</v>
      </c>
      <c r="Y880" s="35" t="s">
        <v>95</v>
      </c>
      <c r="Z880" s="35" t="s">
        <v>95</v>
      </c>
    </row>
    <row r="881" spans="1:26" ht="15.75" customHeight="1">
      <c r="A881" s="35" t="s">
        <v>1654</v>
      </c>
      <c r="B881" s="35" t="s">
        <v>1656</v>
      </c>
      <c r="C881" s="35" t="s">
        <v>281</v>
      </c>
      <c r="D881" s="35" t="s">
        <v>223</v>
      </c>
      <c r="E881" s="35" t="s">
        <v>102</v>
      </c>
      <c r="F881" s="35" t="s">
        <v>68</v>
      </c>
      <c r="G881" s="35" t="s">
        <v>68</v>
      </c>
      <c r="H881" s="35" t="s">
        <v>68</v>
      </c>
      <c r="I881" s="41">
        <v>44564</v>
      </c>
      <c r="J881" s="41" t="s">
        <v>68</v>
      </c>
      <c r="K881" s="35" t="s">
        <v>104</v>
      </c>
      <c r="L881" s="42">
        <v>0</v>
      </c>
      <c r="M881" s="43">
        <v>0</v>
      </c>
      <c r="N881" s="42">
        <v>14000000</v>
      </c>
      <c r="O881" s="42">
        <v>0</v>
      </c>
      <c r="P881" s="35">
        <v>0</v>
      </c>
      <c r="Q881" s="35">
        <v>0</v>
      </c>
      <c r="R881" s="42">
        <v>0</v>
      </c>
      <c r="S881" s="42">
        <v>0</v>
      </c>
      <c r="T881" s="42">
        <v>0</v>
      </c>
      <c r="U881" s="42">
        <v>0</v>
      </c>
      <c r="V881" s="35" t="s">
        <v>105</v>
      </c>
      <c r="W881" s="35" t="s">
        <v>82</v>
      </c>
      <c r="X881" s="35" t="s">
        <v>157</v>
      </c>
      <c r="Y881" s="35" t="s">
        <v>95</v>
      </c>
      <c r="Z881" s="35" t="s">
        <v>95</v>
      </c>
    </row>
    <row r="882" spans="1:26" ht="15.75" customHeight="1">
      <c r="A882" s="35" t="s">
        <v>1657</v>
      </c>
      <c r="B882" s="35" t="s">
        <v>2447</v>
      </c>
      <c r="C882" s="35" t="s">
        <v>281</v>
      </c>
      <c r="D882" s="35" t="s">
        <v>318</v>
      </c>
      <c r="E882" s="35" t="s">
        <v>78</v>
      </c>
      <c r="F882" s="35" t="s">
        <v>68</v>
      </c>
      <c r="G882" s="35" t="s">
        <v>68</v>
      </c>
      <c r="H882" s="35" t="s">
        <v>68</v>
      </c>
      <c r="I882" s="41">
        <v>44564</v>
      </c>
      <c r="J882" s="41" t="s">
        <v>68</v>
      </c>
      <c r="K882" s="35" t="s">
        <v>663</v>
      </c>
      <c r="L882" s="42">
        <v>0</v>
      </c>
      <c r="M882" s="43">
        <v>0</v>
      </c>
      <c r="N882" s="42">
        <v>450000</v>
      </c>
      <c r="O882" s="42">
        <v>0</v>
      </c>
      <c r="P882" s="35">
        <v>0</v>
      </c>
      <c r="Q882" s="35">
        <v>0</v>
      </c>
      <c r="R882" s="42">
        <v>0</v>
      </c>
      <c r="S882" s="42">
        <v>0</v>
      </c>
      <c r="T882" s="42">
        <v>0</v>
      </c>
      <c r="U882" s="42">
        <v>0</v>
      </c>
      <c r="V882" s="35" t="s">
        <v>796</v>
      </c>
      <c r="W882" s="35" t="s">
        <v>82</v>
      </c>
      <c r="X882" s="35" t="s">
        <v>234</v>
      </c>
      <c r="Y882" s="35" t="s">
        <v>1660</v>
      </c>
      <c r="Z882" s="35" t="s">
        <v>1661</v>
      </c>
    </row>
    <row r="883" spans="1:26" ht="15.75" customHeight="1">
      <c r="A883" s="35" t="s">
        <v>1657</v>
      </c>
      <c r="B883" s="35" t="s">
        <v>2447</v>
      </c>
      <c r="C883" s="35" t="s">
        <v>281</v>
      </c>
      <c r="D883" s="35" t="s">
        <v>318</v>
      </c>
      <c r="E883" s="35" t="s">
        <v>78</v>
      </c>
      <c r="F883" s="35" t="s">
        <v>68</v>
      </c>
      <c r="G883" s="35" t="s">
        <v>68</v>
      </c>
      <c r="H883" s="35" t="s">
        <v>68</v>
      </c>
      <c r="I883" s="41">
        <v>44564</v>
      </c>
      <c r="J883" s="41" t="s">
        <v>68</v>
      </c>
      <c r="K883" s="35" t="s">
        <v>663</v>
      </c>
      <c r="L883" s="42">
        <v>0</v>
      </c>
      <c r="M883" s="43">
        <v>0</v>
      </c>
      <c r="N883" s="42">
        <v>450000</v>
      </c>
      <c r="O883" s="42">
        <v>0</v>
      </c>
      <c r="P883" s="35">
        <v>0</v>
      </c>
      <c r="Q883" s="35">
        <v>0</v>
      </c>
      <c r="R883" s="42">
        <v>0</v>
      </c>
      <c r="S883" s="42">
        <v>0</v>
      </c>
      <c r="T883" s="42">
        <v>0</v>
      </c>
      <c r="U883" s="42">
        <v>0</v>
      </c>
      <c r="V883" s="35" t="s">
        <v>796</v>
      </c>
      <c r="W883" s="35" t="s">
        <v>82</v>
      </c>
      <c r="X883" s="35" t="s">
        <v>234</v>
      </c>
      <c r="Y883" s="35" t="s">
        <v>1660</v>
      </c>
      <c r="Z883" s="35" t="s">
        <v>2448</v>
      </c>
    </row>
    <row r="884" spans="1:26" ht="15.75" customHeight="1">
      <c r="A884" s="35" t="s">
        <v>1657</v>
      </c>
      <c r="B884" s="35" t="s">
        <v>2447</v>
      </c>
      <c r="C884" s="35" t="s">
        <v>281</v>
      </c>
      <c r="D884" s="35" t="s">
        <v>318</v>
      </c>
      <c r="E884" s="35" t="s">
        <v>78</v>
      </c>
      <c r="F884" s="35" t="s">
        <v>68</v>
      </c>
      <c r="G884" s="35" t="s">
        <v>68</v>
      </c>
      <c r="H884" s="35" t="s">
        <v>68</v>
      </c>
      <c r="I884" s="41">
        <v>44564</v>
      </c>
      <c r="J884" s="41" t="s">
        <v>68</v>
      </c>
      <c r="K884" s="35" t="s">
        <v>663</v>
      </c>
      <c r="L884" s="42">
        <v>0</v>
      </c>
      <c r="M884" s="43">
        <v>0</v>
      </c>
      <c r="N884" s="42">
        <v>450000</v>
      </c>
      <c r="O884" s="42">
        <v>0</v>
      </c>
      <c r="P884" s="35">
        <v>0</v>
      </c>
      <c r="Q884" s="35">
        <v>0</v>
      </c>
      <c r="R884" s="42">
        <v>0</v>
      </c>
      <c r="S884" s="42">
        <v>0</v>
      </c>
      <c r="T884" s="42">
        <v>0</v>
      </c>
      <c r="U884" s="42">
        <v>0</v>
      </c>
      <c r="V884" s="35" t="s">
        <v>796</v>
      </c>
      <c r="W884" s="35" t="s">
        <v>82</v>
      </c>
      <c r="X884" s="35" t="s">
        <v>234</v>
      </c>
      <c r="Y884" s="35" t="s">
        <v>283</v>
      </c>
      <c r="Z884" s="35" t="s">
        <v>1950</v>
      </c>
    </row>
    <row r="885" spans="1:26" ht="15.75" customHeight="1">
      <c r="A885" s="35" t="s">
        <v>1657</v>
      </c>
      <c r="B885" s="35" t="s">
        <v>2447</v>
      </c>
      <c r="C885" s="35" t="s">
        <v>281</v>
      </c>
      <c r="D885" s="35" t="s">
        <v>318</v>
      </c>
      <c r="E885" s="35" t="s">
        <v>78</v>
      </c>
      <c r="F885" s="35" t="s">
        <v>68</v>
      </c>
      <c r="G885" s="35" t="s">
        <v>68</v>
      </c>
      <c r="H885" s="35" t="s">
        <v>68</v>
      </c>
      <c r="I885" s="41">
        <v>44564</v>
      </c>
      <c r="J885" s="41" t="s">
        <v>68</v>
      </c>
      <c r="K885" s="35" t="s">
        <v>663</v>
      </c>
      <c r="L885" s="42">
        <v>0</v>
      </c>
      <c r="M885" s="43">
        <v>0</v>
      </c>
      <c r="N885" s="42">
        <v>450000</v>
      </c>
      <c r="O885" s="42">
        <v>0</v>
      </c>
      <c r="P885" s="35">
        <v>0</v>
      </c>
      <c r="Q885" s="35">
        <v>0</v>
      </c>
      <c r="R885" s="42">
        <v>0</v>
      </c>
      <c r="S885" s="42">
        <v>0</v>
      </c>
      <c r="T885" s="42">
        <v>0</v>
      </c>
      <c r="U885" s="42">
        <v>0</v>
      </c>
      <c r="V885" s="35" t="s">
        <v>796</v>
      </c>
      <c r="W885" s="35" t="s">
        <v>82</v>
      </c>
      <c r="X885" s="35" t="s">
        <v>234</v>
      </c>
      <c r="Y885" s="35" t="s">
        <v>283</v>
      </c>
      <c r="Z885" s="35" t="s">
        <v>2449</v>
      </c>
    </row>
    <row r="886" spans="1:26" ht="15.75" customHeight="1">
      <c r="A886" s="35" t="s">
        <v>1657</v>
      </c>
      <c r="B886" s="35" t="s">
        <v>2447</v>
      </c>
      <c r="C886" s="35" t="s">
        <v>281</v>
      </c>
      <c r="D886" s="35" t="s">
        <v>318</v>
      </c>
      <c r="E886" s="35" t="s">
        <v>78</v>
      </c>
      <c r="F886" s="35" t="s">
        <v>68</v>
      </c>
      <c r="G886" s="35" t="s">
        <v>68</v>
      </c>
      <c r="H886" s="35" t="s">
        <v>68</v>
      </c>
      <c r="I886" s="41">
        <v>44564</v>
      </c>
      <c r="J886" s="41" t="s">
        <v>68</v>
      </c>
      <c r="K886" s="35" t="s">
        <v>663</v>
      </c>
      <c r="L886" s="42">
        <v>0</v>
      </c>
      <c r="M886" s="43">
        <v>0</v>
      </c>
      <c r="N886" s="42">
        <v>450000</v>
      </c>
      <c r="O886" s="42">
        <v>0</v>
      </c>
      <c r="P886" s="35">
        <v>0</v>
      </c>
      <c r="Q886" s="35">
        <v>0</v>
      </c>
      <c r="R886" s="42">
        <v>0</v>
      </c>
      <c r="S886" s="42">
        <v>0</v>
      </c>
      <c r="T886" s="42">
        <v>0</v>
      </c>
      <c r="U886" s="42">
        <v>0</v>
      </c>
      <c r="V886" s="35" t="s">
        <v>796</v>
      </c>
      <c r="W886" s="35" t="s">
        <v>82</v>
      </c>
      <c r="X886" s="35" t="s">
        <v>234</v>
      </c>
      <c r="Y886" s="35" t="s">
        <v>283</v>
      </c>
      <c r="Z886" s="35" t="s">
        <v>2450</v>
      </c>
    </row>
    <row r="887" spans="1:26" ht="15.75" customHeight="1">
      <c r="A887" s="35" t="s">
        <v>1657</v>
      </c>
      <c r="B887" s="35" t="s">
        <v>2447</v>
      </c>
      <c r="C887" s="35" t="s">
        <v>281</v>
      </c>
      <c r="D887" s="35" t="s">
        <v>318</v>
      </c>
      <c r="E887" s="35" t="s">
        <v>78</v>
      </c>
      <c r="F887" s="35" t="s">
        <v>68</v>
      </c>
      <c r="G887" s="35" t="s">
        <v>68</v>
      </c>
      <c r="H887" s="35" t="s">
        <v>68</v>
      </c>
      <c r="I887" s="41">
        <v>44564</v>
      </c>
      <c r="J887" s="41" t="s">
        <v>68</v>
      </c>
      <c r="K887" s="35" t="s">
        <v>663</v>
      </c>
      <c r="L887" s="42">
        <v>0</v>
      </c>
      <c r="M887" s="43">
        <v>0</v>
      </c>
      <c r="N887" s="42">
        <v>450000</v>
      </c>
      <c r="O887" s="42">
        <v>0</v>
      </c>
      <c r="P887" s="35">
        <v>0</v>
      </c>
      <c r="Q887" s="35">
        <v>0</v>
      </c>
      <c r="R887" s="42">
        <v>0</v>
      </c>
      <c r="S887" s="42">
        <v>0</v>
      </c>
      <c r="T887" s="42">
        <v>0</v>
      </c>
      <c r="U887" s="42">
        <v>0</v>
      </c>
      <c r="V887" s="35" t="s">
        <v>796</v>
      </c>
      <c r="W887" s="35" t="s">
        <v>82</v>
      </c>
      <c r="X887" s="35" t="s">
        <v>234</v>
      </c>
      <c r="Y887" s="35" t="s">
        <v>1660</v>
      </c>
      <c r="Z887" s="35" t="s">
        <v>2451</v>
      </c>
    </row>
    <row r="888" spans="1:26" ht="15.75" customHeight="1">
      <c r="A888" s="35" t="s">
        <v>1657</v>
      </c>
      <c r="B888" s="35" t="s">
        <v>2447</v>
      </c>
      <c r="C888" s="35" t="s">
        <v>281</v>
      </c>
      <c r="D888" s="35" t="s">
        <v>318</v>
      </c>
      <c r="E888" s="35" t="s">
        <v>78</v>
      </c>
      <c r="F888" s="35" t="s">
        <v>68</v>
      </c>
      <c r="G888" s="35" t="s">
        <v>68</v>
      </c>
      <c r="H888" s="35" t="s">
        <v>68</v>
      </c>
      <c r="I888" s="41">
        <v>44564</v>
      </c>
      <c r="J888" s="41" t="s">
        <v>68</v>
      </c>
      <c r="K888" s="35" t="s">
        <v>663</v>
      </c>
      <c r="L888" s="42">
        <v>0</v>
      </c>
      <c r="M888" s="43">
        <v>0</v>
      </c>
      <c r="N888" s="42">
        <v>450000</v>
      </c>
      <c r="O888" s="42">
        <v>0</v>
      </c>
      <c r="P888" s="35">
        <v>0</v>
      </c>
      <c r="Q888" s="35">
        <v>0</v>
      </c>
      <c r="R888" s="42">
        <v>0</v>
      </c>
      <c r="S888" s="42">
        <v>0</v>
      </c>
      <c r="T888" s="42">
        <v>0</v>
      </c>
      <c r="U888" s="42">
        <v>0</v>
      </c>
      <c r="V888" s="35" t="s">
        <v>796</v>
      </c>
      <c r="W888" s="35" t="s">
        <v>82</v>
      </c>
      <c r="X888" s="35" t="s">
        <v>234</v>
      </c>
      <c r="Y888" s="35" t="s">
        <v>1223</v>
      </c>
      <c r="Z888" s="35" t="s">
        <v>2452</v>
      </c>
    </row>
    <row r="889" spans="1:26" ht="15.75" customHeight="1">
      <c r="A889" s="35" t="s">
        <v>1657</v>
      </c>
      <c r="B889" s="35" t="s">
        <v>2447</v>
      </c>
      <c r="C889" s="35" t="s">
        <v>281</v>
      </c>
      <c r="D889" s="35" t="s">
        <v>318</v>
      </c>
      <c r="E889" s="35" t="s">
        <v>78</v>
      </c>
      <c r="F889" s="35" t="s">
        <v>68</v>
      </c>
      <c r="G889" s="35" t="s">
        <v>68</v>
      </c>
      <c r="H889" s="35" t="s">
        <v>68</v>
      </c>
      <c r="I889" s="41">
        <v>44564</v>
      </c>
      <c r="J889" s="41" t="s">
        <v>68</v>
      </c>
      <c r="K889" s="35" t="s">
        <v>663</v>
      </c>
      <c r="L889" s="42">
        <v>0</v>
      </c>
      <c r="M889" s="43">
        <v>0</v>
      </c>
      <c r="N889" s="42">
        <v>450000</v>
      </c>
      <c r="O889" s="42">
        <v>0</v>
      </c>
      <c r="P889" s="35">
        <v>0</v>
      </c>
      <c r="Q889" s="35">
        <v>0</v>
      </c>
      <c r="R889" s="42">
        <v>0</v>
      </c>
      <c r="S889" s="42">
        <v>0</v>
      </c>
      <c r="T889" s="42">
        <v>0</v>
      </c>
      <c r="U889" s="42">
        <v>0</v>
      </c>
      <c r="V889" s="35" t="s">
        <v>796</v>
      </c>
      <c r="W889" s="35" t="s">
        <v>82</v>
      </c>
      <c r="X889" s="35" t="s">
        <v>234</v>
      </c>
      <c r="Y889" s="35" t="s">
        <v>1223</v>
      </c>
      <c r="Z889" s="35" t="s">
        <v>2376</v>
      </c>
    </row>
    <row r="890" spans="1:26" ht="15.75" customHeight="1">
      <c r="A890" s="35" t="s">
        <v>1657</v>
      </c>
      <c r="B890" s="35" t="s">
        <v>2447</v>
      </c>
      <c r="C890" s="35" t="s">
        <v>281</v>
      </c>
      <c r="D890" s="35" t="s">
        <v>318</v>
      </c>
      <c r="E890" s="35" t="s">
        <v>78</v>
      </c>
      <c r="F890" s="35" t="s">
        <v>68</v>
      </c>
      <c r="G890" s="35" t="s">
        <v>68</v>
      </c>
      <c r="H890" s="35" t="s">
        <v>68</v>
      </c>
      <c r="I890" s="41">
        <v>44564</v>
      </c>
      <c r="J890" s="41" t="s">
        <v>68</v>
      </c>
      <c r="K890" s="35" t="s">
        <v>663</v>
      </c>
      <c r="L890" s="42">
        <v>0</v>
      </c>
      <c r="M890" s="43">
        <v>0</v>
      </c>
      <c r="N890" s="42">
        <v>450000</v>
      </c>
      <c r="O890" s="42">
        <v>0</v>
      </c>
      <c r="P890" s="35">
        <v>0</v>
      </c>
      <c r="Q890" s="35">
        <v>0</v>
      </c>
      <c r="R890" s="42">
        <v>0</v>
      </c>
      <c r="S890" s="42">
        <v>0</v>
      </c>
      <c r="T890" s="42">
        <v>0</v>
      </c>
      <c r="U890" s="42">
        <v>0</v>
      </c>
      <c r="V890" s="35" t="s">
        <v>796</v>
      </c>
      <c r="W890" s="35" t="s">
        <v>82</v>
      </c>
      <c r="X890" s="35" t="s">
        <v>234</v>
      </c>
      <c r="Y890" s="35" t="s">
        <v>1660</v>
      </c>
      <c r="Z890" s="35" t="s">
        <v>2375</v>
      </c>
    </row>
    <row r="891" spans="1:26" ht="15.75" customHeight="1">
      <c r="A891" s="35" t="s">
        <v>1657</v>
      </c>
      <c r="B891" s="35" t="s">
        <v>2447</v>
      </c>
      <c r="C891" s="35" t="s">
        <v>281</v>
      </c>
      <c r="D891" s="35" t="s">
        <v>318</v>
      </c>
      <c r="E891" s="35" t="s">
        <v>78</v>
      </c>
      <c r="F891" s="35" t="s">
        <v>68</v>
      </c>
      <c r="G891" s="35" t="s">
        <v>68</v>
      </c>
      <c r="H891" s="35" t="s">
        <v>68</v>
      </c>
      <c r="I891" s="41">
        <v>44564</v>
      </c>
      <c r="J891" s="41" t="s">
        <v>68</v>
      </c>
      <c r="K891" s="35" t="s">
        <v>663</v>
      </c>
      <c r="L891" s="42">
        <v>0</v>
      </c>
      <c r="M891" s="43">
        <v>0</v>
      </c>
      <c r="N891" s="42">
        <v>450000</v>
      </c>
      <c r="O891" s="42">
        <v>0</v>
      </c>
      <c r="P891" s="35">
        <v>0</v>
      </c>
      <c r="Q891" s="35">
        <v>0</v>
      </c>
      <c r="R891" s="42">
        <v>0</v>
      </c>
      <c r="S891" s="42">
        <v>0</v>
      </c>
      <c r="T891" s="42">
        <v>0</v>
      </c>
      <c r="U891" s="42">
        <v>0</v>
      </c>
      <c r="V891" s="35" t="s">
        <v>796</v>
      </c>
      <c r="W891" s="35" t="s">
        <v>82</v>
      </c>
      <c r="X891" s="35" t="s">
        <v>234</v>
      </c>
      <c r="Y891" s="35" t="s">
        <v>1660</v>
      </c>
      <c r="Z891" s="35" t="s">
        <v>2453</v>
      </c>
    </row>
    <row r="892" spans="1:26" ht="15.75" customHeight="1">
      <c r="A892" s="35" t="s">
        <v>1657</v>
      </c>
      <c r="B892" s="35" t="s">
        <v>2447</v>
      </c>
      <c r="C892" s="35" t="s">
        <v>281</v>
      </c>
      <c r="D892" s="35" t="s">
        <v>318</v>
      </c>
      <c r="E892" s="35" t="s">
        <v>78</v>
      </c>
      <c r="F892" s="35" t="s">
        <v>68</v>
      </c>
      <c r="G892" s="35" t="s">
        <v>68</v>
      </c>
      <c r="H892" s="35" t="s">
        <v>68</v>
      </c>
      <c r="I892" s="41">
        <v>44564</v>
      </c>
      <c r="J892" s="41" t="s">
        <v>68</v>
      </c>
      <c r="K892" s="35" t="s">
        <v>663</v>
      </c>
      <c r="L892" s="42">
        <v>0</v>
      </c>
      <c r="M892" s="43">
        <v>0</v>
      </c>
      <c r="N892" s="42">
        <v>450000</v>
      </c>
      <c r="O892" s="42">
        <v>0</v>
      </c>
      <c r="P892" s="35">
        <v>0</v>
      </c>
      <c r="Q892" s="35">
        <v>0</v>
      </c>
      <c r="R892" s="42">
        <v>0</v>
      </c>
      <c r="S892" s="42">
        <v>0</v>
      </c>
      <c r="T892" s="42">
        <v>0</v>
      </c>
      <c r="U892" s="42">
        <v>0</v>
      </c>
      <c r="V892" s="35" t="s">
        <v>796</v>
      </c>
      <c r="W892" s="35" t="s">
        <v>82</v>
      </c>
      <c r="X892" s="35" t="s">
        <v>234</v>
      </c>
      <c r="Y892" s="35" t="s">
        <v>1660</v>
      </c>
      <c r="Z892" s="35" t="s">
        <v>2454</v>
      </c>
    </row>
    <row r="893" spans="1:26" ht="15.75" customHeight="1">
      <c r="A893" s="35" t="s">
        <v>1657</v>
      </c>
      <c r="B893" s="35" t="s">
        <v>2447</v>
      </c>
      <c r="C893" s="35" t="s">
        <v>281</v>
      </c>
      <c r="D893" s="35" t="s">
        <v>318</v>
      </c>
      <c r="E893" s="35" t="s">
        <v>78</v>
      </c>
      <c r="F893" s="35" t="s">
        <v>68</v>
      </c>
      <c r="G893" s="35" t="s">
        <v>68</v>
      </c>
      <c r="H893" s="35" t="s">
        <v>68</v>
      </c>
      <c r="I893" s="41">
        <v>44564</v>
      </c>
      <c r="J893" s="41" t="s">
        <v>68</v>
      </c>
      <c r="K893" s="35" t="s">
        <v>663</v>
      </c>
      <c r="L893" s="42">
        <v>0</v>
      </c>
      <c r="M893" s="43">
        <v>0</v>
      </c>
      <c r="N893" s="42">
        <v>450000</v>
      </c>
      <c r="O893" s="42">
        <v>0</v>
      </c>
      <c r="P893" s="35">
        <v>0</v>
      </c>
      <c r="Q893" s="35">
        <v>0</v>
      </c>
      <c r="R893" s="42">
        <v>0</v>
      </c>
      <c r="S893" s="42">
        <v>0</v>
      </c>
      <c r="T893" s="42">
        <v>0</v>
      </c>
      <c r="U893" s="42">
        <v>0</v>
      </c>
      <c r="V893" s="35" t="s">
        <v>796</v>
      </c>
      <c r="W893" s="35" t="s">
        <v>82</v>
      </c>
      <c r="X893" s="35" t="s">
        <v>234</v>
      </c>
      <c r="Y893" s="35" t="s">
        <v>1223</v>
      </c>
      <c r="Z893" s="35" t="s">
        <v>1867</v>
      </c>
    </row>
    <row r="894" spans="1:26" ht="15.75" customHeight="1">
      <c r="A894" s="35" t="s">
        <v>1663</v>
      </c>
      <c r="B894" s="35" t="s">
        <v>1665</v>
      </c>
      <c r="C894" s="35" t="s">
        <v>281</v>
      </c>
      <c r="D894" s="35" t="s">
        <v>1340</v>
      </c>
      <c r="E894" s="35" t="s">
        <v>488</v>
      </c>
      <c r="F894" s="35" t="s">
        <v>2455</v>
      </c>
      <c r="G894" s="35" t="s">
        <v>2456</v>
      </c>
      <c r="H894" s="35" t="s">
        <v>2385</v>
      </c>
      <c r="I894" s="41">
        <v>44620</v>
      </c>
      <c r="J894" s="41">
        <v>45165</v>
      </c>
      <c r="K894" s="35" t="s">
        <v>80</v>
      </c>
      <c r="L894" s="42">
        <v>0</v>
      </c>
      <c r="M894" s="43">
        <v>0</v>
      </c>
      <c r="N894" s="42">
        <v>1298640</v>
      </c>
      <c r="O894" s="42">
        <v>0</v>
      </c>
      <c r="P894" s="35">
        <v>0</v>
      </c>
      <c r="Q894" s="35">
        <v>0</v>
      </c>
      <c r="R894" s="42">
        <v>0</v>
      </c>
      <c r="S894" s="42">
        <v>0</v>
      </c>
      <c r="T894" s="42">
        <v>0</v>
      </c>
      <c r="U894" s="42">
        <v>0</v>
      </c>
      <c r="V894" s="35" t="s">
        <v>831</v>
      </c>
      <c r="W894" s="35" t="s">
        <v>82</v>
      </c>
      <c r="X894" s="35" t="s">
        <v>157</v>
      </c>
      <c r="Y894" s="35" t="s">
        <v>95</v>
      </c>
      <c r="Z894" s="35" t="s">
        <v>95</v>
      </c>
    </row>
    <row r="895" spans="1:26" ht="15.75" customHeight="1">
      <c r="A895" s="35" t="s">
        <v>1666</v>
      </c>
      <c r="B895" s="35" t="s">
        <v>1668</v>
      </c>
      <c r="C895" s="35" t="s">
        <v>138</v>
      </c>
      <c r="D895" s="35" t="s">
        <v>1488</v>
      </c>
      <c r="E895" s="35" t="s">
        <v>1408</v>
      </c>
      <c r="F895" s="35" t="s">
        <v>2418</v>
      </c>
      <c r="G895" s="35" t="s">
        <v>2419</v>
      </c>
      <c r="H895" s="35" t="s">
        <v>2457</v>
      </c>
      <c r="I895" s="41">
        <v>44455</v>
      </c>
      <c r="J895" s="41">
        <v>44925</v>
      </c>
      <c r="K895" s="35" t="s">
        <v>266</v>
      </c>
      <c r="L895" s="42">
        <v>277867.51</v>
      </c>
      <c r="M895" s="43">
        <v>277867.51</v>
      </c>
      <c r="N895" s="42">
        <v>672243.18</v>
      </c>
      <c r="O895" s="42">
        <v>0</v>
      </c>
      <c r="P895" s="35">
        <v>0</v>
      </c>
      <c r="Q895" s="35">
        <v>0</v>
      </c>
      <c r="R895" s="42">
        <v>277867.51</v>
      </c>
      <c r="S895" s="42">
        <v>0</v>
      </c>
      <c r="T895" s="42">
        <v>20</v>
      </c>
      <c r="U895" s="42">
        <v>41.33</v>
      </c>
      <c r="V895" s="35" t="s">
        <v>831</v>
      </c>
      <c r="W895" s="35" t="s">
        <v>82</v>
      </c>
      <c r="X895" s="35" t="s">
        <v>217</v>
      </c>
      <c r="Y895" s="35" t="s">
        <v>95</v>
      </c>
      <c r="Z895" s="35" t="s">
        <v>95</v>
      </c>
    </row>
    <row r="896" spans="1:26" ht="15.75" customHeight="1">
      <c r="A896" s="35" t="s">
        <v>1670</v>
      </c>
      <c r="B896" s="35" t="s">
        <v>1672</v>
      </c>
      <c r="C896" s="35" t="s">
        <v>281</v>
      </c>
      <c r="D896" s="35" t="s">
        <v>263</v>
      </c>
      <c r="E896" s="35" t="s">
        <v>102</v>
      </c>
      <c r="F896" s="35" t="s">
        <v>68</v>
      </c>
      <c r="G896" s="35" t="s">
        <v>68</v>
      </c>
      <c r="H896" s="35" t="s">
        <v>68</v>
      </c>
      <c r="I896" s="41">
        <v>44635</v>
      </c>
      <c r="J896" s="41" t="s">
        <v>68</v>
      </c>
      <c r="K896" s="35" t="s">
        <v>663</v>
      </c>
      <c r="L896" s="42">
        <v>0</v>
      </c>
      <c r="M896" s="43">
        <v>0</v>
      </c>
      <c r="N896" s="42">
        <v>18108477.949999999</v>
      </c>
      <c r="O896" s="42">
        <v>18108477.949999999</v>
      </c>
      <c r="P896" s="35">
        <v>0</v>
      </c>
      <c r="Q896" s="35">
        <v>0</v>
      </c>
      <c r="R896" s="42">
        <v>0</v>
      </c>
      <c r="S896" s="42">
        <v>0</v>
      </c>
      <c r="T896" s="42">
        <v>0</v>
      </c>
      <c r="U896" s="42">
        <v>0</v>
      </c>
      <c r="V896" s="35" t="s">
        <v>1614</v>
      </c>
      <c r="W896" s="35" t="s">
        <v>82</v>
      </c>
      <c r="X896" s="35" t="s">
        <v>267</v>
      </c>
      <c r="Y896" s="35" t="s">
        <v>259</v>
      </c>
      <c r="Z896" s="35" t="s">
        <v>1674</v>
      </c>
    </row>
    <row r="897" spans="1:26" ht="15.75" customHeight="1">
      <c r="A897" s="35" t="s">
        <v>1670</v>
      </c>
      <c r="B897" s="35" t="s">
        <v>1672</v>
      </c>
      <c r="C897" s="35" t="s">
        <v>281</v>
      </c>
      <c r="D897" s="35" t="s">
        <v>263</v>
      </c>
      <c r="E897" s="35" t="s">
        <v>102</v>
      </c>
      <c r="F897" s="35" t="s">
        <v>68</v>
      </c>
      <c r="G897" s="35" t="s">
        <v>68</v>
      </c>
      <c r="H897" s="35" t="s">
        <v>68</v>
      </c>
      <c r="I897" s="41">
        <v>44635</v>
      </c>
      <c r="J897" s="41" t="s">
        <v>68</v>
      </c>
      <c r="K897" s="35" t="s">
        <v>663</v>
      </c>
      <c r="L897" s="42">
        <v>0</v>
      </c>
      <c r="M897" s="43">
        <v>0</v>
      </c>
      <c r="N897" s="42">
        <v>18108477.949999999</v>
      </c>
      <c r="O897" s="42">
        <v>18108477.949999999</v>
      </c>
      <c r="P897" s="35">
        <v>0</v>
      </c>
      <c r="Q897" s="35">
        <v>0</v>
      </c>
      <c r="R897" s="42">
        <v>0</v>
      </c>
      <c r="S897" s="42">
        <v>0</v>
      </c>
      <c r="T897" s="42">
        <v>0</v>
      </c>
      <c r="U897" s="42">
        <v>0</v>
      </c>
      <c r="V897" s="35" t="s">
        <v>1614</v>
      </c>
      <c r="W897" s="35" t="s">
        <v>82</v>
      </c>
      <c r="X897" s="35" t="s">
        <v>267</v>
      </c>
      <c r="Y897" s="35" t="s">
        <v>259</v>
      </c>
      <c r="Z897" s="35" t="s">
        <v>508</v>
      </c>
    </row>
    <row r="898" spans="1:26" ht="15.75" customHeight="1">
      <c r="A898" s="35" t="s">
        <v>1670</v>
      </c>
      <c r="B898" s="35" t="s">
        <v>1672</v>
      </c>
      <c r="C898" s="35" t="s">
        <v>281</v>
      </c>
      <c r="D898" s="35" t="s">
        <v>263</v>
      </c>
      <c r="E898" s="35" t="s">
        <v>102</v>
      </c>
      <c r="F898" s="35" t="s">
        <v>68</v>
      </c>
      <c r="G898" s="35" t="s">
        <v>68</v>
      </c>
      <c r="H898" s="35" t="s">
        <v>68</v>
      </c>
      <c r="I898" s="41">
        <v>44635</v>
      </c>
      <c r="J898" s="41" t="s">
        <v>68</v>
      </c>
      <c r="K898" s="35" t="s">
        <v>663</v>
      </c>
      <c r="L898" s="42">
        <v>0</v>
      </c>
      <c r="M898" s="43">
        <v>0</v>
      </c>
      <c r="N898" s="42">
        <v>18108477.949999999</v>
      </c>
      <c r="O898" s="42">
        <v>18108477.949999999</v>
      </c>
      <c r="P898" s="35">
        <v>0</v>
      </c>
      <c r="Q898" s="35">
        <v>0</v>
      </c>
      <c r="R898" s="42">
        <v>0</v>
      </c>
      <c r="S898" s="42">
        <v>0</v>
      </c>
      <c r="T898" s="42">
        <v>0</v>
      </c>
      <c r="U898" s="42">
        <v>0</v>
      </c>
      <c r="V898" s="35" t="s">
        <v>1614</v>
      </c>
      <c r="W898" s="35" t="s">
        <v>82</v>
      </c>
      <c r="X898" s="35" t="s">
        <v>267</v>
      </c>
      <c r="Y898" s="35" t="s">
        <v>259</v>
      </c>
      <c r="Z898" s="35" t="s">
        <v>1235</v>
      </c>
    </row>
    <row r="899" spans="1:26" ht="15.75" customHeight="1">
      <c r="A899" s="35" t="s">
        <v>1670</v>
      </c>
      <c r="B899" s="35" t="s">
        <v>1672</v>
      </c>
      <c r="C899" s="35" t="s">
        <v>281</v>
      </c>
      <c r="D899" s="35" t="s">
        <v>263</v>
      </c>
      <c r="E899" s="35" t="s">
        <v>102</v>
      </c>
      <c r="F899" s="35" t="s">
        <v>68</v>
      </c>
      <c r="G899" s="35" t="s">
        <v>68</v>
      </c>
      <c r="H899" s="35" t="s">
        <v>68</v>
      </c>
      <c r="I899" s="41">
        <v>44635</v>
      </c>
      <c r="J899" s="41" t="s">
        <v>68</v>
      </c>
      <c r="K899" s="35" t="s">
        <v>663</v>
      </c>
      <c r="L899" s="42">
        <v>0</v>
      </c>
      <c r="M899" s="43">
        <v>0</v>
      </c>
      <c r="N899" s="42">
        <v>18108477.949999999</v>
      </c>
      <c r="O899" s="42">
        <v>18108477.949999999</v>
      </c>
      <c r="P899" s="35">
        <v>0</v>
      </c>
      <c r="Q899" s="35">
        <v>0</v>
      </c>
      <c r="R899" s="42">
        <v>0</v>
      </c>
      <c r="S899" s="42">
        <v>0</v>
      </c>
      <c r="T899" s="42">
        <v>0</v>
      </c>
      <c r="U899" s="42">
        <v>0</v>
      </c>
      <c r="V899" s="35" t="s">
        <v>1614</v>
      </c>
      <c r="W899" s="35" t="s">
        <v>82</v>
      </c>
      <c r="X899" s="35" t="s">
        <v>267</v>
      </c>
      <c r="Y899" s="35" t="s">
        <v>259</v>
      </c>
      <c r="Z899" s="35" t="s">
        <v>2046</v>
      </c>
    </row>
    <row r="900" spans="1:26" ht="15.75" customHeight="1">
      <c r="A900" s="35" t="s">
        <v>1670</v>
      </c>
      <c r="B900" s="35" t="s">
        <v>1672</v>
      </c>
      <c r="C900" s="35" t="s">
        <v>281</v>
      </c>
      <c r="D900" s="35" t="s">
        <v>263</v>
      </c>
      <c r="E900" s="35" t="s">
        <v>102</v>
      </c>
      <c r="F900" s="35" t="s">
        <v>68</v>
      </c>
      <c r="G900" s="35" t="s">
        <v>68</v>
      </c>
      <c r="H900" s="35" t="s">
        <v>68</v>
      </c>
      <c r="I900" s="41">
        <v>44635</v>
      </c>
      <c r="J900" s="41" t="s">
        <v>68</v>
      </c>
      <c r="K900" s="35" t="s">
        <v>663</v>
      </c>
      <c r="L900" s="42">
        <v>0</v>
      </c>
      <c r="M900" s="43">
        <v>0</v>
      </c>
      <c r="N900" s="42">
        <v>18108477.949999999</v>
      </c>
      <c r="O900" s="42">
        <v>18108477.949999999</v>
      </c>
      <c r="P900" s="35">
        <v>0</v>
      </c>
      <c r="Q900" s="35">
        <v>0</v>
      </c>
      <c r="R900" s="42">
        <v>0</v>
      </c>
      <c r="S900" s="42">
        <v>0</v>
      </c>
      <c r="T900" s="42">
        <v>0</v>
      </c>
      <c r="U900" s="42">
        <v>0</v>
      </c>
      <c r="V900" s="35" t="s">
        <v>1614</v>
      </c>
      <c r="W900" s="35" t="s">
        <v>82</v>
      </c>
      <c r="X900" s="35" t="s">
        <v>267</v>
      </c>
      <c r="Y900" s="35" t="s">
        <v>259</v>
      </c>
      <c r="Z900" s="35" t="s">
        <v>788</v>
      </c>
    </row>
    <row r="901" spans="1:26" ht="15.75" customHeight="1">
      <c r="A901" s="35" t="s">
        <v>1670</v>
      </c>
      <c r="B901" s="35" t="s">
        <v>1672</v>
      </c>
      <c r="C901" s="35" t="s">
        <v>281</v>
      </c>
      <c r="D901" s="35" t="s">
        <v>263</v>
      </c>
      <c r="E901" s="35" t="s">
        <v>102</v>
      </c>
      <c r="F901" s="35" t="s">
        <v>68</v>
      </c>
      <c r="G901" s="35" t="s">
        <v>68</v>
      </c>
      <c r="H901" s="35" t="s">
        <v>68</v>
      </c>
      <c r="I901" s="41">
        <v>44635</v>
      </c>
      <c r="J901" s="41" t="s">
        <v>68</v>
      </c>
      <c r="K901" s="35" t="s">
        <v>663</v>
      </c>
      <c r="L901" s="42">
        <v>0</v>
      </c>
      <c r="M901" s="43">
        <v>0</v>
      </c>
      <c r="N901" s="42">
        <v>18108477.949999999</v>
      </c>
      <c r="O901" s="42">
        <v>18108477.949999999</v>
      </c>
      <c r="P901" s="35">
        <v>0</v>
      </c>
      <c r="Q901" s="35">
        <v>0</v>
      </c>
      <c r="R901" s="42">
        <v>0</v>
      </c>
      <c r="S901" s="42">
        <v>0</v>
      </c>
      <c r="T901" s="42">
        <v>0</v>
      </c>
      <c r="U901" s="42">
        <v>0</v>
      </c>
      <c r="V901" s="35" t="s">
        <v>1614</v>
      </c>
      <c r="W901" s="35" t="s">
        <v>82</v>
      </c>
      <c r="X901" s="35" t="s">
        <v>267</v>
      </c>
      <c r="Y901" s="35" t="s">
        <v>158</v>
      </c>
      <c r="Z901" s="35" t="s">
        <v>2067</v>
      </c>
    </row>
    <row r="902" spans="1:26" ht="15.75" customHeight="1">
      <c r="A902" s="35" t="s">
        <v>1670</v>
      </c>
      <c r="B902" s="35" t="s">
        <v>1672</v>
      </c>
      <c r="C902" s="35" t="s">
        <v>281</v>
      </c>
      <c r="D902" s="35" t="s">
        <v>263</v>
      </c>
      <c r="E902" s="35" t="s">
        <v>102</v>
      </c>
      <c r="F902" s="35" t="s">
        <v>68</v>
      </c>
      <c r="G902" s="35" t="s">
        <v>68</v>
      </c>
      <c r="H902" s="35" t="s">
        <v>68</v>
      </c>
      <c r="I902" s="41">
        <v>44635</v>
      </c>
      <c r="J902" s="41" t="s">
        <v>68</v>
      </c>
      <c r="K902" s="35" t="s">
        <v>663</v>
      </c>
      <c r="L902" s="42">
        <v>0</v>
      </c>
      <c r="M902" s="43">
        <v>0</v>
      </c>
      <c r="N902" s="42">
        <v>18108477.949999999</v>
      </c>
      <c r="O902" s="42">
        <v>18108477.949999999</v>
      </c>
      <c r="P902" s="35">
        <v>0</v>
      </c>
      <c r="Q902" s="35">
        <v>0</v>
      </c>
      <c r="R902" s="42">
        <v>0</v>
      </c>
      <c r="S902" s="42">
        <v>0</v>
      </c>
      <c r="T902" s="42">
        <v>0</v>
      </c>
      <c r="U902" s="42">
        <v>0</v>
      </c>
      <c r="V902" s="35" t="s">
        <v>1614</v>
      </c>
      <c r="W902" s="35" t="s">
        <v>82</v>
      </c>
      <c r="X902" s="35" t="s">
        <v>267</v>
      </c>
      <c r="Y902" s="35" t="s">
        <v>158</v>
      </c>
      <c r="Z902" s="35" t="s">
        <v>2458</v>
      </c>
    </row>
    <row r="903" spans="1:26" ht="15.75" customHeight="1">
      <c r="A903" s="35" t="s">
        <v>1670</v>
      </c>
      <c r="B903" s="35" t="s">
        <v>1672</v>
      </c>
      <c r="C903" s="35" t="s">
        <v>281</v>
      </c>
      <c r="D903" s="35" t="s">
        <v>263</v>
      </c>
      <c r="E903" s="35" t="s">
        <v>102</v>
      </c>
      <c r="F903" s="35" t="s">
        <v>68</v>
      </c>
      <c r="G903" s="35" t="s">
        <v>68</v>
      </c>
      <c r="H903" s="35" t="s">
        <v>68</v>
      </c>
      <c r="I903" s="41">
        <v>44635</v>
      </c>
      <c r="J903" s="41" t="s">
        <v>68</v>
      </c>
      <c r="K903" s="35" t="s">
        <v>663</v>
      </c>
      <c r="L903" s="42">
        <v>0</v>
      </c>
      <c r="M903" s="43">
        <v>0</v>
      </c>
      <c r="N903" s="42">
        <v>18108477.949999999</v>
      </c>
      <c r="O903" s="42">
        <v>18108477.949999999</v>
      </c>
      <c r="P903" s="35">
        <v>0</v>
      </c>
      <c r="Q903" s="35">
        <v>0</v>
      </c>
      <c r="R903" s="42">
        <v>0</v>
      </c>
      <c r="S903" s="42">
        <v>0</v>
      </c>
      <c r="T903" s="42">
        <v>0</v>
      </c>
      <c r="U903" s="42">
        <v>0</v>
      </c>
      <c r="V903" s="35" t="s">
        <v>1614</v>
      </c>
      <c r="W903" s="35" t="s">
        <v>82</v>
      </c>
      <c r="X903" s="35" t="s">
        <v>267</v>
      </c>
      <c r="Y903" s="35" t="s">
        <v>158</v>
      </c>
      <c r="Z903" s="35" t="s">
        <v>2050</v>
      </c>
    </row>
    <row r="904" spans="1:26" ht="15.75" customHeight="1">
      <c r="A904" s="35" t="s">
        <v>1670</v>
      </c>
      <c r="B904" s="35" t="s">
        <v>1672</v>
      </c>
      <c r="C904" s="35" t="s">
        <v>281</v>
      </c>
      <c r="D904" s="35" t="s">
        <v>263</v>
      </c>
      <c r="E904" s="35" t="s">
        <v>102</v>
      </c>
      <c r="F904" s="35" t="s">
        <v>68</v>
      </c>
      <c r="G904" s="35" t="s">
        <v>68</v>
      </c>
      <c r="H904" s="35" t="s">
        <v>68</v>
      </c>
      <c r="I904" s="41">
        <v>44635</v>
      </c>
      <c r="J904" s="41" t="s">
        <v>68</v>
      </c>
      <c r="K904" s="35" t="s">
        <v>663</v>
      </c>
      <c r="L904" s="42">
        <v>0</v>
      </c>
      <c r="M904" s="43">
        <v>0</v>
      </c>
      <c r="N904" s="42">
        <v>18108477.949999999</v>
      </c>
      <c r="O904" s="42">
        <v>18108477.949999999</v>
      </c>
      <c r="P904" s="35">
        <v>0</v>
      </c>
      <c r="Q904" s="35">
        <v>0</v>
      </c>
      <c r="R904" s="42">
        <v>0</v>
      </c>
      <c r="S904" s="42">
        <v>0</v>
      </c>
      <c r="T904" s="42">
        <v>0</v>
      </c>
      <c r="U904" s="42">
        <v>0</v>
      </c>
      <c r="V904" s="35" t="s">
        <v>1614</v>
      </c>
      <c r="W904" s="35" t="s">
        <v>82</v>
      </c>
      <c r="X904" s="35" t="s">
        <v>267</v>
      </c>
      <c r="Y904" s="35" t="s">
        <v>158</v>
      </c>
      <c r="Z904" s="35" t="s">
        <v>2051</v>
      </c>
    </row>
    <row r="905" spans="1:26" ht="15.75" customHeight="1">
      <c r="A905" s="35" t="s">
        <v>1670</v>
      </c>
      <c r="B905" s="35" t="s">
        <v>1672</v>
      </c>
      <c r="C905" s="35" t="s">
        <v>281</v>
      </c>
      <c r="D905" s="35" t="s">
        <v>263</v>
      </c>
      <c r="E905" s="35" t="s">
        <v>102</v>
      </c>
      <c r="F905" s="35" t="s">
        <v>68</v>
      </c>
      <c r="G905" s="35" t="s">
        <v>68</v>
      </c>
      <c r="H905" s="35" t="s">
        <v>68</v>
      </c>
      <c r="I905" s="41">
        <v>44635</v>
      </c>
      <c r="J905" s="41" t="s">
        <v>68</v>
      </c>
      <c r="K905" s="35" t="s">
        <v>663</v>
      </c>
      <c r="L905" s="42">
        <v>0</v>
      </c>
      <c r="M905" s="43">
        <v>0</v>
      </c>
      <c r="N905" s="42">
        <v>18108477.949999999</v>
      </c>
      <c r="O905" s="42">
        <v>18108477.949999999</v>
      </c>
      <c r="P905" s="35">
        <v>0</v>
      </c>
      <c r="Q905" s="35">
        <v>0</v>
      </c>
      <c r="R905" s="42">
        <v>0</v>
      </c>
      <c r="S905" s="42">
        <v>0</v>
      </c>
      <c r="T905" s="42">
        <v>0</v>
      </c>
      <c r="U905" s="42">
        <v>0</v>
      </c>
      <c r="V905" s="35" t="s">
        <v>1614</v>
      </c>
      <c r="W905" s="35" t="s">
        <v>82</v>
      </c>
      <c r="X905" s="35" t="s">
        <v>267</v>
      </c>
      <c r="Y905" s="35" t="s">
        <v>158</v>
      </c>
      <c r="Z905" s="35" t="s">
        <v>2459</v>
      </c>
    </row>
    <row r="906" spans="1:26" ht="15.75" customHeight="1">
      <c r="A906" s="35" t="s">
        <v>1670</v>
      </c>
      <c r="B906" s="35" t="s">
        <v>1672</v>
      </c>
      <c r="C906" s="35" t="s">
        <v>281</v>
      </c>
      <c r="D906" s="35" t="s">
        <v>263</v>
      </c>
      <c r="E906" s="35" t="s">
        <v>102</v>
      </c>
      <c r="F906" s="35" t="s">
        <v>68</v>
      </c>
      <c r="G906" s="35" t="s">
        <v>68</v>
      </c>
      <c r="H906" s="35" t="s">
        <v>68</v>
      </c>
      <c r="I906" s="41">
        <v>44635</v>
      </c>
      <c r="J906" s="41" t="s">
        <v>68</v>
      </c>
      <c r="K906" s="35" t="s">
        <v>663</v>
      </c>
      <c r="L906" s="42">
        <v>0</v>
      </c>
      <c r="M906" s="43">
        <v>0</v>
      </c>
      <c r="N906" s="42">
        <v>18108477.949999999</v>
      </c>
      <c r="O906" s="42">
        <v>18108477.949999999</v>
      </c>
      <c r="P906" s="35">
        <v>0</v>
      </c>
      <c r="Q906" s="35">
        <v>0</v>
      </c>
      <c r="R906" s="42">
        <v>0</v>
      </c>
      <c r="S906" s="42">
        <v>0</v>
      </c>
      <c r="T906" s="42">
        <v>0</v>
      </c>
      <c r="U906" s="42">
        <v>0</v>
      </c>
      <c r="V906" s="35" t="s">
        <v>1614</v>
      </c>
      <c r="W906" s="35" t="s">
        <v>82</v>
      </c>
      <c r="X906" s="35" t="s">
        <v>267</v>
      </c>
      <c r="Y906" s="35" t="s">
        <v>259</v>
      </c>
      <c r="Z906" s="35" t="s">
        <v>2053</v>
      </c>
    </row>
    <row r="907" spans="1:26" ht="15.75" customHeight="1">
      <c r="A907" s="35" t="s">
        <v>1675</v>
      </c>
      <c r="B907" s="35" t="s">
        <v>1677</v>
      </c>
      <c r="C907" s="35" t="s">
        <v>138</v>
      </c>
      <c r="D907" s="35" t="s">
        <v>150</v>
      </c>
      <c r="E907" s="35" t="s">
        <v>488</v>
      </c>
      <c r="F907" s="35" t="s">
        <v>2343</v>
      </c>
      <c r="G907" s="35" t="s">
        <v>2460</v>
      </c>
      <c r="H907" s="35" t="s">
        <v>2461</v>
      </c>
      <c r="I907" s="41">
        <v>44678</v>
      </c>
      <c r="J907" s="41">
        <v>45743</v>
      </c>
      <c r="K907" s="35" t="s">
        <v>80</v>
      </c>
      <c r="L907" s="42">
        <v>0</v>
      </c>
      <c r="M907" s="43">
        <v>0</v>
      </c>
      <c r="N907" s="42">
        <v>5026898.5</v>
      </c>
      <c r="O907" s="42">
        <v>1807254.23</v>
      </c>
      <c r="P907" s="35">
        <v>0</v>
      </c>
      <c r="Q907" s="35">
        <v>0</v>
      </c>
      <c r="R907" s="42">
        <v>0</v>
      </c>
      <c r="S907" s="42">
        <v>0</v>
      </c>
      <c r="T907" s="42">
        <v>0</v>
      </c>
      <c r="U907" s="42">
        <v>0</v>
      </c>
      <c r="V907" s="35" t="s">
        <v>989</v>
      </c>
      <c r="W907" s="35" t="s">
        <v>82</v>
      </c>
      <c r="X907" s="35" t="s">
        <v>217</v>
      </c>
      <c r="Y907" s="35" t="s">
        <v>95</v>
      </c>
      <c r="Z907" s="35" t="s">
        <v>95</v>
      </c>
    </row>
    <row r="908" spans="1:26" ht="15.75" customHeight="1">
      <c r="A908" s="35" t="s">
        <v>1678</v>
      </c>
      <c r="B908" s="35" t="s">
        <v>1680</v>
      </c>
      <c r="C908" s="35" t="s">
        <v>281</v>
      </c>
      <c r="D908" s="35" t="s">
        <v>662</v>
      </c>
      <c r="E908" s="35" t="s">
        <v>488</v>
      </c>
      <c r="F908" s="35" t="s">
        <v>68</v>
      </c>
      <c r="G908" s="35" t="s">
        <v>68</v>
      </c>
      <c r="H908" s="35" t="s">
        <v>68</v>
      </c>
      <c r="I908" s="41">
        <v>44481</v>
      </c>
      <c r="J908" s="41" t="s">
        <v>68</v>
      </c>
      <c r="K908" s="35" t="s">
        <v>663</v>
      </c>
      <c r="L908" s="42">
        <v>0</v>
      </c>
      <c r="M908" s="43">
        <v>0</v>
      </c>
      <c r="N908" s="42">
        <v>725000</v>
      </c>
      <c r="O908" s="42">
        <v>725000</v>
      </c>
      <c r="P908" s="35">
        <v>0</v>
      </c>
      <c r="Q908" s="35">
        <v>0</v>
      </c>
      <c r="R908" s="42">
        <v>0</v>
      </c>
      <c r="S908" s="42">
        <v>0</v>
      </c>
      <c r="T908" s="42">
        <v>0</v>
      </c>
      <c r="U908" s="42">
        <v>0</v>
      </c>
      <c r="V908" s="35" t="s">
        <v>831</v>
      </c>
      <c r="W908" s="35" t="s">
        <v>82</v>
      </c>
      <c r="X908" s="35" t="s">
        <v>151</v>
      </c>
      <c r="Y908" s="35" t="s">
        <v>95</v>
      </c>
      <c r="Z908" s="35" t="s">
        <v>95</v>
      </c>
    </row>
    <row r="909" spans="1:26" ht="15.75" customHeight="1">
      <c r="A909" s="35" t="s">
        <v>1681</v>
      </c>
      <c r="B909" s="35" t="s">
        <v>1683</v>
      </c>
      <c r="C909" s="35" t="s">
        <v>281</v>
      </c>
      <c r="D909" s="35" t="s">
        <v>326</v>
      </c>
      <c r="E909" s="35" t="s">
        <v>488</v>
      </c>
      <c r="F909" s="35" t="s">
        <v>68</v>
      </c>
      <c r="G909" s="35" t="s">
        <v>68</v>
      </c>
      <c r="H909" s="35" t="s">
        <v>68</v>
      </c>
      <c r="I909" s="41">
        <v>44523</v>
      </c>
      <c r="J909" s="41" t="s">
        <v>68</v>
      </c>
      <c r="K909" s="35" t="s">
        <v>266</v>
      </c>
      <c r="L909" s="42">
        <v>0</v>
      </c>
      <c r="M909" s="43">
        <v>0</v>
      </c>
      <c r="N909" s="42">
        <v>83937</v>
      </c>
      <c r="O909" s="42">
        <v>83937</v>
      </c>
      <c r="P909" s="35">
        <v>0</v>
      </c>
      <c r="Q909" s="35">
        <v>0</v>
      </c>
      <c r="R909" s="42">
        <v>0</v>
      </c>
      <c r="S909" s="42">
        <v>0</v>
      </c>
      <c r="T909" s="42">
        <v>0</v>
      </c>
      <c r="U909" s="42">
        <v>0</v>
      </c>
      <c r="V909" s="35" t="s">
        <v>831</v>
      </c>
      <c r="W909" s="35" t="s">
        <v>82</v>
      </c>
      <c r="X909" s="35" t="s">
        <v>157</v>
      </c>
      <c r="Y909" s="35" t="s">
        <v>95</v>
      </c>
      <c r="Z909" s="35" t="s">
        <v>852</v>
      </c>
    </row>
    <row r="910" spans="1:26" ht="15.75" customHeight="1">
      <c r="A910" s="35" t="s">
        <v>1681</v>
      </c>
      <c r="B910" s="35" t="s">
        <v>1683</v>
      </c>
      <c r="C910" s="35" t="s">
        <v>281</v>
      </c>
      <c r="D910" s="35" t="s">
        <v>326</v>
      </c>
      <c r="E910" s="35" t="s">
        <v>488</v>
      </c>
      <c r="F910" s="35" t="s">
        <v>68</v>
      </c>
      <c r="G910" s="35" t="s">
        <v>68</v>
      </c>
      <c r="H910" s="35" t="s">
        <v>68</v>
      </c>
      <c r="I910" s="41">
        <v>44523</v>
      </c>
      <c r="J910" s="41" t="s">
        <v>68</v>
      </c>
      <c r="K910" s="35" t="s">
        <v>266</v>
      </c>
      <c r="L910" s="42">
        <v>0</v>
      </c>
      <c r="M910" s="43">
        <v>0</v>
      </c>
      <c r="N910" s="42">
        <v>83937</v>
      </c>
      <c r="O910" s="42">
        <v>83937</v>
      </c>
      <c r="P910" s="35">
        <v>0</v>
      </c>
      <c r="Q910" s="35">
        <v>0</v>
      </c>
      <c r="R910" s="42">
        <v>0</v>
      </c>
      <c r="S910" s="42">
        <v>0</v>
      </c>
      <c r="T910" s="42">
        <v>0</v>
      </c>
      <c r="U910" s="42">
        <v>0</v>
      </c>
      <c r="V910" s="35" t="s">
        <v>831</v>
      </c>
      <c r="W910" s="35" t="s">
        <v>82</v>
      </c>
      <c r="X910" s="35" t="s">
        <v>157</v>
      </c>
      <c r="Y910" s="35" t="s">
        <v>665</v>
      </c>
      <c r="Z910" s="35" t="s">
        <v>2278</v>
      </c>
    </row>
    <row r="911" spans="1:26" ht="15.75" customHeight="1">
      <c r="A911" s="35" t="s">
        <v>1681</v>
      </c>
      <c r="B911" s="35" t="s">
        <v>1683</v>
      </c>
      <c r="C911" s="35" t="s">
        <v>281</v>
      </c>
      <c r="D911" s="35" t="s">
        <v>326</v>
      </c>
      <c r="E911" s="35" t="s">
        <v>488</v>
      </c>
      <c r="F911" s="35" t="s">
        <v>68</v>
      </c>
      <c r="G911" s="35" t="s">
        <v>68</v>
      </c>
      <c r="H911" s="35" t="s">
        <v>68</v>
      </c>
      <c r="I911" s="41">
        <v>44523</v>
      </c>
      <c r="J911" s="41" t="s">
        <v>68</v>
      </c>
      <c r="K911" s="35" t="s">
        <v>266</v>
      </c>
      <c r="L911" s="42">
        <v>0</v>
      </c>
      <c r="M911" s="43">
        <v>0</v>
      </c>
      <c r="N911" s="42">
        <v>83937</v>
      </c>
      <c r="O911" s="42">
        <v>83937</v>
      </c>
      <c r="P911" s="35">
        <v>0</v>
      </c>
      <c r="Q911" s="35">
        <v>0</v>
      </c>
      <c r="R911" s="42">
        <v>0</v>
      </c>
      <c r="S911" s="42">
        <v>0</v>
      </c>
      <c r="T911" s="42">
        <v>0</v>
      </c>
      <c r="U911" s="42">
        <v>0</v>
      </c>
      <c r="V911" s="35" t="s">
        <v>831</v>
      </c>
      <c r="W911" s="35" t="s">
        <v>82</v>
      </c>
      <c r="X911" s="35" t="s">
        <v>157</v>
      </c>
      <c r="Y911" s="35" t="s">
        <v>1009</v>
      </c>
      <c r="Z911" s="35" t="s">
        <v>1009</v>
      </c>
    </row>
    <row r="912" spans="1:26" ht="15.75" customHeight="1">
      <c r="A912" s="35" t="s">
        <v>1681</v>
      </c>
      <c r="B912" s="35" t="s">
        <v>1683</v>
      </c>
      <c r="C912" s="35" t="s">
        <v>281</v>
      </c>
      <c r="D912" s="35" t="s">
        <v>326</v>
      </c>
      <c r="E912" s="35" t="s">
        <v>488</v>
      </c>
      <c r="F912" s="35" t="s">
        <v>68</v>
      </c>
      <c r="G912" s="35" t="s">
        <v>68</v>
      </c>
      <c r="H912" s="35" t="s">
        <v>68</v>
      </c>
      <c r="I912" s="41">
        <v>44523</v>
      </c>
      <c r="J912" s="41" t="s">
        <v>68</v>
      </c>
      <c r="K912" s="35" t="s">
        <v>266</v>
      </c>
      <c r="L912" s="42">
        <v>0</v>
      </c>
      <c r="M912" s="43">
        <v>0</v>
      </c>
      <c r="N912" s="42">
        <v>83937</v>
      </c>
      <c r="O912" s="42">
        <v>83937</v>
      </c>
      <c r="P912" s="35">
        <v>0</v>
      </c>
      <c r="Q912" s="35">
        <v>0</v>
      </c>
      <c r="R912" s="42">
        <v>0</v>
      </c>
      <c r="S912" s="42">
        <v>0</v>
      </c>
      <c r="T912" s="42">
        <v>0</v>
      </c>
      <c r="U912" s="42">
        <v>0</v>
      </c>
      <c r="V912" s="35" t="s">
        <v>831</v>
      </c>
      <c r="W912" s="35" t="s">
        <v>82</v>
      </c>
      <c r="X912" s="35" t="s">
        <v>157</v>
      </c>
      <c r="Y912" s="35" t="s">
        <v>95</v>
      </c>
      <c r="Z912" s="35" t="s">
        <v>1839</v>
      </c>
    </row>
    <row r="913" spans="1:26" ht="15.75" customHeight="1">
      <c r="A913" s="35" t="s">
        <v>1684</v>
      </c>
      <c r="B913" s="35" t="s">
        <v>1686</v>
      </c>
      <c r="C913" s="35" t="s">
        <v>281</v>
      </c>
      <c r="D913" s="35" t="s">
        <v>326</v>
      </c>
      <c r="E913" s="35" t="s">
        <v>488</v>
      </c>
      <c r="F913" s="35" t="s">
        <v>68</v>
      </c>
      <c r="G913" s="35" t="s">
        <v>68</v>
      </c>
      <c r="H913" s="35" t="s">
        <v>68</v>
      </c>
      <c r="I913" s="41">
        <v>44522</v>
      </c>
      <c r="J913" s="41" t="s">
        <v>68</v>
      </c>
      <c r="K913" s="35" t="s">
        <v>266</v>
      </c>
      <c r="L913" s="42">
        <v>0</v>
      </c>
      <c r="M913" s="43">
        <v>0</v>
      </c>
      <c r="N913" s="42">
        <v>127680</v>
      </c>
      <c r="O913" s="42">
        <v>127680</v>
      </c>
      <c r="P913" s="35">
        <v>0</v>
      </c>
      <c r="Q913" s="35">
        <v>0</v>
      </c>
      <c r="R913" s="42">
        <v>0</v>
      </c>
      <c r="S913" s="42">
        <v>0</v>
      </c>
      <c r="T913" s="42">
        <v>0</v>
      </c>
      <c r="U913" s="42">
        <v>0</v>
      </c>
      <c r="V913" s="35" t="s">
        <v>831</v>
      </c>
      <c r="W913" s="35" t="s">
        <v>233</v>
      </c>
      <c r="X913" s="35" t="s">
        <v>157</v>
      </c>
      <c r="Y913" s="35" t="s">
        <v>95</v>
      </c>
      <c r="Z913" s="35" t="s">
        <v>95</v>
      </c>
    </row>
    <row r="914" spans="1:26" ht="15.75" customHeight="1">
      <c r="A914" s="35" t="s">
        <v>1687</v>
      </c>
      <c r="B914" s="35" t="s">
        <v>1689</v>
      </c>
      <c r="C914" s="35" t="s">
        <v>281</v>
      </c>
      <c r="D914" s="35" t="s">
        <v>263</v>
      </c>
      <c r="E914" s="35" t="s">
        <v>90</v>
      </c>
      <c r="F914" s="35" t="s">
        <v>68</v>
      </c>
      <c r="G914" s="35" t="s">
        <v>68</v>
      </c>
      <c r="H914" s="35" t="s">
        <v>68</v>
      </c>
      <c r="I914" s="41">
        <v>44651</v>
      </c>
      <c r="J914" s="41" t="s">
        <v>68</v>
      </c>
      <c r="K914" s="35" t="s">
        <v>663</v>
      </c>
      <c r="L914" s="42">
        <v>0</v>
      </c>
      <c r="M914" s="43">
        <v>0</v>
      </c>
      <c r="N914" s="42">
        <v>8801316.4299999997</v>
      </c>
      <c r="O914" s="42">
        <v>0</v>
      </c>
      <c r="P914" s="35">
        <v>0</v>
      </c>
      <c r="Q914" s="35">
        <v>0</v>
      </c>
      <c r="R914" s="42">
        <v>0</v>
      </c>
      <c r="S914" s="42">
        <v>0</v>
      </c>
      <c r="T914" s="42">
        <v>0</v>
      </c>
      <c r="U914" s="42">
        <v>0</v>
      </c>
      <c r="V914" s="35" t="s">
        <v>796</v>
      </c>
      <c r="W914" s="35" t="s">
        <v>82</v>
      </c>
      <c r="X914" s="35" t="s">
        <v>267</v>
      </c>
      <c r="Y914" s="35" t="s">
        <v>356</v>
      </c>
      <c r="Z914" s="35" t="s">
        <v>356</v>
      </c>
    </row>
    <row r="915" spans="1:26" ht="15.75" customHeight="1">
      <c r="A915" s="35" t="s">
        <v>1687</v>
      </c>
      <c r="B915" s="35" t="s">
        <v>1689</v>
      </c>
      <c r="C915" s="35" t="s">
        <v>281</v>
      </c>
      <c r="D915" s="35" t="s">
        <v>263</v>
      </c>
      <c r="E915" s="35" t="s">
        <v>90</v>
      </c>
      <c r="F915" s="35" t="s">
        <v>68</v>
      </c>
      <c r="G915" s="35" t="s">
        <v>68</v>
      </c>
      <c r="H915" s="35" t="s">
        <v>68</v>
      </c>
      <c r="I915" s="41">
        <v>44651</v>
      </c>
      <c r="J915" s="41" t="s">
        <v>68</v>
      </c>
      <c r="K915" s="35" t="s">
        <v>663</v>
      </c>
      <c r="L915" s="42">
        <v>0</v>
      </c>
      <c r="M915" s="43">
        <v>0</v>
      </c>
      <c r="N915" s="42">
        <v>8801316.4299999997</v>
      </c>
      <c r="O915" s="42">
        <v>0</v>
      </c>
      <c r="P915" s="35">
        <v>0</v>
      </c>
      <c r="Q915" s="35">
        <v>0</v>
      </c>
      <c r="R915" s="42">
        <v>0</v>
      </c>
      <c r="S915" s="42">
        <v>0</v>
      </c>
      <c r="T915" s="42">
        <v>0</v>
      </c>
      <c r="U915" s="42">
        <v>0</v>
      </c>
      <c r="V915" s="35" t="s">
        <v>796</v>
      </c>
      <c r="W915" s="35" t="s">
        <v>82</v>
      </c>
      <c r="X915" s="35" t="s">
        <v>267</v>
      </c>
      <c r="Y915" s="35" t="s">
        <v>356</v>
      </c>
      <c r="Z915" s="35" t="s">
        <v>2125</v>
      </c>
    </row>
    <row r="916" spans="1:26" ht="15.75" customHeight="1">
      <c r="A916" s="35" t="s">
        <v>1687</v>
      </c>
      <c r="B916" s="35" t="s">
        <v>1689</v>
      </c>
      <c r="C916" s="35" t="s">
        <v>281</v>
      </c>
      <c r="D916" s="35" t="s">
        <v>263</v>
      </c>
      <c r="E916" s="35" t="s">
        <v>90</v>
      </c>
      <c r="F916" s="35" t="s">
        <v>68</v>
      </c>
      <c r="G916" s="35" t="s">
        <v>68</v>
      </c>
      <c r="H916" s="35" t="s">
        <v>68</v>
      </c>
      <c r="I916" s="41">
        <v>44651</v>
      </c>
      <c r="J916" s="41" t="s">
        <v>68</v>
      </c>
      <c r="K916" s="35" t="s">
        <v>663</v>
      </c>
      <c r="L916" s="42">
        <v>0</v>
      </c>
      <c r="M916" s="43">
        <v>0</v>
      </c>
      <c r="N916" s="42">
        <v>8801316.4299999997</v>
      </c>
      <c r="O916" s="42">
        <v>0</v>
      </c>
      <c r="P916" s="35">
        <v>0</v>
      </c>
      <c r="Q916" s="35">
        <v>0</v>
      </c>
      <c r="R916" s="42">
        <v>0</v>
      </c>
      <c r="S916" s="42">
        <v>0</v>
      </c>
      <c r="T916" s="42">
        <v>0</v>
      </c>
      <c r="U916" s="42">
        <v>0</v>
      </c>
      <c r="V916" s="35" t="s">
        <v>796</v>
      </c>
      <c r="W916" s="35" t="s">
        <v>82</v>
      </c>
      <c r="X916" s="35" t="s">
        <v>267</v>
      </c>
      <c r="Y916" s="35" t="s">
        <v>356</v>
      </c>
      <c r="Z916" s="35" t="s">
        <v>2122</v>
      </c>
    </row>
    <row r="917" spans="1:26" ht="15.75" customHeight="1">
      <c r="A917" s="35" t="s">
        <v>1687</v>
      </c>
      <c r="B917" s="35" t="s">
        <v>1689</v>
      </c>
      <c r="C917" s="35" t="s">
        <v>281</v>
      </c>
      <c r="D917" s="35" t="s">
        <v>263</v>
      </c>
      <c r="E917" s="35" t="s">
        <v>90</v>
      </c>
      <c r="F917" s="35" t="s">
        <v>68</v>
      </c>
      <c r="G917" s="35" t="s">
        <v>68</v>
      </c>
      <c r="H917" s="35" t="s">
        <v>68</v>
      </c>
      <c r="I917" s="41">
        <v>44651</v>
      </c>
      <c r="J917" s="41" t="s">
        <v>68</v>
      </c>
      <c r="K917" s="35" t="s">
        <v>663</v>
      </c>
      <c r="L917" s="42">
        <v>0</v>
      </c>
      <c r="M917" s="43">
        <v>0</v>
      </c>
      <c r="N917" s="42">
        <v>8801316.4299999997</v>
      </c>
      <c r="O917" s="42">
        <v>0</v>
      </c>
      <c r="P917" s="35">
        <v>0</v>
      </c>
      <c r="Q917" s="35">
        <v>0</v>
      </c>
      <c r="R917" s="42">
        <v>0</v>
      </c>
      <c r="S917" s="42">
        <v>0</v>
      </c>
      <c r="T917" s="42">
        <v>0</v>
      </c>
      <c r="U917" s="42">
        <v>0</v>
      </c>
      <c r="V917" s="35" t="s">
        <v>796</v>
      </c>
      <c r="W917" s="35" t="s">
        <v>82</v>
      </c>
      <c r="X917" s="35" t="s">
        <v>267</v>
      </c>
      <c r="Y917" s="35" t="s">
        <v>1883</v>
      </c>
      <c r="Z917" s="35" t="s">
        <v>2462</v>
      </c>
    </row>
    <row r="918" spans="1:26" ht="15.75" customHeight="1">
      <c r="A918" s="35" t="s">
        <v>1687</v>
      </c>
      <c r="B918" s="35" t="s">
        <v>1689</v>
      </c>
      <c r="C918" s="35" t="s">
        <v>281</v>
      </c>
      <c r="D918" s="35" t="s">
        <v>263</v>
      </c>
      <c r="E918" s="35" t="s">
        <v>90</v>
      </c>
      <c r="F918" s="35" t="s">
        <v>68</v>
      </c>
      <c r="G918" s="35" t="s">
        <v>68</v>
      </c>
      <c r="H918" s="35" t="s">
        <v>68</v>
      </c>
      <c r="I918" s="41">
        <v>44651</v>
      </c>
      <c r="J918" s="41" t="s">
        <v>68</v>
      </c>
      <c r="K918" s="35" t="s">
        <v>663</v>
      </c>
      <c r="L918" s="42">
        <v>0</v>
      </c>
      <c r="M918" s="43">
        <v>0</v>
      </c>
      <c r="N918" s="42">
        <v>8801316.4299999997</v>
      </c>
      <c r="O918" s="42">
        <v>0</v>
      </c>
      <c r="P918" s="35">
        <v>0</v>
      </c>
      <c r="Q918" s="35">
        <v>0</v>
      </c>
      <c r="R918" s="42">
        <v>0</v>
      </c>
      <c r="S918" s="42">
        <v>0</v>
      </c>
      <c r="T918" s="42">
        <v>0</v>
      </c>
      <c r="U918" s="42">
        <v>0</v>
      </c>
      <c r="V918" s="35" t="s">
        <v>796</v>
      </c>
      <c r="W918" s="35" t="s">
        <v>82</v>
      </c>
      <c r="X918" s="35" t="s">
        <v>267</v>
      </c>
      <c r="Y918" s="35" t="s">
        <v>356</v>
      </c>
      <c r="Z918" s="35" t="s">
        <v>2124</v>
      </c>
    </row>
    <row r="919" spans="1:26" ht="15.75" customHeight="1">
      <c r="A919" s="35" t="s">
        <v>1687</v>
      </c>
      <c r="B919" s="35" t="s">
        <v>1689</v>
      </c>
      <c r="C919" s="35" t="s">
        <v>281</v>
      </c>
      <c r="D919" s="35" t="s">
        <v>263</v>
      </c>
      <c r="E919" s="35" t="s">
        <v>90</v>
      </c>
      <c r="F919" s="35" t="s">
        <v>68</v>
      </c>
      <c r="G919" s="35" t="s">
        <v>68</v>
      </c>
      <c r="H919" s="35" t="s">
        <v>68</v>
      </c>
      <c r="I919" s="41">
        <v>44651</v>
      </c>
      <c r="J919" s="41" t="s">
        <v>68</v>
      </c>
      <c r="K919" s="35" t="s">
        <v>663</v>
      </c>
      <c r="L919" s="42">
        <v>0</v>
      </c>
      <c r="M919" s="43">
        <v>0</v>
      </c>
      <c r="N919" s="42">
        <v>8801316.4299999997</v>
      </c>
      <c r="O919" s="42">
        <v>0</v>
      </c>
      <c r="P919" s="35">
        <v>0</v>
      </c>
      <c r="Q919" s="35">
        <v>0</v>
      </c>
      <c r="R919" s="42">
        <v>0</v>
      </c>
      <c r="S919" s="42">
        <v>0</v>
      </c>
      <c r="T919" s="42">
        <v>0</v>
      </c>
      <c r="U919" s="42">
        <v>0</v>
      </c>
      <c r="V919" s="35" t="s">
        <v>796</v>
      </c>
      <c r="W919" s="35" t="s">
        <v>82</v>
      </c>
      <c r="X919" s="35" t="s">
        <v>267</v>
      </c>
      <c r="Y919" s="35" t="s">
        <v>1883</v>
      </c>
      <c r="Z919" s="35" t="s">
        <v>2463</v>
      </c>
    </row>
    <row r="920" spans="1:26" ht="15.75" customHeight="1">
      <c r="A920" s="35" t="s">
        <v>1687</v>
      </c>
      <c r="B920" s="35" t="s">
        <v>1689</v>
      </c>
      <c r="C920" s="35" t="s">
        <v>281</v>
      </c>
      <c r="D920" s="35" t="s">
        <v>263</v>
      </c>
      <c r="E920" s="35" t="s">
        <v>90</v>
      </c>
      <c r="F920" s="35" t="s">
        <v>68</v>
      </c>
      <c r="G920" s="35" t="s">
        <v>68</v>
      </c>
      <c r="H920" s="35" t="s">
        <v>68</v>
      </c>
      <c r="I920" s="41">
        <v>44651</v>
      </c>
      <c r="J920" s="41" t="s">
        <v>68</v>
      </c>
      <c r="K920" s="35" t="s">
        <v>663</v>
      </c>
      <c r="L920" s="42">
        <v>0</v>
      </c>
      <c r="M920" s="43">
        <v>0</v>
      </c>
      <c r="N920" s="42">
        <v>8801316.4299999997</v>
      </c>
      <c r="O920" s="42">
        <v>0</v>
      </c>
      <c r="P920" s="35">
        <v>0</v>
      </c>
      <c r="Q920" s="35">
        <v>0</v>
      </c>
      <c r="R920" s="42">
        <v>0</v>
      </c>
      <c r="S920" s="42">
        <v>0</v>
      </c>
      <c r="T920" s="42">
        <v>0</v>
      </c>
      <c r="U920" s="42">
        <v>0</v>
      </c>
      <c r="V920" s="35" t="s">
        <v>796</v>
      </c>
      <c r="W920" s="35" t="s">
        <v>82</v>
      </c>
      <c r="X920" s="35" t="s">
        <v>267</v>
      </c>
      <c r="Y920" s="35" t="s">
        <v>356</v>
      </c>
      <c r="Z920" s="35" t="s">
        <v>2123</v>
      </c>
    </row>
    <row r="921" spans="1:26" ht="15.75" customHeight="1">
      <c r="A921" s="35" t="s">
        <v>1690</v>
      </c>
      <c r="B921" s="35" t="s">
        <v>1692</v>
      </c>
      <c r="C921" s="35" t="s">
        <v>281</v>
      </c>
      <c r="D921" s="35" t="s">
        <v>263</v>
      </c>
      <c r="E921" s="35" t="s">
        <v>733</v>
      </c>
      <c r="F921" s="35" t="s">
        <v>68</v>
      </c>
      <c r="G921" s="35" t="s">
        <v>68</v>
      </c>
      <c r="H921" s="35" t="s">
        <v>68</v>
      </c>
      <c r="I921" s="41">
        <v>44606</v>
      </c>
      <c r="J921" s="41" t="s">
        <v>68</v>
      </c>
      <c r="K921" s="35" t="s">
        <v>663</v>
      </c>
      <c r="L921" s="42">
        <v>0</v>
      </c>
      <c r="M921" s="43">
        <v>0</v>
      </c>
      <c r="N921" s="42">
        <v>180000</v>
      </c>
      <c r="O921" s="42">
        <v>0</v>
      </c>
      <c r="P921" s="35">
        <v>0</v>
      </c>
      <c r="Q921" s="35">
        <v>0</v>
      </c>
      <c r="R921" s="42">
        <v>0</v>
      </c>
      <c r="S921" s="42">
        <v>0</v>
      </c>
      <c r="T921" s="42">
        <v>0</v>
      </c>
      <c r="U921" s="42">
        <v>0</v>
      </c>
      <c r="V921" s="35" t="s">
        <v>105</v>
      </c>
      <c r="W921" s="35" t="s">
        <v>82</v>
      </c>
      <c r="X921" s="35" t="s">
        <v>267</v>
      </c>
      <c r="Y921" s="35" t="s">
        <v>95</v>
      </c>
      <c r="Z921" s="35" t="s">
        <v>95</v>
      </c>
    </row>
    <row r="922" spans="1:26" ht="15.75" customHeight="1">
      <c r="A922" s="35" t="s">
        <v>1693</v>
      </c>
      <c r="B922" s="35" t="s">
        <v>1695</v>
      </c>
      <c r="C922" s="35" t="s">
        <v>281</v>
      </c>
      <c r="D922" s="35" t="s">
        <v>263</v>
      </c>
      <c r="E922" s="35" t="s">
        <v>733</v>
      </c>
      <c r="F922" s="35" t="s">
        <v>68</v>
      </c>
      <c r="G922" s="35" t="s">
        <v>68</v>
      </c>
      <c r="H922" s="35" t="s">
        <v>68</v>
      </c>
      <c r="I922" s="41">
        <v>44606</v>
      </c>
      <c r="J922" s="41" t="s">
        <v>68</v>
      </c>
      <c r="K922" s="35" t="s">
        <v>663</v>
      </c>
      <c r="L922" s="42">
        <v>0</v>
      </c>
      <c r="M922" s="43">
        <v>0</v>
      </c>
      <c r="N922" s="42">
        <v>300009</v>
      </c>
      <c r="O922" s="42">
        <v>0</v>
      </c>
      <c r="P922" s="35">
        <v>0</v>
      </c>
      <c r="Q922" s="35">
        <v>0</v>
      </c>
      <c r="R922" s="42">
        <v>0</v>
      </c>
      <c r="S922" s="42">
        <v>0</v>
      </c>
      <c r="T922" s="42">
        <v>0</v>
      </c>
      <c r="U922" s="42">
        <v>0</v>
      </c>
      <c r="V922" s="35" t="s">
        <v>796</v>
      </c>
      <c r="W922" s="35" t="s">
        <v>82</v>
      </c>
      <c r="X922" s="35" t="s">
        <v>267</v>
      </c>
      <c r="Y922" s="35" t="s">
        <v>1223</v>
      </c>
      <c r="Z922" s="35" t="s">
        <v>1696</v>
      </c>
    </row>
    <row r="923" spans="1:26" ht="15.75" customHeight="1">
      <c r="A923" s="35" t="s">
        <v>1693</v>
      </c>
      <c r="B923" s="35" t="s">
        <v>1695</v>
      </c>
      <c r="C923" s="35" t="s">
        <v>281</v>
      </c>
      <c r="D923" s="35" t="s">
        <v>263</v>
      </c>
      <c r="E923" s="35" t="s">
        <v>733</v>
      </c>
      <c r="F923" s="35" t="s">
        <v>68</v>
      </c>
      <c r="G923" s="35" t="s">
        <v>68</v>
      </c>
      <c r="H923" s="35" t="s">
        <v>68</v>
      </c>
      <c r="I923" s="41">
        <v>44606</v>
      </c>
      <c r="J923" s="41" t="s">
        <v>68</v>
      </c>
      <c r="K923" s="35" t="s">
        <v>663</v>
      </c>
      <c r="L923" s="42">
        <v>0</v>
      </c>
      <c r="M923" s="43">
        <v>0</v>
      </c>
      <c r="N923" s="42">
        <v>300009</v>
      </c>
      <c r="O923" s="42">
        <v>0</v>
      </c>
      <c r="P923" s="35">
        <v>0</v>
      </c>
      <c r="Q923" s="35">
        <v>0</v>
      </c>
      <c r="R923" s="42">
        <v>0</v>
      </c>
      <c r="S923" s="42">
        <v>0</v>
      </c>
      <c r="T923" s="42">
        <v>0</v>
      </c>
      <c r="U923" s="42">
        <v>0</v>
      </c>
      <c r="V923" s="35" t="s">
        <v>796</v>
      </c>
      <c r="W923" s="35" t="s">
        <v>82</v>
      </c>
      <c r="X923" s="35" t="s">
        <v>267</v>
      </c>
      <c r="Y923" s="35" t="s">
        <v>364</v>
      </c>
      <c r="Z923" s="35" t="s">
        <v>1458</v>
      </c>
    </row>
    <row r="924" spans="1:26" ht="15.75" customHeight="1">
      <c r="A924" s="35" t="s">
        <v>1697</v>
      </c>
      <c r="B924" s="35" t="s">
        <v>1699</v>
      </c>
      <c r="C924" s="35" t="s">
        <v>138</v>
      </c>
      <c r="D924" s="35" t="s">
        <v>243</v>
      </c>
      <c r="E924" s="35" t="s">
        <v>119</v>
      </c>
      <c r="F924" s="35" t="s">
        <v>2293</v>
      </c>
      <c r="G924" s="35" t="s">
        <v>2099</v>
      </c>
      <c r="H924" s="35" t="s">
        <v>2464</v>
      </c>
      <c r="I924" s="41">
        <v>44658</v>
      </c>
      <c r="J924" s="41">
        <v>44926</v>
      </c>
      <c r="K924" s="35" t="s">
        <v>80</v>
      </c>
      <c r="L924" s="42">
        <v>3925461</v>
      </c>
      <c r="M924" s="43">
        <v>30334078.390000001</v>
      </c>
      <c r="N924" s="42">
        <v>30334078.390000001</v>
      </c>
      <c r="O924" s="42">
        <v>270463.2</v>
      </c>
      <c r="P924" s="35">
        <v>0</v>
      </c>
      <c r="Q924" s="35">
        <v>0</v>
      </c>
      <c r="R924" s="42">
        <v>3248624.28</v>
      </c>
      <c r="S924" s="42">
        <v>12000</v>
      </c>
      <c r="T924" s="42">
        <v>15</v>
      </c>
      <c r="U924" s="42">
        <v>10.65</v>
      </c>
      <c r="V924" s="35" t="s">
        <v>796</v>
      </c>
      <c r="W924" s="35" t="s">
        <v>82</v>
      </c>
      <c r="X924" s="35" t="s">
        <v>348</v>
      </c>
      <c r="Y924" s="35" t="s">
        <v>95</v>
      </c>
      <c r="Z924" s="35" t="s">
        <v>95</v>
      </c>
    </row>
    <row r="925" spans="1:26" ht="15.75" customHeight="1">
      <c r="A925" s="35" t="s">
        <v>1697</v>
      </c>
      <c r="B925" s="35" t="s">
        <v>1699</v>
      </c>
      <c r="C925" s="35" t="s">
        <v>138</v>
      </c>
      <c r="D925" s="35" t="s">
        <v>243</v>
      </c>
      <c r="E925" s="35" t="s">
        <v>119</v>
      </c>
      <c r="F925" s="35" t="s">
        <v>2293</v>
      </c>
      <c r="G925" s="35" t="s">
        <v>2099</v>
      </c>
      <c r="H925" s="35" t="s">
        <v>2464</v>
      </c>
      <c r="I925" s="41">
        <v>44658</v>
      </c>
      <c r="J925" s="41">
        <v>44926</v>
      </c>
      <c r="K925" s="35" t="s">
        <v>80</v>
      </c>
      <c r="L925" s="42">
        <v>3925461</v>
      </c>
      <c r="M925" s="43">
        <v>30334078.390000001</v>
      </c>
      <c r="N925" s="42">
        <v>30334078.390000001</v>
      </c>
      <c r="O925" s="42">
        <v>270463.2</v>
      </c>
      <c r="P925" s="35">
        <v>0</v>
      </c>
      <c r="Q925" s="35">
        <v>0</v>
      </c>
      <c r="R925" s="42">
        <v>3248624.28</v>
      </c>
      <c r="S925" s="42">
        <v>12000</v>
      </c>
      <c r="T925" s="42">
        <v>15</v>
      </c>
      <c r="U925" s="42">
        <v>10.65</v>
      </c>
      <c r="V925" s="35" t="s">
        <v>796</v>
      </c>
      <c r="W925" s="35" t="s">
        <v>82</v>
      </c>
      <c r="X925" s="35" t="s">
        <v>348</v>
      </c>
      <c r="Y925" s="35" t="s">
        <v>356</v>
      </c>
      <c r="Z925" s="35" t="s">
        <v>356</v>
      </c>
    </row>
    <row r="926" spans="1:26" ht="15.75" customHeight="1">
      <c r="A926" s="35" t="s">
        <v>1697</v>
      </c>
      <c r="B926" s="35" t="s">
        <v>1699</v>
      </c>
      <c r="C926" s="35" t="s">
        <v>138</v>
      </c>
      <c r="D926" s="35" t="s">
        <v>243</v>
      </c>
      <c r="E926" s="35" t="s">
        <v>119</v>
      </c>
      <c r="F926" s="35" t="s">
        <v>2293</v>
      </c>
      <c r="G926" s="35" t="s">
        <v>2099</v>
      </c>
      <c r="H926" s="35" t="s">
        <v>2464</v>
      </c>
      <c r="I926" s="41">
        <v>44658</v>
      </c>
      <c r="J926" s="41">
        <v>44926</v>
      </c>
      <c r="K926" s="35" t="s">
        <v>80</v>
      </c>
      <c r="L926" s="42">
        <v>3925461</v>
      </c>
      <c r="M926" s="43">
        <v>30334078.390000001</v>
      </c>
      <c r="N926" s="42">
        <v>30334078.390000001</v>
      </c>
      <c r="O926" s="42">
        <v>270463.2</v>
      </c>
      <c r="P926" s="35">
        <v>0</v>
      </c>
      <c r="Q926" s="35">
        <v>0</v>
      </c>
      <c r="R926" s="42">
        <v>3248624.28</v>
      </c>
      <c r="S926" s="42">
        <v>12000</v>
      </c>
      <c r="T926" s="42">
        <v>15</v>
      </c>
      <c r="U926" s="42">
        <v>10.65</v>
      </c>
      <c r="V926" s="35" t="s">
        <v>796</v>
      </c>
      <c r="W926" s="35" t="s">
        <v>82</v>
      </c>
      <c r="X926" s="35" t="s">
        <v>348</v>
      </c>
      <c r="Y926" s="35" t="s">
        <v>665</v>
      </c>
      <c r="Z926" s="35" t="s">
        <v>665</v>
      </c>
    </row>
    <row r="927" spans="1:26" ht="15.75" customHeight="1">
      <c r="A927" s="35" t="s">
        <v>1701</v>
      </c>
      <c r="B927" s="35" t="s">
        <v>1702</v>
      </c>
      <c r="C927" s="35" t="s">
        <v>281</v>
      </c>
      <c r="D927" s="35" t="s">
        <v>223</v>
      </c>
      <c r="E927" s="35" t="s">
        <v>196</v>
      </c>
      <c r="F927" s="35" t="s">
        <v>68</v>
      </c>
      <c r="G927" s="35" t="s">
        <v>68</v>
      </c>
      <c r="H927" s="35" t="s">
        <v>68</v>
      </c>
      <c r="I927" s="41" t="s">
        <v>68</v>
      </c>
      <c r="J927" s="41" t="s">
        <v>68</v>
      </c>
      <c r="K927" s="35" t="s">
        <v>68</v>
      </c>
      <c r="L927" s="42">
        <v>0</v>
      </c>
      <c r="M927" s="43">
        <v>0</v>
      </c>
      <c r="N927" s="42">
        <v>0</v>
      </c>
      <c r="O927" s="42">
        <v>0</v>
      </c>
      <c r="P927" s="35">
        <v>0</v>
      </c>
      <c r="Q927" s="35">
        <v>0</v>
      </c>
      <c r="R927" s="42">
        <v>0</v>
      </c>
      <c r="S927" s="42">
        <v>0</v>
      </c>
      <c r="T927" s="42">
        <v>0</v>
      </c>
      <c r="U927" s="42">
        <v>0</v>
      </c>
      <c r="V927" s="35" t="s">
        <v>105</v>
      </c>
      <c r="W927" s="35" t="s">
        <v>133</v>
      </c>
      <c r="X927" s="35" t="s">
        <v>176</v>
      </c>
      <c r="Y927" s="35" t="s">
        <v>95</v>
      </c>
      <c r="Z927" s="35" t="s">
        <v>95</v>
      </c>
    </row>
    <row r="928" spans="1:26" ht="15.75" customHeight="1">
      <c r="A928" s="35" t="s">
        <v>1704</v>
      </c>
      <c r="B928" s="35" t="s">
        <v>1706</v>
      </c>
      <c r="C928" s="35" t="s">
        <v>281</v>
      </c>
      <c r="D928" s="35" t="s">
        <v>868</v>
      </c>
      <c r="E928" s="35" t="s">
        <v>119</v>
      </c>
      <c r="F928" s="35" t="s">
        <v>68</v>
      </c>
      <c r="G928" s="35" t="s">
        <v>68</v>
      </c>
      <c r="H928" s="35" t="s">
        <v>68</v>
      </c>
      <c r="I928" s="41">
        <v>44669</v>
      </c>
      <c r="J928" s="41" t="s">
        <v>68</v>
      </c>
      <c r="K928" s="35" t="s">
        <v>663</v>
      </c>
      <c r="L928" s="42">
        <v>0</v>
      </c>
      <c r="M928" s="43">
        <v>0</v>
      </c>
      <c r="N928" s="42">
        <v>33803.61</v>
      </c>
      <c r="O928" s="42">
        <v>0</v>
      </c>
      <c r="P928" s="35">
        <v>0</v>
      </c>
      <c r="Q928" s="35">
        <v>0</v>
      </c>
      <c r="R928" s="42">
        <v>0</v>
      </c>
      <c r="S928" s="42">
        <v>0</v>
      </c>
      <c r="T928" s="42">
        <v>0</v>
      </c>
      <c r="U928" s="42">
        <v>0</v>
      </c>
      <c r="V928" s="35" t="s">
        <v>1614</v>
      </c>
      <c r="W928" s="35" t="s">
        <v>82</v>
      </c>
      <c r="X928" s="35" t="s">
        <v>401</v>
      </c>
      <c r="Y928" s="35" t="s">
        <v>95</v>
      </c>
      <c r="Z928" s="35" t="s">
        <v>95</v>
      </c>
    </row>
    <row r="929" spans="1:26" ht="15.75" customHeight="1">
      <c r="A929" s="35" t="s">
        <v>1707</v>
      </c>
      <c r="B929" s="35" t="s">
        <v>1709</v>
      </c>
      <c r="C929" s="35" t="s">
        <v>281</v>
      </c>
      <c r="D929" s="35" t="s">
        <v>326</v>
      </c>
      <c r="E929" s="35" t="s">
        <v>264</v>
      </c>
      <c r="F929" s="35" t="s">
        <v>68</v>
      </c>
      <c r="G929" s="35" t="s">
        <v>68</v>
      </c>
      <c r="H929" s="35" t="s">
        <v>68</v>
      </c>
      <c r="I929" s="41">
        <v>44484</v>
      </c>
      <c r="J929" s="41" t="s">
        <v>68</v>
      </c>
      <c r="K929" s="35" t="s">
        <v>266</v>
      </c>
      <c r="L929" s="42">
        <v>0</v>
      </c>
      <c r="M929" s="43">
        <v>0</v>
      </c>
      <c r="N929" s="42">
        <v>38910.519999999997</v>
      </c>
      <c r="O929" s="42">
        <v>0</v>
      </c>
      <c r="P929" s="35">
        <v>0</v>
      </c>
      <c r="Q929" s="35">
        <v>0</v>
      </c>
      <c r="R929" s="42">
        <v>0</v>
      </c>
      <c r="S929" s="42">
        <v>0</v>
      </c>
      <c r="T929" s="42">
        <v>0</v>
      </c>
      <c r="U929" s="42">
        <v>0</v>
      </c>
      <c r="V929" s="35" t="s">
        <v>1614</v>
      </c>
      <c r="W929" s="35" t="s">
        <v>82</v>
      </c>
      <c r="X929" s="35" t="s">
        <v>401</v>
      </c>
      <c r="Y929" s="35" t="s">
        <v>1009</v>
      </c>
      <c r="Z929" s="35" t="s">
        <v>1009</v>
      </c>
    </row>
    <row r="930" spans="1:26" ht="15.75" customHeight="1">
      <c r="A930" s="35" t="s">
        <v>1707</v>
      </c>
      <c r="B930" s="35" t="s">
        <v>1709</v>
      </c>
      <c r="C930" s="35" t="s">
        <v>281</v>
      </c>
      <c r="D930" s="35" t="s">
        <v>326</v>
      </c>
      <c r="E930" s="35" t="s">
        <v>264</v>
      </c>
      <c r="F930" s="35" t="s">
        <v>68</v>
      </c>
      <c r="G930" s="35" t="s">
        <v>68</v>
      </c>
      <c r="H930" s="35" t="s">
        <v>68</v>
      </c>
      <c r="I930" s="41">
        <v>44484</v>
      </c>
      <c r="J930" s="41" t="s">
        <v>68</v>
      </c>
      <c r="K930" s="35" t="s">
        <v>266</v>
      </c>
      <c r="L930" s="42">
        <v>0</v>
      </c>
      <c r="M930" s="43">
        <v>0</v>
      </c>
      <c r="N930" s="42">
        <v>38910.519999999997</v>
      </c>
      <c r="O930" s="42">
        <v>0</v>
      </c>
      <c r="P930" s="35">
        <v>0</v>
      </c>
      <c r="Q930" s="35">
        <v>0</v>
      </c>
      <c r="R930" s="42">
        <v>0</v>
      </c>
      <c r="S930" s="42">
        <v>0</v>
      </c>
      <c r="T930" s="42">
        <v>0</v>
      </c>
      <c r="U930" s="42">
        <v>0</v>
      </c>
      <c r="V930" s="35" t="s">
        <v>1614</v>
      </c>
      <c r="W930" s="35" t="s">
        <v>82</v>
      </c>
      <c r="X930" s="35" t="s">
        <v>401</v>
      </c>
      <c r="Y930" s="35" t="s">
        <v>294</v>
      </c>
      <c r="Z930" s="35" t="s">
        <v>294</v>
      </c>
    </row>
    <row r="931" spans="1:26" ht="15.75" customHeight="1">
      <c r="A931" s="35" t="s">
        <v>1707</v>
      </c>
      <c r="B931" s="35" t="s">
        <v>1709</v>
      </c>
      <c r="C931" s="35" t="s">
        <v>281</v>
      </c>
      <c r="D931" s="35" t="s">
        <v>326</v>
      </c>
      <c r="E931" s="35" t="s">
        <v>264</v>
      </c>
      <c r="F931" s="35" t="s">
        <v>68</v>
      </c>
      <c r="G931" s="35" t="s">
        <v>68</v>
      </c>
      <c r="H931" s="35" t="s">
        <v>68</v>
      </c>
      <c r="I931" s="41">
        <v>44484</v>
      </c>
      <c r="J931" s="41" t="s">
        <v>68</v>
      </c>
      <c r="K931" s="35" t="s">
        <v>266</v>
      </c>
      <c r="L931" s="42">
        <v>0</v>
      </c>
      <c r="M931" s="43">
        <v>0</v>
      </c>
      <c r="N931" s="42">
        <v>38910.519999999997</v>
      </c>
      <c r="O931" s="42">
        <v>0</v>
      </c>
      <c r="P931" s="35">
        <v>0</v>
      </c>
      <c r="Q931" s="35">
        <v>0</v>
      </c>
      <c r="R931" s="42">
        <v>0</v>
      </c>
      <c r="S931" s="42">
        <v>0</v>
      </c>
      <c r="T931" s="42">
        <v>0</v>
      </c>
      <c r="U931" s="42">
        <v>0</v>
      </c>
      <c r="V931" s="35" t="s">
        <v>1614</v>
      </c>
      <c r="W931" s="35" t="s">
        <v>82</v>
      </c>
      <c r="X931" s="35" t="s">
        <v>401</v>
      </c>
      <c r="Y931" s="35" t="s">
        <v>665</v>
      </c>
      <c r="Z931" s="35" t="s">
        <v>665</v>
      </c>
    </row>
    <row r="932" spans="1:26" ht="15.75" customHeight="1">
      <c r="A932" s="35" t="s">
        <v>1707</v>
      </c>
      <c r="B932" s="35" t="s">
        <v>1709</v>
      </c>
      <c r="C932" s="35" t="s">
        <v>281</v>
      </c>
      <c r="D932" s="35" t="s">
        <v>326</v>
      </c>
      <c r="E932" s="35" t="s">
        <v>264</v>
      </c>
      <c r="F932" s="35" t="s">
        <v>68</v>
      </c>
      <c r="G932" s="35" t="s">
        <v>68</v>
      </c>
      <c r="H932" s="35" t="s">
        <v>68</v>
      </c>
      <c r="I932" s="41">
        <v>44484</v>
      </c>
      <c r="J932" s="41" t="s">
        <v>68</v>
      </c>
      <c r="K932" s="35" t="s">
        <v>266</v>
      </c>
      <c r="L932" s="42">
        <v>0</v>
      </c>
      <c r="M932" s="43">
        <v>0</v>
      </c>
      <c r="N932" s="42">
        <v>38910.519999999997</v>
      </c>
      <c r="O932" s="42">
        <v>0</v>
      </c>
      <c r="P932" s="35">
        <v>0</v>
      </c>
      <c r="Q932" s="35">
        <v>0</v>
      </c>
      <c r="R932" s="42">
        <v>0</v>
      </c>
      <c r="S932" s="42">
        <v>0</v>
      </c>
      <c r="T932" s="42">
        <v>0</v>
      </c>
      <c r="U932" s="42">
        <v>0</v>
      </c>
      <c r="V932" s="35" t="s">
        <v>1614</v>
      </c>
      <c r="W932" s="35" t="s">
        <v>82</v>
      </c>
      <c r="X932" s="35" t="s">
        <v>401</v>
      </c>
      <c r="Y932" s="35" t="s">
        <v>224</v>
      </c>
      <c r="Z932" s="35" t="s">
        <v>224</v>
      </c>
    </row>
    <row r="933" spans="1:26" ht="15.75" customHeight="1">
      <c r="A933" s="35" t="s">
        <v>1707</v>
      </c>
      <c r="B933" s="35" t="s">
        <v>1709</v>
      </c>
      <c r="C933" s="35" t="s">
        <v>281</v>
      </c>
      <c r="D933" s="35" t="s">
        <v>326</v>
      </c>
      <c r="E933" s="35" t="s">
        <v>264</v>
      </c>
      <c r="F933" s="35" t="s">
        <v>68</v>
      </c>
      <c r="G933" s="35" t="s">
        <v>68</v>
      </c>
      <c r="H933" s="35" t="s">
        <v>68</v>
      </c>
      <c r="I933" s="41">
        <v>44484</v>
      </c>
      <c r="J933" s="41" t="s">
        <v>68</v>
      </c>
      <c r="K933" s="35" t="s">
        <v>266</v>
      </c>
      <c r="L933" s="42">
        <v>0</v>
      </c>
      <c r="M933" s="43">
        <v>0</v>
      </c>
      <c r="N933" s="42">
        <v>38910.519999999997</v>
      </c>
      <c r="O933" s="42">
        <v>0</v>
      </c>
      <c r="P933" s="35">
        <v>0</v>
      </c>
      <c r="Q933" s="35">
        <v>0</v>
      </c>
      <c r="R933" s="42">
        <v>0</v>
      </c>
      <c r="S933" s="42">
        <v>0</v>
      </c>
      <c r="T933" s="42">
        <v>0</v>
      </c>
      <c r="U933" s="42">
        <v>0</v>
      </c>
      <c r="V933" s="35" t="s">
        <v>1614</v>
      </c>
      <c r="W933" s="35" t="s">
        <v>82</v>
      </c>
      <c r="X933" s="35" t="s">
        <v>401</v>
      </c>
      <c r="Y933" s="35" t="s">
        <v>602</v>
      </c>
      <c r="Z933" s="35" t="s">
        <v>602</v>
      </c>
    </row>
    <row r="934" spans="1:26" ht="15.75" customHeight="1">
      <c r="A934" s="35" t="s">
        <v>1707</v>
      </c>
      <c r="B934" s="35" t="s">
        <v>1709</v>
      </c>
      <c r="C934" s="35" t="s">
        <v>281</v>
      </c>
      <c r="D934" s="35" t="s">
        <v>326</v>
      </c>
      <c r="E934" s="35" t="s">
        <v>264</v>
      </c>
      <c r="F934" s="35" t="s">
        <v>68</v>
      </c>
      <c r="G934" s="35" t="s">
        <v>68</v>
      </c>
      <c r="H934" s="35" t="s">
        <v>68</v>
      </c>
      <c r="I934" s="41">
        <v>44484</v>
      </c>
      <c r="J934" s="41" t="s">
        <v>68</v>
      </c>
      <c r="K934" s="35" t="s">
        <v>266</v>
      </c>
      <c r="L934" s="42">
        <v>0</v>
      </c>
      <c r="M934" s="43">
        <v>0</v>
      </c>
      <c r="N934" s="42">
        <v>38910.519999999997</v>
      </c>
      <c r="O934" s="42">
        <v>0</v>
      </c>
      <c r="P934" s="35">
        <v>0</v>
      </c>
      <c r="Q934" s="35">
        <v>0</v>
      </c>
      <c r="R934" s="42">
        <v>0</v>
      </c>
      <c r="S934" s="42">
        <v>0</v>
      </c>
      <c r="T934" s="42">
        <v>0</v>
      </c>
      <c r="U934" s="42">
        <v>0</v>
      </c>
      <c r="V934" s="35" t="s">
        <v>1614</v>
      </c>
      <c r="W934" s="35" t="s">
        <v>82</v>
      </c>
      <c r="X934" s="35" t="s">
        <v>401</v>
      </c>
      <c r="Y934" s="35" t="s">
        <v>95</v>
      </c>
      <c r="Z934" s="35" t="s">
        <v>95</v>
      </c>
    </row>
    <row r="935" spans="1:26" ht="15.75" customHeight="1">
      <c r="A935" s="35" t="s">
        <v>1711</v>
      </c>
      <c r="B935" s="35" t="s">
        <v>1713</v>
      </c>
      <c r="C935" s="35" t="s">
        <v>281</v>
      </c>
      <c r="D935" s="35" t="s">
        <v>868</v>
      </c>
      <c r="E935" s="35" t="s">
        <v>119</v>
      </c>
      <c r="F935" s="35" t="s">
        <v>68</v>
      </c>
      <c r="G935" s="35" t="s">
        <v>68</v>
      </c>
      <c r="H935" s="35" t="s">
        <v>68</v>
      </c>
      <c r="I935" s="41">
        <v>44676</v>
      </c>
      <c r="J935" s="41" t="s">
        <v>68</v>
      </c>
      <c r="K935" s="35" t="s">
        <v>663</v>
      </c>
      <c r="L935" s="42">
        <v>0</v>
      </c>
      <c r="M935" s="43">
        <v>0</v>
      </c>
      <c r="N935" s="42">
        <v>32755.48</v>
      </c>
      <c r="O935" s="42">
        <v>32755.48</v>
      </c>
      <c r="P935" s="35">
        <v>0</v>
      </c>
      <c r="Q935" s="35">
        <v>0</v>
      </c>
      <c r="R935" s="42">
        <v>0</v>
      </c>
      <c r="S935" s="42">
        <v>0</v>
      </c>
      <c r="T935" s="42">
        <v>0</v>
      </c>
      <c r="U935" s="42">
        <v>0</v>
      </c>
      <c r="V935" s="35" t="s">
        <v>1614</v>
      </c>
      <c r="W935" s="35" t="s">
        <v>82</v>
      </c>
      <c r="X935" s="35" t="s">
        <v>401</v>
      </c>
      <c r="Y935" s="35" t="s">
        <v>95</v>
      </c>
      <c r="Z935" s="35" t="s">
        <v>95</v>
      </c>
    </row>
    <row r="936" spans="1:26" ht="15.75" customHeight="1">
      <c r="A936" s="35" t="s">
        <v>1714</v>
      </c>
      <c r="B936" s="35" t="s">
        <v>1716</v>
      </c>
      <c r="C936" s="35" t="s">
        <v>281</v>
      </c>
      <c r="D936" s="35" t="s">
        <v>1133</v>
      </c>
      <c r="E936" s="35" t="s">
        <v>488</v>
      </c>
      <c r="F936" s="35" t="s">
        <v>68</v>
      </c>
      <c r="G936" s="35" t="s">
        <v>68</v>
      </c>
      <c r="H936" s="35" t="s">
        <v>68</v>
      </c>
      <c r="I936" s="41">
        <v>44690</v>
      </c>
      <c r="J936" s="41" t="s">
        <v>68</v>
      </c>
      <c r="K936" s="35" t="s">
        <v>663</v>
      </c>
      <c r="L936" s="42">
        <v>0</v>
      </c>
      <c r="M936" s="43">
        <v>0</v>
      </c>
      <c r="N936" s="42">
        <v>3500000</v>
      </c>
      <c r="O936" s="42">
        <v>0</v>
      </c>
      <c r="P936" s="35">
        <v>0</v>
      </c>
      <c r="Q936" s="35">
        <v>0</v>
      </c>
      <c r="R936" s="42">
        <v>0</v>
      </c>
      <c r="S936" s="42">
        <v>0</v>
      </c>
      <c r="T936" s="42">
        <v>0</v>
      </c>
      <c r="U936" s="42">
        <v>0</v>
      </c>
      <c r="V936" s="35" t="s">
        <v>1614</v>
      </c>
      <c r="W936" s="35" t="s">
        <v>82</v>
      </c>
      <c r="X936" s="35" t="s">
        <v>300</v>
      </c>
      <c r="Y936" s="35" t="s">
        <v>364</v>
      </c>
      <c r="Z936" s="35" t="s">
        <v>364</v>
      </c>
    </row>
    <row r="937" spans="1:26" ht="15.75" customHeight="1">
      <c r="A937" s="35" t="s">
        <v>1714</v>
      </c>
      <c r="B937" s="35" t="s">
        <v>1716</v>
      </c>
      <c r="C937" s="35" t="s">
        <v>281</v>
      </c>
      <c r="D937" s="35" t="s">
        <v>1133</v>
      </c>
      <c r="E937" s="35" t="s">
        <v>488</v>
      </c>
      <c r="F937" s="35" t="s">
        <v>68</v>
      </c>
      <c r="G937" s="35" t="s">
        <v>68</v>
      </c>
      <c r="H937" s="35" t="s">
        <v>68</v>
      </c>
      <c r="I937" s="41">
        <v>44690</v>
      </c>
      <c r="J937" s="41" t="s">
        <v>68</v>
      </c>
      <c r="K937" s="35" t="s">
        <v>663</v>
      </c>
      <c r="L937" s="42">
        <v>0</v>
      </c>
      <c r="M937" s="43">
        <v>0</v>
      </c>
      <c r="N937" s="42">
        <v>3500000</v>
      </c>
      <c r="O937" s="42">
        <v>0</v>
      </c>
      <c r="P937" s="35">
        <v>0</v>
      </c>
      <c r="Q937" s="35">
        <v>0</v>
      </c>
      <c r="R937" s="42">
        <v>0</v>
      </c>
      <c r="S937" s="42">
        <v>0</v>
      </c>
      <c r="T937" s="42">
        <v>0</v>
      </c>
      <c r="U937" s="42">
        <v>0</v>
      </c>
      <c r="V937" s="35" t="s">
        <v>1614</v>
      </c>
      <c r="W937" s="35" t="s">
        <v>82</v>
      </c>
      <c r="X937" s="35" t="s">
        <v>300</v>
      </c>
      <c r="Y937" s="35" t="s">
        <v>259</v>
      </c>
      <c r="Z937" s="35" t="s">
        <v>259</v>
      </c>
    </row>
    <row r="938" spans="1:26" ht="15.75" customHeight="1">
      <c r="A938" s="35" t="s">
        <v>1714</v>
      </c>
      <c r="B938" s="35" t="s">
        <v>1716</v>
      </c>
      <c r="C938" s="35" t="s">
        <v>281</v>
      </c>
      <c r="D938" s="35" t="s">
        <v>1133</v>
      </c>
      <c r="E938" s="35" t="s">
        <v>488</v>
      </c>
      <c r="F938" s="35" t="s">
        <v>68</v>
      </c>
      <c r="G938" s="35" t="s">
        <v>68</v>
      </c>
      <c r="H938" s="35" t="s">
        <v>68</v>
      </c>
      <c r="I938" s="41">
        <v>44690</v>
      </c>
      <c r="J938" s="41" t="s">
        <v>68</v>
      </c>
      <c r="K938" s="35" t="s">
        <v>663</v>
      </c>
      <c r="L938" s="42">
        <v>0</v>
      </c>
      <c r="M938" s="43">
        <v>0</v>
      </c>
      <c r="N938" s="42">
        <v>3500000</v>
      </c>
      <c r="O938" s="42">
        <v>0</v>
      </c>
      <c r="P938" s="35">
        <v>0</v>
      </c>
      <c r="Q938" s="35">
        <v>0</v>
      </c>
      <c r="R938" s="42">
        <v>0</v>
      </c>
      <c r="S938" s="42">
        <v>0</v>
      </c>
      <c r="T938" s="42">
        <v>0</v>
      </c>
      <c r="U938" s="42">
        <v>0</v>
      </c>
      <c r="V938" s="35" t="s">
        <v>1614</v>
      </c>
      <c r="W938" s="35" t="s">
        <v>82</v>
      </c>
      <c r="X938" s="35" t="s">
        <v>300</v>
      </c>
      <c r="Y938" s="35" t="s">
        <v>578</v>
      </c>
      <c r="Z938" s="35" t="s">
        <v>578</v>
      </c>
    </row>
    <row r="939" spans="1:26" ht="15.75" customHeight="1">
      <c r="A939" s="35" t="s">
        <v>1714</v>
      </c>
      <c r="B939" s="35" t="s">
        <v>1716</v>
      </c>
      <c r="C939" s="35" t="s">
        <v>281</v>
      </c>
      <c r="D939" s="35" t="s">
        <v>1133</v>
      </c>
      <c r="E939" s="35" t="s">
        <v>488</v>
      </c>
      <c r="F939" s="35" t="s">
        <v>68</v>
      </c>
      <c r="G939" s="35" t="s">
        <v>68</v>
      </c>
      <c r="H939" s="35" t="s">
        <v>68</v>
      </c>
      <c r="I939" s="41">
        <v>44690</v>
      </c>
      <c r="J939" s="41" t="s">
        <v>68</v>
      </c>
      <c r="K939" s="35" t="s">
        <v>663</v>
      </c>
      <c r="L939" s="42">
        <v>0</v>
      </c>
      <c r="M939" s="43">
        <v>0</v>
      </c>
      <c r="N939" s="42">
        <v>3500000</v>
      </c>
      <c r="O939" s="42">
        <v>0</v>
      </c>
      <c r="P939" s="35">
        <v>0</v>
      </c>
      <c r="Q939" s="35">
        <v>0</v>
      </c>
      <c r="R939" s="42">
        <v>0</v>
      </c>
      <c r="S939" s="42">
        <v>0</v>
      </c>
      <c r="T939" s="42">
        <v>0</v>
      </c>
      <c r="U939" s="42">
        <v>0</v>
      </c>
      <c r="V939" s="35" t="s">
        <v>1614</v>
      </c>
      <c r="W939" s="35" t="s">
        <v>82</v>
      </c>
      <c r="X939" s="35" t="s">
        <v>300</v>
      </c>
      <c r="Y939" s="35" t="s">
        <v>212</v>
      </c>
      <c r="Z939" s="35" t="s">
        <v>212</v>
      </c>
    </row>
    <row r="940" spans="1:26" ht="15.75" customHeight="1">
      <c r="A940" s="35" t="s">
        <v>1714</v>
      </c>
      <c r="B940" s="35" t="s">
        <v>1716</v>
      </c>
      <c r="C940" s="35" t="s">
        <v>281</v>
      </c>
      <c r="D940" s="35" t="s">
        <v>1133</v>
      </c>
      <c r="E940" s="35" t="s">
        <v>488</v>
      </c>
      <c r="F940" s="35" t="s">
        <v>68</v>
      </c>
      <c r="G940" s="35" t="s">
        <v>68</v>
      </c>
      <c r="H940" s="35" t="s">
        <v>68</v>
      </c>
      <c r="I940" s="41">
        <v>44690</v>
      </c>
      <c r="J940" s="41" t="s">
        <v>68</v>
      </c>
      <c r="K940" s="35" t="s">
        <v>663</v>
      </c>
      <c r="L940" s="42">
        <v>0</v>
      </c>
      <c r="M940" s="43">
        <v>0</v>
      </c>
      <c r="N940" s="42">
        <v>3500000</v>
      </c>
      <c r="O940" s="42">
        <v>0</v>
      </c>
      <c r="P940" s="35">
        <v>0</v>
      </c>
      <c r="Q940" s="35">
        <v>0</v>
      </c>
      <c r="R940" s="42">
        <v>0</v>
      </c>
      <c r="S940" s="42">
        <v>0</v>
      </c>
      <c r="T940" s="42">
        <v>0</v>
      </c>
      <c r="U940" s="42">
        <v>0</v>
      </c>
      <c r="V940" s="35" t="s">
        <v>1614</v>
      </c>
      <c r="W940" s="35" t="s">
        <v>82</v>
      </c>
      <c r="X940" s="35" t="s">
        <v>300</v>
      </c>
      <c r="Y940" s="35" t="s">
        <v>356</v>
      </c>
      <c r="Z940" s="35" t="s">
        <v>356</v>
      </c>
    </row>
    <row r="941" spans="1:26" ht="15.75" customHeight="1">
      <c r="A941" s="35" t="s">
        <v>1714</v>
      </c>
      <c r="B941" s="35" t="s">
        <v>1716</v>
      </c>
      <c r="C941" s="35" t="s">
        <v>281</v>
      </c>
      <c r="D941" s="35" t="s">
        <v>1133</v>
      </c>
      <c r="E941" s="35" t="s">
        <v>488</v>
      </c>
      <c r="F941" s="35" t="s">
        <v>68</v>
      </c>
      <c r="G941" s="35" t="s">
        <v>68</v>
      </c>
      <c r="H941" s="35" t="s">
        <v>68</v>
      </c>
      <c r="I941" s="41">
        <v>44690</v>
      </c>
      <c r="J941" s="41" t="s">
        <v>68</v>
      </c>
      <c r="K941" s="35" t="s">
        <v>663</v>
      </c>
      <c r="L941" s="42">
        <v>0</v>
      </c>
      <c r="M941" s="43">
        <v>0</v>
      </c>
      <c r="N941" s="42">
        <v>3500000</v>
      </c>
      <c r="O941" s="42">
        <v>0</v>
      </c>
      <c r="P941" s="35">
        <v>0</v>
      </c>
      <c r="Q941" s="35">
        <v>0</v>
      </c>
      <c r="R941" s="42">
        <v>0</v>
      </c>
      <c r="S941" s="42">
        <v>0</v>
      </c>
      <c r="T941" s="42">
        <v>0</v>
      </c>
      <c r="U941" s="42">
        <v>0</v>
      </c>
      <c r="V941" s="35" t="s">
        <v>1614</v>
      </c>
      <c r="W941" s="35" t="s">
        <v>82</v>
      </c>
      <c r="X941" s="35" t="s">
        <v>300</v>
      </c>
      <c r="Y941" s="35" t="s">
        <v>472</v>
      </c>
      <c r="Z941" s="35" t="s">
        <v>472</v>
      </c>
    </row>
    <row r="942" spans="1:26" ht="15.75" customHeight="1">
      <c r="A942" s="35" t="s">
        <v>1714</v>
      </c>
      <c r="B942" s="35" t="s">
        <v>1716</v>
      </c>
      <c r="C942" s="35" t="s">
        <v>281</v>
      </c>
      <c r="D942" s="35" t="s">
        <v>1133</v>
      </c>
      <c r="E942" s="35" t="s">
        <v>488</v>
      </c>
      <c r="F942" s="35" t="s">
        <v>68</v>
      </c>
      <c r="G942" s="35" t="s">
        <v>68</v>
      </c>
      <c r="H942" s="35" t="s">
        <v>68</v>
      </c>
      <c r="I942" s="41">
        <v>44690</v>
      </c>
      <c r="J942" s="41" t="s">
        <v>68</v>
      </c>
      <c r="K942" s="35" t="s">
        <v>663</v>
      </c>
      <c r="L942" s="42">
        <v>0</v>
      </c>
      <c r="M942" s="43">
        <v>0</v>
      </c>
      <c r="N942" s="42">
        <v>3500000</v>
      </c>
      <c r="O942" s="42">
        <v>0</v>
      </c>
      <c r="P942" s="35">
        <v>0</v>
      </c>
      <c r="Q942" s="35">
        <v>0</v>
      </c>
      <c r="R942" s="42">
        <v>0</v>
      </c>
      <c r="S942" s="42">
        <v>0</v>
      </c>
      <c r="T942" s="42">
        <v>0</v>
      </c>
      <c r="U942" s="42">
        <v>0</v>
      </c>
      <c r="V942" s="35" t="s">
        <v>1614</v>
      </c>
      <c r="W942" s="35" t="s">
        <v>82</v>
      </c>
      <c r="X942" s="35" t="s">
        <v>300</v>
      </c>
      <c r="Y942" s="35" t="s">
        <v>158</v>
      </c>
      <c r="Z942" s="35" t="s">
        <v>158</v>
      </c>
    </row>
    <row r="943" spans="1:26" ht="15.75" customHeight="1">
      <c r="A943" s="35" t="s">
        <v>1718</v>
      </c>
      <c r="B943" s="35" t="s">
        <v>1720</v>
      </c>
      <c r="C943" s="35" t="s">
        <v>281</v>
      </c>
      <c r="D943" s="35" t="s">
        <v>232</v>
      </c>
      <c r="E943" s="35" t="s">
        <v>140</v>
      </c>
      <c r="F943" s="35" t="s">
        <v>68</v>
      </c>
      <c r="G943" s="35" t="s">
        <v>68</v>
      </c>
      <c r="H943" s="35" t="s">
        <v>68</v>
      </c>
      <c r="I943" s="41">
        <v>44579</v>
      </c>
      <c r="J943" s="41" t="s">
        <v>68</v>
      </c>
      <c r="K943" s="35" t="s">
        <v>104</v>
      </c>
      <c r="L943" s="42">
        <v>0</v>
      </c>
      <c r="M943" s="43">
        <v>0</v>
      </c>
      <c r="N943" s="42">
        <v>13405.35</v>
      </c>
      <c r="O943" s="42">
        <v>13405.35</v>
      </c>
      <c r="P943" s="35">
        <v>0</v>
      </c>
      <c r="Q943" s="35">
        <v>0</v>
      </c>
      <c r="R943" s="42">
        <v>0</v>
      </c>
      <c r="S943" s="42">
        <v>0</v>
      </c>
      <c r="T943" s="42">
        <v>0</v>
      </c>
      <c r="U943" s="42">
        <v>0</v>
      </c>
      <c r="V943" s="35" t="s">
        <v>1614</v>
      </c>
      <c r="W943" s="35" t="s">
        <v>233</v>
      </c>
      <c r="X943" s="35" t="s">
        <v>355</v>
      </c>
      <c r="Y943" s="35" t="s">
        <v>95</v>
      </c>
      <c r="Z943" s="35" t="s">
        <v>852</v>
      </c>
    </row>
    <row r="944" spans="1:26" ht="15.75" customHeight="1">
      <c r="A944" s="35" t="s">
        <v>1718</v>
      </c>
      <c r="B944" s="35" t="s">
        <v>1720</v>
      </c>
      <c r="C944" s="35" t="s">
        <v>281</v>
      </c>
      <c r="D944" s="35" t="s">
        <v>232</v>
      </c>
      <c r="E944" s="35" t="s">
        <v>140</v>
      </c>
      <c r="F944" s="35" t="s">
        <v>68</v>
      </c>
      <c r="G944" s="35" t="s">
        <v>68</v>
      </c>
      <c r="H944" s="35" t="s">
        <v>68</v>
      </c>
      <c r="I944" s="41">
        <v>44579</v>
      </c>
      <c r="J944" s="41" t="s">
        <v>68</v>
      </c>
      <c r="K944" s="35" t="s">
        <v>104</v>
      </c>
      <c r="L944" s="42">
        <v>0</v>
      </c>
      <c r="M944" s="43">
        <v>0</v>
      </c>
      <c r="N944" s="42">
        <v>13405.35</v>
      </c>
      <c r="O944" s="42">
        <v>13405.35</v>
      </c>
      <c r="P944" s="35">
        <v>0</v>
      </c>
      <c r="Q944" s="35">
        <v>0</v>
      </c>
      <c r="R944" s="42">
        <v>0</v>
      </c>
      <c r="S944" s="42">
        <v>0</v>
      </c>
      <c r="T944" s="42">
        <v>0</v>
      </c>
      <c r="U944" s="42">
        <v>0</v>
      </c>
      <c r="V944" s="35" t="s">
        <v>1614</v>
      </c>
      <c r="W944" s="35" t="s">
        <v>233</v>
      </c>
      <c r="X944" s="35" t="s">
        <v>355</v>
      </c>
      <c r="Y944" s="35" t="s">
        <v>95</v>
      </c>
      <c r="Z944" s="35" t="s">
        <v>2465</v>
      </c>
    </row>
    <row r="945" spans="1:26" ht="15.75" customHeight="1">
      <c r="A945" s="35" t="s">
        <v>1718</v>
      </c>
      <c r="B945" s="35" t="s">
        <v>1720</v>
      </c>
      <c r="C945" s="35" t="s">
        <v>281</v>
      </c>
      <c r="D945" s="35" t="s">
        <v>232</v>
      </c>
      <c r="E945" s="35" t="s">
        <v>140</v>
      </c>
      <c r="F945" s="35" t="s">
        <v>68</v>
      </c>
      <c r="G945" s="35" t="s">
        <v>68</v>
      </c>
      <c r="H945" s="35" t="s">
        <v>68</v>
      </c>
      <c r="I945" s="41">
        <v>44579</v>
      </c>
      <c r="J945" s="41" t="s">
        <v>68</v>
      </c>
      <c r="K945" s="35" t="s">
        <v>104</v>
      </c>
      <c r="L945" s="42">
        <v>0</v>
      </c>
      <c r="M945" s="43">
        <v>0</v>
      </c>
      <c r="N945" s="42">
        <v>13405.35</v>
      </c>
      <c r="O945" s="42">
        <v>13405.35</v>
      </c>
      <c r="P945" s="35">
        <v>0</v>
      </c>
      <c r="Q945" s="35">
        <v>0</v>
      </c>
      <c r="R945" s="42">
        <v>0</v>
      </c>
      <c r="S945" s="42">
        <v>0</v>
      </c>
      <c r="T945" s="42">
        <v>0</v>
      </c>
      <c r="U945" s="42">
        <v>0</v>
      </c>
      <c r="V945" s="35" t="s">
        <v>1614</v>
      </c>
      <c r="W945" s="35" t="s">
        <v>233</v>
      </c>
      <c r="X945" s="35" t="s">
        <v>355</v>
      </c>
      <c r="Y945" s="35" t="s">
        <v>95</v>
      </c>
      <c r="Z945" s="35" t="s">
        <v>2466</v>
      </c>
    </row>
    <row r="946" spans="1:26" ht="15.75" customHeight="1">
      <c r="A946" s="35" t="s">
        <v>1718</v>
      </c>
      <c r="B946" s="35" t="s">
        <v>1720</v>
      </c>
      <c r="C946" s="35" t="s">
        <v>281</v>
      </c>
      <c r="D946" s="35" t="s">
        <v>232</v>
      </c>
      <c r="E946" s="35" t="s">
        <v>140</v>
      </c>
      <c r="F946" s="35" t="s">
        <v>68</v>
      </c>
      <c r="G946" s="35" t="s">
        <v>68</v>
      </c>
      <c r="H946" s="35" t="s">
        <v>68</v>
      </c>
      <c r="I946" s="41">
        <v>44579</v>
      </c>
      <c r="J946" s="41" t="s">
        <v>68</v>
      </c>
      <c r="K946" s="35" t="s">
        <v>104</v>
      </c>
      <c r="L946" s="42">
        <v>0</v>
      </c>
      <c r="M946" s="43">
        <v>0</v>
      </c>
      <c r="N946" s="42">
        <v>13405.35</v>
      </c>
      <c r="O946" s="42">
        <v>13405.35</v>
      </c>
      <c r="P946" s="35">
        <v>0</v>
      </c>
      <c r="Q946" s="35">
        <v>0</v>
      </c>
      <c r="R946" s="42">
        <v>0</v>
      </c>
      <c r="S946" s="42">
        <v>0</v>
      </c>
      <c r="T946" s="42">
        <v>0</v>
      </c>
      <c r="U946" s="42">
        <v>0</v>
      </c>
      <c r="V946" s="35" t="s">
        <v>1614</v>
      </c>
      <c r="W946" s="35" t="s">
        <v>233</v>
      </c>
      <c r="X946" s="35" t="s">
        <v>355</v>
      </c>
      <c r="Y946" s="35" t="s">
        <v>95</v>
      </c>
      <c r="Z946" s="35" t="s">
        <v>95</v>
      </c>
    </row>
    <row r="947" spans="1:26" ht="15.75" customHeight="1">
      <c r="A947" s="35" t="s">
        <v>1722</v>
      </c>
      <c r="B947" s="35" t="s">
        <v>1724</v>
      </c>
      <c r="C947" s="35" t="s">
        <v>281</v>
      </c>
      <c r="D947" s="35" t="s">
        <v>1725</v>
      </c>
      <c r="E947" s="35" t="s">
        <v>488</v>
      </c>
      <c r="F947" s="35" t="s">
        <v>68</v>
      </c>
      <c r="G947" s="35" t="s">
        <v>68</v>
      </c>
      <c r="H947" s="35" t="s">
        <v>68</v>
      </c>
      <c r="I947" s="41">
        <v>44719</v>
      </c>
      <c r="J947" s="41" t="s">
        <v>68</v>
      </c>
      <c r="K947" s="35" t="s">
        <v>663</v>
      </c>
      <c r="L947" s="42">
        <v>0</v>
      </c>
      <c r="M947" s="43">
        <v>0</v>
      </c>
      <c r="N947" s="42">
        <v>673000</v>
      </c>
      <c r="O947" s="42">
        <v>673000</v>
      </c>
      <c r="P947" s="35">
        <v>0</v>
      </c>
      <c r="Q947" s="35">
        <v>0</v>
      </c>
      <c r="R947" s="42">
        <v>0</v>
      </c>
      <c r="S947" s="42">
        <v>0</v>
      </c>
      <c r="T947" s="42">
        <v>0</v>
      </c>
      <c r="U947" s="42">
        <v>0</v>
      </c>
      <c r="V947" s="35" t="s">
        <v>1614</v>
      </c>
      <c r="W947" s="35" t="s">
        <v>82</v>
      </c>
      <c r="X947" s="35" t="s">
        <v>755</v>
      </c>
      <c r="Y947" s="35" t="s">
        <v>95</v>
      </c>
      <c r="Z947" s="35" t="s">
        <v>95</v>
      </c>
    </row>
    <row r="948" spans="1:26" ht="15.75" customHeight="1">
      <c r="A948" s="35" t="s">
        <v>1726</v>
      </c>
      <c r="B948" s="35" t="s">
        <v>1728</v>
      </c>
      <c r="C948" s="35" t="s">
        <v>138</v>
      </c>
      <c r="D948" s="35" t="s">
        <v>771</v>
      </c>
      <c r="E948" s="35" t="s">
        <v>140</v>
      </c>
      <c r="F948" s="35" t="s">
        <v>2437</v>
      </c>
      <c r="G948" s="35" t="s">
        <v>2438</v>
      </c>
      <c r="H948" s="35" t="s">
        <v>2439</v>
      </c>
      <c r="I948" s="41">
        <v>44769</v>
      </c>
      <c r="J948" s="41">
        <v>44834</v>
      </c>
      <c r="K948" s="35" t="s">
        <v>104</v>
      </c>
      <c r="L948" s="42">
        <v>0</v>
      </c>
      <c r="M948" s="43">
        <v>0</v>
      </c>
      <c r="N948" s="42">
        <v>800830.32</v>
      </c>
      <c r="O948" s="42">
        <v>0</v>
      </c>
      <c r="P948" s="35">
        <v>0</v>
      </c>
      <c r="Q948" s="35">
        <v>0</v>
      </c>
      <c r="R948" s="42">
        <v>0</v>
      </c>
      <c r="S948" s="42">
        <v>0</v>
      </c>
      <c r="T948" s="42">
        <v>0</v>
      </c>
      <c r="U948" s="42">
        <v>0</v>
      </c>
      <c r="V948" s="35" t="s">
        <v>989</v>
      </c>
      <c r="W948" s="35" t="s">
        <v>82</v>
      </c>
      <c r="X948" s="35" t="s">
        <v>94</v>
      </c>
      <c r="Y948" s="35" t="s">
        <v>95</v>
      </c>
      <c r="Z948" s="35" t="s">
        <v>95</v>
      </c>
    </row>
    <row r="949" spans="1:26" ht="15.75" customHeight="1">
      <c r="A949" s="35" t="s">
        <v>1729</v>
      </c>
      <c r="B949" s="35" t="s">
        <v>1730</v>
      </c>
      <c r="C949" s="35" t="s">
        <v>281</v>
      </c>
      <c r="D949" s="35" t="s">
        <v>771</v>
      </c>
      <c r="E949" s="35" t="s">
        <v>140</v>
      </c>
      <c r="F949" s="35" t="s">
        <v>68</v>
      </c>
      <c r="G949" s="35" t="s">
        <v>68</v>
      </c>
      <c r="H949" s="35" t="s">
        <v>68</v>
      </c>
      <c r="I949" s="41">
        <v>44686</v>
      </c>
      <c r="J949" s="41" t="s">
        <v>68</v>
      </c>
      <c r="K949" s="35" t="s">
        <v>104</v>
      </c>
      <c r="L949" s="42">
        <v>0</v>
      </c>
      <c r="M949" s="43">
        <v>0</v>
      </c>
      <c r="N949" s="42">
        <v>98000</v>
      </c>
      <c r="O949" s="42">
        <v>0</v>
      </c>
      <c r="P949" s="35">
        <v>0</v>
      </c>
      <c r="Q949" s="35">
        <v>0</v>
      </c>
      <c r="R949" s="42">
        <v>0</v>
      </c>
      <c r="S949" s="42">
        <v>0</v>
      </c>
      <c r="T949" s="42">
        <v>0</v>
      </c>
      <c r="U949" s="42">
        <v>0</v>
      </c>
      <c r="V949" s="35" t="s">
        <v>1614</v>
      </c>
      <c r="W949" s="35" t="s">
        <v>82</v>
      </c>
      <c r="X949" s="35" t="s">
        <v>94</v>
      </c>
      <c r="Y949" s="35" t="s">
        <v>95</v>
      </c>
      <c r="Z949" s="35" t="s">
        <v>95</v>
      </c>
    </row>
    <row r="950" spans="1:26" ht="15.75" customHeight="1">
      <c r="A950" s="35" t="s">
        <v>1732</v>
      </c>
      <c r="B950" s="35" t="s">
        <v>1730</v>
      </c>
      <c r="C950" s="35" t="s">
        <v>281</v>
      </c>
      <c r="D950" s="35" t="s">
        <v>771</v>
      </c>
      <c r="E950" s="35" t="s">
        <v>140</v>
      </c>
      <c r="F950" s="35" t="s">
        <v>68</v>
      </c>
      <c r="G950" s="35" t="s">
        <v>68</v>
      </c>
      <c r="H950" s="35" t="s">
        <v>68</v>
      </c>
      <c r="I950" s="41">
        <v>44686</v>
      </c>
      <c r="J950" s="41" t="s">
        <v>68</v>
      </c>
      <c r="K950" s="35" t="s">
        <v>104</v>
      </c>
      <c r="L950" s="42">
        <v>0</v>
      </c>
      <c r="M950" s="43">
        <v>0</v>
      </c>
      <c r="N950" s="42">
        <v>98000</v>
      </c>
      <c r="O950" s="42">
        <v>0</v>
      </c>
      <c r="P950" s="35">
        <v>0</v>
      </c>
      <c r="Q950" s="35">
        <v>0</v>
      </c>
      <c r="R950" s="42">
        <v>0</v>
      </c>
      <c r="S950" s="42">
        <v>0</v>
      </c>
      <c r="T950" s="42">
        <v>0</v>
      </c>
      <c r="U950" s="42">
        <v>0</v>
      </c>
      <c r="V950" s="35" t="s">
        <v>1614</v>
      </c>
      <c r="W950" s="35" t="s">
        <v>82</v>
      </c>
      <c r="X950" s="35" t="s">
        <v>94</v>
      </c>
      <c r="Y950" s="35" t="s">
        <v>95</v>
      </c>
      <c r="Z950" s="35" t="s">
        <v>95</v>
      </c>
    </row>
    <row r="951" spans="1:26" ht="15.75" customHeight="1">
      <c r="A951" s="35" t="s">
        <v>1734</v>
      </c>
      <c r="B951" s="35" t="s">
        <v>1736</v>
      </c>
      <c r="C951" s="35" t="s">
        <v>281</v>
      </c>
      <c r="D951" s="35" t="s">
        <v>326</v>
      </c>
      <c r="E951" s="35" t="s">
        <v>264</v>
      </c>
      <c r="F951" s="35" t="s">
        <v>68</v>
      </c>
      <c r="G951" s="35" t="s">
        <v>68</v>
      </c>
      <c r="H951" s="35" t="s">
        <v>68</v>
      </c>
      <c r="I951" s="41">
        <v>44767</v>
      </c>
      <c r="J951" s="41" t="s">
        <v>68</v>
      </c>
      <c r="K951" s="35" t="s">
        <v>266</v>
      </c>
      <c r="L951" s="42">
        <v>0</v>
      </c>
      <c r="M951" s="43">
        <v>0</v>
      </c>
      <c r="N951" s="42">
        <v>167169</v>
      </c>
      <c r="O951" s="42">
        <v>167169</v>
      </c>
      <c r="P951" s="35">
        <v>0</v>
      </c>
      <c r="Q951" s="35">
        <v>0</v>
      </c>
      <c r="R951" s="42">
        <v>0</v>
      </c>
      <c r="S951" s="42">
        <v>0</v>
      </c>
      <c r="T951" s="42">
        <v>0</v>
      </c>
      <c r="U951" s="42">
        <v>0</v>
      </c>
      <c r="V951" s="35" t="s">
        <v>1614</v>
      </c>
      <c r="W951" s="35" t="s">
        <v>82</v>
      </c>
      <c r="X951" s="35" t="s">
        <v>83</v>
      </c>
      <c r="Y951" s="35" t="s">
        <v>95</v>
      </c>
      <c r="Z951" s="35" t="s">
        <v>95</v>
      </c>
    </row>
    <row r="952" spans="1:26" ht="15.75" customHeight="1">
      <c r="A952" s="35" t="s">
        <v>1737</v>
      </c>
      <c r="B952" s="35" t="s">
        <v>1739</v>
      </c>
      <c r="C952" s="35" t="s">
        <v>281</v>
      </c>
      <c r="D952" s="35" t="s">
        <v>131</v>
      </c>
      <c r="E952" s="35" t="s">
        <v>409</v>
      </c>
      <c r="F952" s="35" t="s">
        <v>68</v>
      </c>
      <c r="G952" s="35" t="s">
        <v>68</v>
      </c>
      <c r="H952" s="35" t="s">
        <v>68</v>
      </c>
      <c r="I952" s="41">
        <v>44793</v>
      </c>
      <c r="J952" s="41" t="s">
        <v>68</v>
      </c>
      <c r="K952" s="35" t="s">
        <v>663</v>
      </c>
      <c r="L952" s="42">
        <v>0</v>
      </c>
      <c r="M952" s="43">
        <v>0</v>
      </c>
      <c r="N952" s="42">
        <v>65927280.189999998</v>
      </c>
      <c r="O952" s="42">
        <v>65927280.189999998</v>
      </c>
      <c r="P952" s="35">
        <v>0</v>
      </c>
      <c r="Q952" s="35">
        <v>0</v>
      </c>
      <c r="R952" s="42">
        <v>0</v>
      </c>
      <c r="S952" s="42">
        <v>0</v>
      </c>
      <c r="T952" s="42">
        <v>0</v>
      </c>
      <c r="U952" s="42">
        <v>0</v>
      </c>
      <c r="V952" s="35" t="s">
        <v>1614</v>
      </c>
      <c r="W952" s="35" t="s">
        <v>82</v>
      </c>
      <c r="X952" s="35" t="s">
        <v>355</v>
      </c>
      <c r="Y952" s="35" t="s">
        <v>259</v>
      </c>
      <c r="Z952" s="35" t="s">
        <v>1740</v>
      </c>
    </row>
    <row r="953" spans="1:26" ht="15.75" customHeight="1">
      <c r="A953" s="35" t="s">
        <v>1737</v>
      </c>
      <c r="B953" s="35" t="s">
        <v>1739</v>
      </c>
      <c r="C953" s="35" t="s">
        <v>281</v>
      </c>
      <c r="D953" s="35" t="s">
        <v>131</v>
      </c>
      <c r="E953" s="35" t="s">
        <v>409</v>
      </c>
      <c r="F953" s="35" t="s">
        <v>68</v>
      </c>
      <c r="G953" s="35" t="s">
        <v>68</v>
      </c>
      <c r="H953" s="35" t="s">
        <v>68</v>
      </c>
      <c r="I953" s="41">
        <v>44793</v>
      </c>
      <c r="J953" s="41" t="s">
        <v>68</v>
      </c>
      <c r="K953" s="35" t="s">
        <v>663</v>
      </c>
      <c r="L953" s="42">
        <v>0</v>
      </c>
      <c r="M953" s="43">
        <v>0</v>
      </c>
      <c r="N953" s="42">
        <v>65927280.189999998</v>
      </c>
      <c r="O953" s="42">
        <v>65927280.189999998</v>
      </c>
      <c r="P953" s="35">
        <v>0</v>
      </c>
      <c r="Q953" s="35">
        <v>0</v>
      </c>
      <c r="R953" s="42">
        <v>0</v>
      </c>
      <c r="S953" s="42">
        <v>0</v>
      </c>
      <c r="T953" s="42">
        <v>0</v>
      </c>
      <c r="U953" s="42">
        <v>0</v>
      </c>
      <c r="V953" s="35" t="s">
        <v>1614</v>
      </c>
      <c r="W953" s="35" t="s">
        <v>82</v>
      </c>
      <c r="X953" s="35" t="s">
        <v>355</v>
      </c>
      <c r="Y953" s="35" t="s">
        <v>259</v>
      </c>
      <c r="Z953" s="35" t="s">
        <v>624</v>
      </c>
    </row>
    <row r="954" spans="1:26" ht="15.75" customHeight="1">
      <c r="A954" s="35" t="s">
        <v>1737</v>
      </c>
      <c r="B954" s="35" t="s">
        <v>1739</v>
      </c>
      <c r="C954" s="35" t="s">
        <v>281</v>
      </c>
      <c r="D954" s="35" t="s">
        <v>131</v>
      </c>
      <c r="E954" s="35" t="s">
        <v>409</v>
      </c>
      <c r="F954" s="35" t="s">
        <v>68</v>
      </c>
      <c r="G954" s="35" t="s">
        <v>68</v>
      </c>
      <c r="H954" s="35" t="s">
        <v>68</v>
      </c>
      <c r="I954" s="41">
        <v>44793</v>
      </c>
      <c r="J954" s="41" t="s">
        <v>68</v>
      </c>
      <c r="K954" s="35" t="s">
        <v>663</v>
      </c>
      <c r="L954" s="42">
        <v>0</v>
      </c>
      <c r="M954" s="43">
        <v>0</v>
      </c>
      <c r="N954" s="42">
        <v>65927280.189999998</v>
      </c>
      <c r="O954" s="42">
        <v>65927280.189999998</v>
      </c>
      <c r="P954" s="35">
        <v>0</v>
      </c>
      <c r="Q954" s="35">
        <v>0</v>
      </c>
      <c r="R954" s="42">
        <v>0</v>
      </c>
      <c r="S954" s="42">
        <v>0</v>
      </c>
      <c r="T954" s="42">
        <v>0</v>
      </c>
      <c r="U954" s="42">
        <v>0</v>
      </c>
      <c r="V954" s="35" t="s">
        <v>1614</v>
      </c>
      <c r="W954" s="35" t="s">
        <v>82</v>
      </c>
      <c r="X954" s="35" t="s">
        <v>355</v>
      </c>
      <c r="Y954" s="35" t="s">
        <v>259</v>
      </c>
      <c r="Z954" s="35" t="s">
        <v>1674</v>
      </c>
    </row>
    <row r="955" spans="1:26" ht="15.75" customHeight="1">
      <c r="A955" s="35" t="s">
        <v>1737</v>
      </c>
      <c r="B955" s="35" t="s">
        <v>1739</v>
      </c>
      <c r="C955" s="35" t="s">
        <v>281</v>
      </c>
      <c r="D955" s="35" t="s">
        <v>131</v>
      </c>
      <c r="E955" s="35" t="s">
        <v>409</v>
      </c>
      <c r="F955" s="35" t="s">
        <v>68</v>
      </c>
      <c r="G955" s="35" t="s">
        <v>68</v>
      </c>
      <c r="H955" s="35" t="s">
        <v>68</v>
      </c>
      <c r="I955" s="41">
        <v>44793</v>
      </c>
      <c r="J955" s="41" t="s">
        <v>68</v>
      </c>
      <c r="K955" s="35" t="s">
        <v>663</v>
      </c>
      <c r="L955" s="42">
        <v>0</v>
      </c>
      <c r="M955" s="43">
        <v>0</v>
      </c>
      <c r="N955" s="42">
        <v>65927280.189999998</v>
      </c>
      <c r="O955" s="42">
        <v>65927280.189999998</v>
      </c>
      <c r="P955" s="35">
        <v>0</v>
      </c>
      <c r="Q955" s="35">
        <v>0</v>
      </c>
      <c r="R955" s="42">
        <v>0</v>
      </c>
      <c r="S955" s="42">
        <v>0</v>
      </c>
      <c r="T955" s="42">
        <v>0</v>
      </c>
      <c r="U955" s="42">
        <v>0</v>
      </c>
      <c r="V955" s="35" t="s">
        <v>1614</v>
      </c>
      <c r="W955" s="35" t="s">
        <v>82</v>
      </c>
      <c r="X955" s="35" t="s">
        <v>355</v>
      </c>
      <c r="Y955" s="35" t="s">
        <v>259</v>
      </c>
      <c r="Z955" s="35" t="s">
        <v>508</v>
      </c>
    </row>
    <row r="956" spans="1:26" ht="15.75" customHeight="1">
      <c r="A956" s="35" t="s">
        <v>1737</v>
      </c>
      <c r="B956" s="35" t="s">
        <v>1739</v>
      </c>
      <c r="C956" s="35" t="s">
        <v>281</v>
      </c>
      <c r="D956" s="35" t="s">
        <v>131</v>
      </c>
      <c r="E956" s="35" t="s">
        <v>409</v>
      </c>
      <c r="F956" s="35" t="s">
        <v>68</v>
      </c>
      <c r="G956" s="35" t="s">
        <v>68</v>
      </c>
      <c r="H956" s="35" t="s">
        <v>68</v>
      </c>
      <c r="I956" s="41">
        <v>44793</v>
      </c>
      <c r="J956" s="41" t="s">
        <v>68</v>
      </c>
      <c r="K956" s="35" t="s">
        <v>663</v>
      </c>
      <c r="L956" s="42">
        <v>0</v>
      </c>
      <c r="M956" s="43">
        <v>0</v>
      </c>
      <c r="N956" s="42">
        <v>65927280.189999998</v>
      </c>
      <c r="O956" s="42">
        <v>65927280.189999998</v>
      </c>
      <c r="P956" s="35">
        <v>0</v>
      </c>
      <c r="Q956" s="35">
        <v>0</v>
      </c>
      <c r="R956" s="42">
        <v>0</v>
      </c>
      <c r="S956" s="42">
        <v>0</v>
      </c>
      <c r="T956" s="42">
        <v>0</v>
      </c>
      <c r="U956" s="42">
        <v>0</v>
      </c>
      <c r="V956" s="35" t="s">
        <v>1614</v>
      </c>
      <c r="W956" s="35" t="s">
        <v>82</v>
      </c>
      <c r="X956" s="35" t="s">
        <v>355</v>
      </c>
      <c r="Y956" s="35" t="s">
        <v>259</v>
      </c>
      <c r="Z956" s="35" t="s">
        <v>982</v>
      </c>
    </row>
    <row r="957" spans="1:26" ht="15.75" customHeight="1">
      <c r="A957" s="35" t="s">
        <v>1737</v>
      </c>
      <c r="B957" s="35" t="s">
        <v>1739</v>
      </c>
      <c r="C957" s="35" t="s">
        <v>281</v>
      </c>
      <c r="D957" s="35" t="s">
        <v>131</v>
      </c>
      <c r="E957" s="35" t="s">
        <v>409</v>
      </c>
      <c r="F957" s="35" t="s">
        <v>68</v>
      </c>
      <c r="G957" s="35" t="s">
        <v>68</v>
      </c>
      <c r="H957" s="35" t="s">
        <v>68</v>
      </c>
      <c r="I957" s="41">
        <v>44793</v>
      </c>
      <c r="J957" s="41" t="s">
        <v>68</v>
      </c>
      <c r="K957" s="35" t="s">
        <v>663</v>
      </c>
      <c r="L957" s="42">
        <v>0</v>
      </c>
      <c r="M957" s="43">
        <v>0</v>
      </c>
      <c r="N957" s="42">
        <v>65927280.189999998</v>
      </c>
      <c r="O957" s="42">
        <v>65927280.189999998</v>
      </c>
      <c r="P957" s="35">
        <v>0</v>
      </c>
      <c r="Q957" s="35">
        <v>0</v>
      </c>
      <c r="R957" s="42">
        <v>0</v>
      </c>
      <c r="S957" s="42">
        <v>0</v>
      </c>
      <c r="T957" s="42">
        <v>0</v>
      </c>
      <c r="U957" s="42">
        <v>0</v>
      </c>
      <c r="V957" s="35" t="s">
        <v>1614</v>
      </c>
      <c r="W957" s="35" t="s">
        <v>82</v>
      </c>
      <c r="X957" s="35" t="s">
        <v>355</v>
      </c>
      <c r="Y957" s="35" t="s">
        <v>259</v>
      </c>
      <c r="Z957" s="35" t="s">
        <v>2046</v>
      </c>
    </row>
    <row r="958" spans="1:26" ht="15.75" customHeight="1">
      <c r="A958" s="35" t="s">
        <v>1737</v>
      </c>
      <c r="B958" s="35" t="s">
        <v>1739</v>
      </c>
      <c r="C958" s="35" t="s">
        <v>281</v>
      </c>
      <c r="D958" s="35" t="s">
        <v>131</v>
      </c>
      <c r="E958" s="35" t="s">
        <v>409</v>
      </c>
      <c r="F958" s="35" t="s">
        <v>68</v>
      </c>
      <c r="G958" s="35" t="s">
        <v>68</v>
      </c>
      <c r="H958" s="35" t="s">
        <v>68</v>
      </c>
      <c r="I958" s="41">
        <v>44793</v>
      </c>
      <c r="J958" s="41" t="s">
        <v>68</v>
      </c>
      <c r="K958" s="35" t="s">
        <v>663</v>
      </c>
      <c r="L958" s="42">
        <v>0</v>
      </c>
      <c r="M958" s="43">
        <v>0</v>
      </c>
      <c r="N958" s="42">
        <v>65927280.189999998</v>
      </c>
      <c r="O958" s="42">
        <v>65927280.189999998</v>
      </c>
      <c r="P958" s="35">
        <v>0</v>
      </c>
      <c r="Q958" s="35">
        <v>0</v>
      </c>
      <c r="R958" s="42">
        <v>0</v>
      </c>
      <c r="S958" s="42">
        <v>0</v>
      </c>
      <c r="T958" s="42">
        <v>0</v>
      </c>
      <c r="U958" s="42">
        <v>0</v>
      </c>
      <c r="V958" s="35" t="s">
        <v>1614</v>
      </c>
      <c r="W958" s="35" t="s">
        <v>82</v>
      </c>
      <c r="X958" s="35" t="s">
        <v>355</v>
      </c>
      <c r="Y958" s="35" t="s">
        <v>259</v>
      </c>
      <c r="Z958" s="35" t="s">
        <v>788</v>
      </c>
    </row>
    <row r="959" spans="1:26" ht="15.75" customHeight="1">
      <c r="A959" s="35" t="s">
        <v>1737</v>
      </c>
      <c r="B959" s="35" t="s">
        <v>1739</v>
      </c>
      <c r="C959" s="35" t="s">
        <v>281</v>
      </c>
      <c r="D959" s="35" t="s">
        <v>131</v>
      </c>
      <c r="E959" s="35" t="s">
        <v>409</v>
      </c>
      <c r="F959" s="35" t="s">
        <v>68</v>
      </c>
      <c r="G959" s="35" t="s">
        <v>68</v>
      </c>
      <c r="H959" s="35" t="s">
        <v>68</v>
      </c>
      <c r="I959" s="41">
        <v>44793</v>
      </c>
      <c r="J959" s="41" t="s">
        <v>68</v>
      </c>
      <c r="K959" s="35" t="s">
        <v>663</v>
      </c>
      <c r="L959" s="42">
        <v>0</v>
      </c>
      <c r="M959" s="43">
        <v>0</v>
      </c>
      <c r="N959" s="42">
        <v>65927280.189999998</v>
      </c>
      <c r="O959" s="42">
        <v>65927280.189999998</v>
      </c>
      <c r="P959" s="35">
        <v>0</v>
      </c>
      <c r="Q959" s="35">
        <v>0</v>
      </c>
      <c r="R959" s="42">
        <v>0</v>
      </c>
      <c r="S959" s="42">
        <v>0</v>
      </c>
      <c r="T959" s="42">
        <v>0</v>
      </c>
      <c r="U959" s="42">
        <v>0</v>
      </c>
      <c r="V959" s="35" t="s">
        <v>1614</v>
      </c>
      <c r="W959" s="35" t="s">
        <v>82</v>
      </c>
      <c r="X959" s="35" t="s">
        <v>355</v>
      </c>
      <c r="Y959" s="35" t="s">
        <v>259</v>
      </c>
      <c r="Z959" s="35" t="s">
        <v>1235</v>
      </c>
    </row>
    <row r="960" spans="1:26" ht="15.75" customHeight="1">
      <c r="A960" s="35" t="s">
        <v>1737</v>
      </c>
      <c r="B960" s="35" t="s">
        <v>1739</v>
      </c>
      <c r="C960" s="35" t="s">
        <v>281</v>
      </c>
      <c r="D960" s="35" t="s">
        <v>131</v>
      </c>
      <c r="E960" s="35" t="s">
        <v>409</v>
      </c>
      <c r="F960" s="35" t="s">
        <v>68</v>
      </c>
      <c r="G960" s="35" t="s">
        <v>68</v>
      </c>
      <c r="H960" s="35" t="s">
        <v>68</v>
      </c>
      <c r="I960" s="41">
        <v>44793</v>
      </c>
      <c r="J960" s="41" t="s">
        <v>68</v>
      </c>
      <c r="K960" s="35" t="s">
        <v>663</v>
      </c>
      <c r="L960" s="42">
        <v>0</v>
      </c>
      <c r="M960" s="43">
        <v>0</v>
      </c>
      <c r="N960" s="42">
        <v>65927280.189999998</v>
      </c>
      <c r="O960" s="42">
        <v>65927280.189999998</v>
      </c>
      <c r="P960" s="35">
        <v>0</v>
      </c>
      <c r="Q960" s="35">
        <v>0</v>
      </c>
      <c r="R960" s="42">
        <v>0</v>
      </c>
      <c r="S960" s="42">
        <v>0</v>
      </c>
      <c r="T960" s="42">
        <v>0</v>
      </c>
      <c r="U960" s="42">
        <v>0</v>
      </c>
      <c r="V960" s="35" t="s">
        <v>1614</v>
      </c>
      <c r="W960" s="35" t="s">
        <v>82</v>
      </c>
      <c r="X960" s="35" t="s">
        <v>355</v>
      </c>
      <c r="Y960" s="35" t="s">
        <v>259</v>
      </c>
      <c r="Z960" s="35" t="s">
        <v>2048</v>
      </c>
    </row>
    <row r="961" spans="1:26" ht="15.75" customHeight="1">
      <c r="A961" s="35" t="s">
        <v>1737</v>
      </c>
      <c r="B961" s="35" t="s">
        <v>1739</v>
      </c>
      <c r="C961" s="35" t="s">
        <v>281</v>
      </c>
      <c r="D961" s="35" t="s">
        <v>131</v>
      </c>
      <c r="E961" s="35" t="s">
        <v>409</v>
      </c>
      <c r="F961" s="35" t="s">
        <v>68</v>
      </c>
      <c r="G961" s="35" t="s">
        <v>68</v>
      </c>
      <c r="H961" s="35" t="s">
        <v>68</v>
      </c>
      <c r="I961" s="41">
        <v>44793</v>
      </c>
      <c r="J961" s="41" t="s">
        <v>68</v>
      </c>
      <c r="K961" s="35" t="s">
        <v>663</v>
      </c>
      <c r="L961" s="42">
        <v>0</v>
      </c>
      <c r="M961" s="43">
        <v>0</v>
      </c>
      <c r="N961" s="42">
        <v>65927280.189999998</v>
      </c>
      <c r="O961" s="42">
        <v>65927280.189999998</v>
      </c>
      <c r="P961" s="35">
        <v>0</v>
      </c>
      <c r="Q961" s="35">
        <v>0</v>
      </c>
      <c r="R961" s="42">
        <v>0</v>
      </c>
      <c r="S961" s="42">
        <v>0</v>
      </c>
      <c r="T961" s="42">
        <v>0</v>
      </c>
      <c r="U961" s="42">
        <v>0</v>
      </c>
      <c r="V961" s="35" t="s">
        <v>1614</v>
      </c>
      <c r="W961" s="35" t="s">
        <v>82</v>
      </c>
      <c r="X961" s="35" t="s">
        <v>355</v>
      </c>
      <c r="Y961" s="35" t="s">
        <v>259</v>
      </c>
      <c r="Z961" s="35" t="s">
        <v>2047</v>
      </c>
    </row>
    <row r="962" spans="1:26" ht="15.75" customHeight="1">
      <c r="A962" s="35" t="s">
        <v>1741</v>
      </c>
      <c r="B962" s="35" t="s">
        <v>1743</v>
      </c>
      <c r="C962" s="35" t="s">
        <v>281</v>
      </c>
      <c r="D962" s="35" t="s">
        <v>809</v>
      </c>
      <c r="E962" s="35" t="s">
        <v>409</v>
      </c>
      <c r="F962" s="35" t="s">
        <v>68</v>
      </c>
      <c r="G962" s="35" t="s">
        <v>68</v>
      </c>
      <c r="H962" s="35" t="s">
        <v>68</v>
      </c>
      <c r="I962" s="41">
        <v>44774</v>
      </c>
      <c r="J962" s="41" t="s">
        <v>68</v>
      </c>
      <c r="K962" s="35" t="s">
        <v>663</v>
      </c>
      <c r="L962" s="42">
        <v>0</v>
      </c>
      <c r="M962" s="43">
        <v>0</v>
      </c>
      <c r="N962" s="42">
        <v>4704031.7300000004</v>
      </c>
      <c r="O962" s="42">
        <v>4704031.7300000004</v>
      </c>
      <c r="P962" s="35">
        <v>0</v>
      </c>
      <c r="Q962" s="35">
        <v>0</v>
      </c>
      <c r="R962" s="42">
        <v>0</v>
      </c>
      <c r="S962" s="42">
        <v>0</v>
      </c>
      <c r="T962" s="42">
        <v>0</v>
      </c>
      <c r="U962" s="42">
        <v>0</v>
      </c>
      <c r="V962" s="35" t="s">
        <v>105</v>
      </c>
      <c r="W962" s="35" t="s">
        <v>82</v>
      </c>
      <c r="X962" s="35" t="s">
        <v>355</v>
      </c>
      <c r="Y962" s="35" t="s">
        <v>364</v>
      </c>
      <c r="Z962" s="35" t="s">
        <v>364</v>
      </c>
    </row>
    <row r="963" spans="1:26" ht="15.75" customHeight="1">
      <c r="A963" s="35" t="s">
        <v>1741</v>
      </c>
      <c r="B963" s="35" t="s">
        <v>1743</v>
      </c>
      <c r="C963" s="35" t="s">
        <v>281</v>
      </c>
      <c r="D963" s="35" t="s">
        <v>809</v>
      </c>
      <c r="E963" s="35" t="s">
        <v>409</v>
      </c>
      <c r="F963" s="35" t="s">
        <v>68</v>
      </c>
      <c r="G963" s="35" t="s">
        <v>68</v>
      </c>
      <c r="H963" s="35" t="s">
        <v>68</v>
      </c>
      <c r="I963" s="41">
        <v>44774</v>
      </c>
      <c r="J963" s="41" t="s">
        <v>68</v>
      </c>
      <c r="K963" s="35" t="s">
        <v>663</v>
      </c>
      <c r="L963" s="42">
        <v>0</v>
      </c>
      <c r="M963" s="43">
        <v>0</v>
      </c>
      <c r="N963" s="42">
        <v>4704031.7300000004</v>
      </c>
      <c r="O963" s="42">
        <v>4704031.7300000004</v>
      </c>
      <c r="P963" s="35">
        <v>0</v>
      </c>
      <c r="Q963" s="35">
        <v>0</v>
      </c>
      <c r="R963" s="42">
        <v>0</v>
      </c>
      <c r="S963" s="42">
        <v>0</v>
      </c>
      <c r="T963" s="42">
        <v>0</v>
      </c>
      <c r="U963" s="42">
        <v>0</v>
      </c>
      <c r="V963" s="35" t="s">
        <v>105</v>
      </c>
      <c r="W963" s="35" t="s">
        <v>82</v>
      </c>
      <c r="X963" s="35" t="s">
        <v>355</v>
      </c>
      <c r="Y963" s="35" t="s">
        <v>143</v>
      </c>
      <c r="Z963" s="35" t="s">
        <v>143</v>
      </c>
    </row>
    <row r="964" spans="1:26" ht="15.75" customHeight="1">
      <c r="A964" s="35" t="s">
        <v>1741</v>
      </c>
      <c r="B964" s="35" t="s">
        <v>1743</v>
      </c>
      <c r="C964" s="35" t="s">
        <v>281</v>
      </c>
      <c r="D964" s="35" t="s">
        <v>809</v>
      </c>
      <c r="E964" s="35" t="s">
        <v>409</v>
      </c>
      <c r="F964" s="35" t="s">
        <v>68</v>
      </c>
      <c r="G964" s="35" t="s">
        <v>68</v>
      </c>
      <c r="H964" s="35" t="s">
        <v>68</v>
      </c>
      <c r="I964" s="41">
        <v>44774</v>
      </c>
      <c r="J964" s="41" t="s">
        <v>68</v>
      </c>
      <c r="K964" s="35" t="s">
        <v>663</v>
      </c>
      <c r="L964" s="42">
        <v>0</v>
      </c>
      <c r="M964" s="43">
        <v>0</v>
      </c>
      <c r="N964" s="42">
        <v>4704031.7300000004</v>
      </c>
      <c r="O964" s="42">
        <v>4704031.7300000004</v>
      </c>
      <c r="P964" s="35">
        <v>0</v>
      </c>
      <c r="Q964" s="35">
        <v>0</v>
      </c>
      <c r="R964" s="42">
        <v>0</v>
      </c>
      <c r="S964" s="42">
        <v>0</v>
      </c>
      <c r="T964" s="42">
        <v>0</v>
      </c>
      <c r="U964" s="42">
        <v>0</v>
      </c>
      <c r="V964" s="35" t="s">
        <v>105</v>
      </c>
      <c r="W964" s="35" t="s">
        <v>82</v>
      </c>
      <c r="X964" s="35" t="s">
        <v>355</v>
      </c>
      <c r="Y964" s="35" t="s">
        <v>158</v>
      </c>
      <c r="Z964" s="35" t="s">
        <v>158</v>
      </c>
    </row>
    <row r="965" spans="1:26" ht="15.75" customHeight="1">
      <c r="A965" s="35" t="s">
        <v>1741</v>
      </c>
      <c r="B965" s="35" t="s">
        <v>1743</v>
      </c>
      <c r="C965" s="35" t="s">
        <v>281</v>
      </c>
      <c r="D965" s="35" t="s">
        <v>809</v>
      </c>
      <c r="E965" s="35" t="s">
        <v>409</v>
      </c>
      <c r="F965" s="35" t="s">
        <v>68</v>
      </c>
      <c r="G965" s="35" t="s">
        <v>68</v>
      </c>
      <c r="H965" s="35" t="s">
        <v>68</v>
      </c>
      <c r="I965" s="41">
        <v>44774</v>
      </c>
      <c r="J965" s="41" t="s">
        <v>68</v>
      </c>
      <c r="K965" s="35" t="s">
        <v>663</v>
      </c>
      <c r="L965" s="42">
        <v>0</v>
      </c>
      <c r="M965" s="43">
        <v>0</v>
      </c>
      <c r="N965" s="42">
        <v>4704031.7300000004</v>
      </c>
      <c r="O965" s="42">
        <v>4704031.7300000004</v>
      </c>
      <c r="P965" s="35">
        <v>0</v>
      </c>
      <c r="Q965" s="35">
        <v>0</v>
      </c>
      <c r="R965" s="42">
        <v>0</v>
      </c>
      <c r="S965" s="42">
        <v>0</v>
      </c>
      <c r="T965" s="42">
        <v>0</v>
      </c>
      <c r="U965" s="42">
        <v>0</v>
      </c>
      <c r="V965" s="35" t="s">
        <v>105</v>
      </c>
      <c r="W965" s="35" t="s">
        <v>82</v>
      </c>
      <c r="X965" s="35" t="s">
        <v>355</v>
      </c>
      <c r="Y965" s="35" t="s">
        <v>259</v>
      </c>
      <c r="Z965" s="35" t="s">
        <v>259</v>
      </c>
    </row>
    <row r="966" spans="1:26" ht="15.75" customHeight="1">
      <c r="A966" s="35" t="s">
        <v>1741</v>
      </c>
      <c r="B966" s="35" t="s">
        <v>1743</v>
      </c>
      <c r="C966" s="35" t="s">
        <v>281</v>
      </c>
      <c r="D966" s="35" t="s">
        <v>809</v>
      </c>
      <c r="E966" s="35" t="s">
        <v>409</v>
      </c>
      <c r="F966" s="35" t="s">
        <v>68</v>
      </c>
      <c r="G966" s="35" t="s">
        <v>68</v>
      </c>
      <c r="H966" s="35" t="s">
        <v>68</v>
      </c>
      <c r="I966" s="41">
        <v>44774</v>
      </c>
      <c r="J966" s="41" t="s">
        <v>68</v>
      </c>
      <c r="K966" s="35" t="s">
        <v>663</v>
      </c>
      <c r="L966" s="42">
        <v>0</v>
      </c>
      <c r="M966" s="43">
        <v>0</v>
      </c>
      <c r="N966" s="42">
        <v>4704031.7300000004</v>
      </c>
      <c r="O966" s="42">
        <v>4704031.7300000004</v>
      </c>
      <c r="P966" s="35">
        <v>0</v>
      </c>
      <c r="Q966" s="35">
        <v>0</v>
      </c>
      <c r="R966" s="42">
        <v>0</v>
      </c>
      <c r="S966" s="42">
        <v>0</v>
      </c>
      <c r="T966" s="42">
        <v>0</v>
      </c>
      <c r="U966" s="42">
        <v>0</v>
      </c>
      <c r="V966" s="35" t="s">
        <v>105</v>
      </c>
      <c r="W966" s="35" t="s">
        <v>82</v>
      </c>
      <c r="X966" s="35" t="s">
        <v>355</v>
      </c>
      <c r="Y966" s="35" t="s">
        <v>224</v>
      </c>
      <c r="Z966" s="35" t="s">
        <v>224</v>
      </c>
    </row>
    <row r="967" spans="1:26" ht="15.75" customHeight="1">
      <c r="A967" s="35" t="s">
        <v>1741</v>
      </c>
      <c r="B967" s="35" t="s">
        <v>1743</v>
      </c>
      <c r="C967" s="35" t="s">
        <v>281</v>
      </c>
      <c r="D967" s="35" t="s">
        <v>809</v>
      </c>
      <c r="E967" s="35" t="s">
        <v>409</v>
      </c>
      <c r="F967" s="35" t="s">
        <v>68</v>
      </c>
      <c r="G967" s="35" t="s">
        <v>68</v>
      </c>
      <c r="H967" s="35" t="s">
        <v>68</v>
      </c>
      <c r="I967" s="41">
        <v>44774</v>
      </c>
      <c r="J967" s="41" t="s">
        <v>68</v>
      </c>
      <c r="K967" s="35" t="s">
        <v>663</v>
      </c>
      <c r="L967" s="42">
        <v>0</v>
      </c>
      <c r="M967" s="43">
        <v>0</v>
      </c>
      <c r="N967" s="42">
        <v>4704031.7300000004</v>
      </c>
      <c r="O967" s="42">
        <v>4704031.7300000004</v>
      </c>
      <c r="P967" s="35">
        <v>0</v>
      </c>
      <c r="Q967" s="35">
        <v>0</v>
      </c>
      <c r="R967" s="42">
        <v>0</v>
      </c>
      <c r="S967" s="42">
        <v>0</v>
      </c>
      <c r="T967" s="42">
        <v>0</v>
      </c>
      <c r="U967" s="42">
        <v>0</v>
      </c>
      <c r="V967" s="35" t="s">
        <v>105</v>
      </c>
      <c r="W967" s="35" t="s">
        <v>82</v>
      </c>
      <c r="X967" s="35" t="s">
        <v>355</v>
      </c>
      <c r="Y967" s="35" t="s">
        <v>655</v>
      </c>
      <c r="Z967" s="35" t="s">
        <v>655</v>
      </c>
    </row>
    <row r="968" spans="1:26" ht="15.75" customHeight="1">
      <c r="A968" s="35" t="s">
        <v>1744</v>
      </c>
      <c r="B968" s="35" t="s">
        <v>1743</v>
      </c>
      <c r="C968" s="35" t="s">
        <v>281</v>
      </c>
      <c r="D968" s="35" t="s">
        <v>809</v>
      </c>
      <c r="E968" s="35" t="s">
        <v>409</v>
      </c>
      <c r="F968" s="35" t="s">
        <v>68</v>
      </c>
      <c r="G968" s="35" t="s">
        <v>68</v>
      </c>
      <c r="H968" s="35" t="s">
        <v>68</v>
      </c>
      <c r="I968" s="41">
        <v>44774</v>
      </c>
      <c r="J968" s="41" t="s">
        <v>68</v>
      </c>
      <c r="K968" s="35" t="s">
        <v>663</v>
      </c>
      <c r="L968" s="42">
        <v>0</v>
      </c>
      <c r="M968" s="43">
        <v>0</v>
      </c>
      <c r="N968" s="42">
        <v>4704031.7300000004</v>
      </c>
      <c r="O968" s="42">
        <v>4704031.7300000004</v>
      </c>
      <c r="P968" s="35">
        <v>0</v>
      </c>
      <c r="Q968" s="35">
        <v>0</v>
      </c>
      <c r="R968" s="42">
        <v>0</v>
      </c>
      <c r="S968" s="42">
        <v>0</v>
      </c>
      <c r="T968" s="42">
        <v>0</v>
      </c>
      <c r="U968" s="42">
        <v>0</v>
      </c>
      <c r="V968" s="35" t="s">
        <v>105</v>
      </c>
      <c r="W968" s="35" t="s">
        <v>82</v>
      </c>
      <c r="X968" s="35" t="s">
        <v>355</v>
      </c>
      <c r="Y968" s="35" t="s">
        <v>143</v>
      </c>
      <c r="Z968" s="35" t="s">
        <v>143</v>
      </c>
    </row>
    <row r="969" spans="1:26" ht="15.75" customHeight="1">
      <c r="A969" s="35" t="s">
        <v>1744</v>
      </c>
      <c r="B969" s="35" t="s">
        <v>1743</v>
      </c>
      <c r="C969" s="35" t="s">
        <v>281</v>
      </c>
      <c r="D969" s="35" t="s">
        <v>809</v>
      </c>
      <c r="E969" s="35" t="s">
        <v>409</v>
      </c>
      <c r="F969" s="35" t="s">
        <v>68</v>
      </c>
      <c r="G969" s="35" t="s">
        <v>68</v>
      </c>
      <c r="H969" s="35" t="s">
        <v>68</v>
      </c>
      <c r="I969" s="41">
        <v>44774</v>
      </c>
      <c r="J969" s="41" t="s">
        <v>68</v>
      </c>
      <c r="K969" s="35" t="s">
        <v>663</v>
      </c>
      <c r="L969" s="42">
        <v>0</v>
      </c>
      <c r="M969" s="43">
        <v>0</v>
      </c>
      <c r="N969" s="42">
        <v>4704031.7300000004</v>
      </c>
      <c r="O969" s="42">
        <v>4704031.7300000004</v>
      </c>
      <c r="P969" s="35">
        <v>0</v>
      </c>
      <c r="Q969" s="35">
        <v>0</v>
      </c>
      <c r="R969" s="42">
        <v>0</v>
      </c>
      <c r="S969" s="42">
        <v>0</v>
      </c>
      <c r="T969" s="42">
        <v>0</v>
      </c>
      <c r="U969" s="42">
        <v>0</v>
      </c>
      <c r="V969" s="35" t="s">
        <v>105</v>
      </c>
      <c r="W969" s="35" t="s">
        <v>82</v>
      </c>
      <c r="X969" s="35" t="s">
        <v>355</v>
      </c>
      <c r="Y969" s="35" t="s">
        <v>364</v>
      </c>
      <c r="Z969" s="35" t="s">
        <v>364</v>
      </c>
    </row>
    <row r="970" spans="1:26" ht="15.75" customHeight="1">
      <c r="A970" s="35" t="s">
        <v>1744</v>
      </c>
      <c r="B970" s="35" t="s">
        <v>1743</v>
      </c>
      <c r="C970" s="35" t="s">
        <v>281</v>
      </c>
      <c r="D970" s="35" t="s">
        <v>809</v>
      </c>
      <c r="E970" s="35" t="s">
        <v>409</v>
      </c>
      <c r="F970" s="35" t="s">
        <v>68</v>
      </c>
      <c r="G970" s="35" t="s">
        <v>68</v>
      </c>
      <c r="H970" s="35" t="s">
        <v>68</v>
      </c>
      <c r="I970" s="41">
        <v>44774</v>
      </c>
      <c r="J970" s="41" t="s">
        <v>68</v>
      </c>
      <c r="K970" s="35" t="s">
        <v>663</v>
      </c>
      <c r="L970" s="42">
        <v>0</v>
      </c>
      <c r="M970" s="43">
        <v>0</v>
      </c>
      <c r="N970" s="42">
        <v>4704031.7300000004</v>
      </c>
      <c r="O970" s="42">
        <v>4704031.7300000004</v>
      </c>
      <c r="P970" s="35">
        <v>0</v>
      </c>
      <c r="Q970" s="35">
        <v>0</v>
      </c>
      <c r="R970" s="42">
        <v>0</v>
      </c>
      <c r="S970" s="42">
        <v>0</v>
      </c>
      <c r="T970" s="42">
        <v>0</v>
      </c>
      <c r="U970" s="42">
        <v>0</v>
      </c>
      <c r="V970" s="35" t="s">
        <v>105</v>
      </c>
      <c r="W970" s="35" t="s">
        <v>82</v>
      </c>
      <c r="X970" s="35" t="s">
        <v>355</v>
      </c>
      <c r="Y970" s="35" t="s">
        <v>259</v>
      </c>
      <c r="Z970" s="35" t="s">
        <v>259</v>
      </c>
    </row>
    <row r="971" spans="1:26" ht="15.75" customHeight="1">
      <c r="A971" s="35" t="s">
        <v>1744</v>
      </c>
      <c r="B971" s="35" t="s">
        <v>1743</v>
      </c>
      <c r="C971" s="35" t="s">
        <v>281</v>
      </c>
      <c r="D971" s="35" t="s">
        <v>809</v>
      </c>
      <c r="E971" s="35" t="s">
        <v>409</v>
      </c>
      <c r="F971" s="35" t="s">
        <v>68</v>
      </c>
      <c r="G971" s="35" t="s">
        <v>68</v>
      </c>
      <c r="H971" s="35" t="s">
        <v>68</v>
      </c>
      <c r="I971" s="41">
        <v>44774</v>
      </c>
      <c r="J971" s="41" t="s">
        <v>68</v>
      </c>
      <c r="K971" s="35" t="s">
        <v>663</v>
      </c>
      <c r="L971" s="42">
        <v>0</v>
      </c>
      <c r="M971" s="43">
        <v>0</v>
      </c>
      <c r="N971" s="42">
        <v>4704031.7300000004</v>
      </c>
      <c r="O971" s="42">
        <v>4704031.7300000004</v>
      </c>
      <c r="P971" s="35">
        <v>0</v>
      </c>
      <c r="Q971" s="35">
        <v>0</v>
      </c>
      <c r="R971" s="42">
        <v>0</v>
      </c>
      <c r="S971" s="42">
        <v>0</v>
      </c>
      <c r="T971" s="42">
        <v>0</v>
      </c>
      <c r="U971" s="42">
        <v>0</v>
      </c>
      <c r="V971" s="35" t="s">
        <v>105</v>
      </c>
      <c r="W971" s="35" t="s">
        <v>82</v>
      </c>
      <c r="X971" s="35" t="s">
        <v>355</v>
      </c>
      <c r="Y971" s="35" t="s">
        <v>224</v>
      </c>
      <c r="Z971" s="35" t="s">
        <v>224</v>
      </c>
    </row>
    <row r="972" spans="1:26" ht="15.75" customHeight="1">
      <c r="A972" s="35" t="s">
        <v>1744</v>
      </c>
      <c r="B972" s="35" t="s">
        <v>1743</v>
      </c>
      <c r="C972" s="35" t="s">
        <v>281</v>
      </c>
      <c r="D972" s="35" t="s">
        <v>809</v>
      </c>
      <c r="E972" s="35" t="s">
        <v>409</v>
      </c>
      <c r="F972" s="35" t="s">
        <v>68</v>
      </c>
      <c r="G972" s="35" t="s">
        <v>68</v>
      </c>
      <c r="H972" s="35" t="s">
        <v>68</v>
      </c>
      <c r="I972" s="41">
        <v>44774</v>
      </c>
      <c r="J972" s="41" t="s">
        <v>68</v>
      </c>
      <c r="K972" s="35" t="s">
        <v>663</v>
      </c>
      <c r="L972" s="42">
        <v>0</v>
      </c>
      <c r="M972" s="43">
        <v>0</v>
      </c>
      <c r="N972" s="42">
        <v>4704031.7300000004</v>
      </c>
      <c r="O972" s="42">
        <v>4704031.7300000004</v>
      </c>
      <c r="P972" s="35">
        <v>0</v>
      </c>
      <c r="Q972" s="35">
        <v>0</v>
      </c>
      <c r="R972" s="42">
        <v>0</v>
      </c>
      <c r="S972" s="42">
        <v>0</v>
      </c>
      <c r="T972" s="42">
        <v>0</v>
      </c>
      <c r="U972" s="42">
        <v>0</v>
      </c>
      <c r="V972" s="35" t="s">
        <v>105</v>
      </c>
      <c r="W972" s="35" t="s">
        <v>82</v>
      </c>
      <c r="X972" s="35" t="s">
        <v>355</v>
      </c>
      <c r="Y972" s="35" t="s">
        <v>158</v>
      </c>
      <c r="Z972" s="35" t="s">
        <v>158</v>
      </c>
    </row>
    <row r="973" spans="1:26" ht="15.75" customHeight="1">
      <c r="A973" s="35" t="s">
        <v>1744</v>
      </c>
      <c r="B973" s="35" t="s">
        <v>1743</v>
      </c>
      <c r="C973" s="35" t="s">
        <v>281</v>
      </c>
      <c r="D973" s="35" t="s">
        <v>809</v>
      </c>
      <c r="E973" s="35" t="s">
        <v>409</v>
      </c>
      <c r="F973" s="35" t="s">
        <v>68</v>
      </c>
      <c r="G973" s="35" t="s">
        <v>68</v>
      </c>
      <c r="H973" s="35" t="s">
        <v>68</v>
      </c>
      <c r="I973" s="41">
        <v>44774</v>
      </c>
      <c r="J973" s="41" t="s">
        <v>68</v>
      </c>
      <c r="K973" s="35" t="s">
        <v>663</v>
      </c>
      <c r="L973" s="42">
        <v>0</v>
      </c>
      <c r="M973" s="43">
        <v>0</v>
      </c>
      <c r="N973" s="42">
        <v>4704031.7300000004</v>
      </c>
      <c r="O973" s="42">
        <v>4704031.7300000004</v>
      </c>
      <c r="P973" s="35">
        <v>0</v>
      </c>
      <c r="Q973" s="35">
        <v>0</v>
      </c>
      <c r="R973" s="42">
        <v>0</v>
      </c>
      <c r="S973" s="42">
        <v>0</v>
      </c>
      <c r="T973" s="42">
        <v>0</v>
      </c>
      <c r="U973" s="42">
        <v>0</v>
      </c>
      <c r="V973" s="35" t="s">
        <v>105</v>
      </c>
      <c r="W973" s="35" t="s">
        <v>82</v>
      </c>
      <c r="X973" s="35" t="s">
        <v>355</v>
      </c>
      <c r="Y973" s="35" t="s">
        <v>655</v>
      </c>
      <c r="Z973" s="35" t="s">
        <v>655</v>
      </c>
    </row>
    <row r="974" spans="1:26" ht="15.75" customHeight="1">
      <c r="A974" s="35" t="s">
        <v>1746</v>
      </c>
      <c r="B974" s="35" t="s">
        <v>1748</v>
      </c>
      <c r="C974" s="35" t="s">
        <v>281</v>
      </c>
      <c r="D974" s="35" t="s">
        <v>131</v>
      </c>
      <c r="E974" s="35" t="s">
        <v>409</v>
      </c>
      <c r="F974" s="35" t="s">
        <v>68</v>
      </c>
      <c r="G974" s="35" t="s">
        <v>68</v>
      </c>
      <c r="H974" s="35" t="s">
        <v>68</v>
      </c>
      <c r="I974" s="41">
        <v>44774</v>
      </c>
      <c r="J974" s="41" t="s">
        <v>68</v>
      </c>
      <c r="K974" s="35" t="s">
        <v>663</v>
      </c>
      <c r="L974" s="42">
        <v>0</v>
      </c>
      <c r="M974" s="43">
        <v>0</v>
      </c>
      <c r="N974" s="42">
        <v>8974358</v>
      </c>
      <c r="O974" s="42">
        <v>0</v>
      </c>
      <c r="P974" s="35">
        <v>0</v>
      </c>
      <c r="Q974" s="35">
        <v>0</v>
      </c>
      <c r="R974" s="42">
        <v>0</v>
      </c>
      <c r="S974" s="42">
        <v>0</v>
      </c>
      <c r="T974" s="42">
        <v>0</v>
      </c>
      <c r="U974" s="42">
        <v>0</v>
      </c>
      <c r="V974" s="35" t="s">
        <v>1614</v>
      </c>
      <c r="W974" s="35" t="s">
        <v>82</v>
      </c>
      <c r="X974" s="35" t="s">
        <v>355</v>
      </c>
      <c r="Y974" s="35" t="s">
        <v>235</v>
      </c>
      <c r="Z974" s="35" t="s">
        <v>1749</v>
      </c>
    </row>
    <row r="975" spans="1:26" ht="15.75" customHeight="1">
      <c r="A975" s="35" t="s">
        <v>1746</v>
      </c>
      <c r="B975" s="35" t="s">
        <v>1748</v>
      </c>
      <c r="C975" s="35" t="s">
        <v>281</v>
      </c>
      <c r="D975" s="35" t="s">
        <v>131</v>
      </c>
      <c r="E975" s="35" t="s">
        <v>409</v>
      </c>
      <c r="F975" s="35" t="s">
        <v>68</v>
      </c>
      <c r="G975" s="35" t="s">
        <v>68</v>
      </c>
      <c r="H975" s="35" t="s">
        <v>68</v>
      </c>
      <c r="I975" s="41">
        <v>44774</v>
      </c>
      <c r="J975" s="41" t="s">
        <v>68</v>
      </c>
      <c r="K975" s="35" t="s">
        <v>663</v>
      </c>
      <c r="L975" s="42">
        <v>0</v>
      </c>
      <c r="M975" s="43">
        <v>0</v>
      </c>
      <c r="N975" s="42">
        <v>8974358</v>
      </c>
      <c r="O975" s="42">
        <v>0</v>
      </c>
      <c r="P975" s="35">
        <v>0</v>
      </c>
      <c r="Q975" s="35">
        <v>0</v>
      </c>
      <c r="R975" s="42">
        <v>0</v>
      </c>
      <c r="S975" s="42">
        <v>0</v>
      </c>
      <c r="T975" s="42">
        <v>0</v>
      </c>
      <c r="U975" s="42">
        <v>0</v>
      </c>
      <c r="V975" s="35" t="s">
        <v>1614</v>
      </c>
      <c r="W975" s="35" t="s">
        <v>82</v>
      </c>
      <c r="X975" s="35" t="s">
        <v>355</v>
      </c>
      <c r="Y975" s="35" t="s">
        <v>235</v>
      </c>
      <c r="Z975" s="35" t="s">
        <v>2467</v>
      </c>
    </row>
    <row r="976" spans="1:26" ht="15.75" customHeight="1">
      <c r="A976" s="35" t="s">
        <v>1746</v>
      </c>
      <c r="B976" s="35" t="s">
        <v>1748</v>
      </c>
      <c r="C976" s="35" t="s">
        <v>281</v>
      </c>
      <c r="D976" s="35" t="s">
        <v>131</v>
      </c>
      <c r="E976" s="35" t="s">
        <v>409</v>
      </c>
      <c r="F976" s="35" t="s">
        <v>68</v>
      </c>
      <c r="G976" s="35" t="s">
        <v>68</v>
      </c>
      <c r="H976" s="35" t="s">
        <v>68</v>
      </c>
      <c r="I976" s="41">
        <v>44774</v>
      </c>
      <c r="J976" s="41" t="s">
        <v>68</v>
      </c>
      <c r="K976" s="35" t="s">
        <v>663</v>
      </c>
      <c r="L976" s="42">
        <v>0</v>
      </c>
      <c r="M976" s="43">
        <v>0</v>
      </c>
      <c r="N976" s="42">
        <v>8974358</v>
      </c>
      <c r="O976" s="42">
        <v>0</v>
      </c>
      <c r="P976" s="35">
        <v>0</v>
      </c>
      <c r="Q976" s="35">
        <v>0</v>
      </c>
      <c r="R976" s="42">
        <v>0</v>
      </c>
      <c r="S976" s="42">
        <v>0</v>
      </c>
      <c r="T976" s="42">
        <v>0</v>
      </c>
      <c r="U976" s="42">
        <v>0</v>
      </c>
      <c r="V976" s="35" t="s">
        <v>1614</v>
      </c>
      <c r="W976" s="35" t="s">
        <v>82</v>
      </c>
      <c r="X976" s="35" t="s">
        <v>355</v>
      </c>
      <c r="Y976" s="35" t="s">
        <v>235</v>
      </c>
      <c r="Z976" s="35" t="s">
        <v>2468</v>
      </c>
    </row>
    <row r="977" spans="1:26" ht="15.75" customHeight="1">
      <c r="A977" s="35" t="s">
        <v>1750</v>
      </c>
      <c r="B977" s="35" t="s">
        <v>1752</v>
      </c>
      <c r="C977" s="35" t="s">
        <v>281</v>
      </c>
      <c r="D977" s="35" t="s">
        <v>809</v>
      </c>
      <c r="E977" s="35" t="s">
        <v>733</v>
      </c>
      <c r="F977" s="35" t="s">
        <v>68</v>
      </c>
      <c r="G977" s="35" t="s">
        <v>68</v>
      </c>
      <c r="H977" s="35" t="s">
        <v>68</v>
      </c>
      <c r="I977" s="41">
        <v>44713</v>
      </c>
      <c r="J977" s="41" t="s">
        <v>68</v>
      </c>
      <c r="K977" s="35" t="s">
        <v>663</v>
      </c>
      <c r="L977" s="42">
        <v>0</v>
      </c>
      <c r="M977" s="43">
        <v>0</v>
      </c>
      <c r="N977" s="42">
        <v>236051.24</v>
      </c>
      <c r="O977" s="42">
        <v>0</v>
      </c>
      <c r="P977" s="35">
        <v>0</v>
      </c>
      <c r="Q977" s="35">
        <v>0</v>
      </c>
      <c r="R977" s="42">
        <v>0</v>
      </c>
      <c r="S977" s="42">
        <v>0</v>
      </c>
      <c r="T977" s="42">
        <v>0</v>
      </c>
      <c r="U977" s="42">
        <v>0</v>
      </c>
      <c r="V977" s="35" t="s">
        <v>105</v>
      </c>
      <c r="W977" s="35" t="s">
        <v>82</v>
      </c>
      <c r="X977" s="35" t="s">
        <v>355</v>
      </c>
      <c r="Y977" s="35" t="s">
        <v>364</v>
      </c>
      <c r="Z977" s="35" t="s">
        <v>1753</v>
      </c>
    </row>
    <row r="978" spans="1:26" ht="15.75" customHeight="1">
      <c r="A978" s="35" t="s">
        <v>1750</v>
      </c>
      <c r="B978" s="35" t="s">
        <v>1752</v>
      </c>
      <c r="C978" s="35" t="s">
        <v>281</v>
      </c>
      <c r="D978" s="35" t="s">
        <v>809</v>
      </c>
      <c r="E978" s="35" t="s">
        <v>733</v>
      </c>
      <c r="F978" s="35" t="s">
        <v>68</v>
      </c>
      <c r="G978" s="35" t="s">
        <v>68</v>
      </c>
      <c r="H978" s="35" t="s">
        <v>68</v>
      </c>
      <c r="I978" s="41">
        <v>44713</v>
      </c>
      <c r="J978" s="41" t="s">
        <v>68</v>
      </c>
      <c r="K978" s="35" t="s">
        <v>663</v>
      </c>
      <c r="L978" s="42">
        <v>0</v>
      </c>
      <c r="M978" s="43">
        <v>0</v>
      </c>
      <c r="N978" s="42">
        <v>236051.24</v>
      </c>
      <c r="O978" s="42">
        <v>0</v>
      </c>
      <c r="P978" s="35">
        <v>0</v>
      </c>
      <c r="Q978" s="35">
        <v>0</v>
      </c>
      <c r="R978" s="42">
        <v>0</v>
      </c>
      <c r="S978" s="42">
        <v>0</v>
      </c>
      <c r="T978" s="42">
        <v>0</v>
      </c>
      <c r="U978" s="42">
        <v>0</v>
      </c>
      <c r="V978" s="35" t="s">
        <v>105</v>
      </c>
      <c r="W978" s="35" t="s">
        <v>82</v>
      </c>
      <c r="X978" s="35" t="s">
        <v>355</v>
      </c>
      <c r="Y978" s="35" t="s">
        <v>364</v>
      </c>
      <c r="Z978" s="35" t="s">
        <v>1458</v>
      </c>
    </row>
    <row r="979" spans="1:26" ht="15.75" customHeight="1">
      <c r="A979" s="35" t="s">
        <v>1750</v>
      </c>
      <c r="B979" s="35" t="s">
        <v>1752</v>
      </c>
      <c r="C979" s="35" t="s">
        <v>281</v>
      </c>
      <c r="D979" s="35" t="s">
        <v>809</v>
      </c>
      <c r="E979" s="35" t="s">
        <v>733</v>
      </c>
      <c r="F979" s="35" t="s">
        <v>68</v>
      </c>
      <c r="G979" s="35" t="s">
        <v>68</v>
      </c>
      <c r="H979" s="35" t="s">
        <v>68</v>
      </c>
      <c r="I979" s="41">
        <v>44713</v>
      </c>
      <c r="J979" s="41" t="s">
        <v>68</v>
      </c>
      <c r="K979" s="35" t="s">
        <v>663</v>
      </c>
      <c r="L979" s="42">
        <v>0</v>
      </c>
      <c r="M979" s="43">
        <v>0</v>
      </c>
      <c r="N979" s="42">
        <v>236051.24</v>
      </c>
      <c r="O979" s="42">
        <v>0</v>
      </c>
      <c r="P979" s="35">
        <v>0</v>
      </c>
      <c r="Q979" s="35">
        <v>0</v>
      </c>
      <c r="R979" s="42">
        <v>0</v>
      </c>
      <c r="S979" s="42">
        <v>0</v>
      </c>
      <c r="T979" s="42">
        <v>0</v>
      </c>
      <c r="U979" s="42">
        <v>0</v>
      </c>
      <c r="V979" s="35" t="s">
        <v>105</v>
      </c>
      <c r="W979" s="35" t="s">
        <v>82</v>
      </c>
      <c r="X979" s="35" t="s">
        <v>355</v>
      </c>
      <c r="Y979" s="35" t="s">
        <v>1223</v>
      </c>
      <c r="Z979" s="35" t="s">
        <v>1696</v>
      </c>
    </row>
    <row r="980" spans="1:26" ht="15.75" customHeight="1">
      <c r="A980" s="35" t="s">
        <v>1750</v>
      </c>
      <c r="B980" s="35" t="s">
        <v>1752</v>
      </c>
      <c r="C980" s="35" t="s">
        <v>281</v>
      </c>
      <c r="D980" s="35" t="s">
        <v>809</v>
      </c>
      <c r="E980" s="35" t="s">
        <v>733</v>
      </c>
      <c r="F980" s="35" t="s">
        <v>68</v>
      </c>
      <c r="G980" s="35" t="s">
        <v>68</v>
      </c>
      <c r="H980" s="35" t="s">
        <v>68</v>
      </c>
      <c r="I980" s="41">
        <v>44713</v>
      </c>
      <c r="J980" s="41" t="s">
        <v>68</v>
      </c>
      <c r="K980" s="35" t="s">
        <v>663</v>
      </c>
      <c r="L980" s="42">
        <v>0</v>
      </c>
      <c r="M980" s="43">
        <v>0</v>
      </c>
      <c r="N980" s="42">
        <v>236051.24</v>
      </c>
      <c r="O980" s="42">
        <v>0</v>
      </c>
      <c r="P980" s="35">
        <v>0</v>
      </c>
      <c r="Q980" s="35">
        <v>0</v>
      </c>
      <c r="R980" s="42">
        <v>0</v>
      </c>
      <c r="S980" s="42">
        <v>0</v>
      </c>
      <c r="T980" s="42">
        <v>0</v>
      </c>
      <c r="U980" s="42">
        <v>0</v>
      </c>
      <c r="V980" s="35" t="s">
        <v>105</v>
      </c>
      <c r="W980" s="35" t="s">
        <v>82</v>
      </c>
      <c r="X980" s="35" t="s">
        <v>355</v>
      </c>
      <c r="Y980" s="35" t="s">
        <v>364</v>
      </c>
      <c r="Z980" s="35" t="s">
        <v>1988</v>
      </c>
    </row>
    <row r="981" spans="1:26" ht="15.75" customHeight="1">
      <c r="A981" s="35" t="s">
        <v>1750</v>
      </c>
      <c r="B981" s="35" t="s">
        <v>1752</v>
      </c>
      <c r="C981" s="35" t="s">
        <v>281</v>
      </c>
      <c r="D981" s="35" t="s">
        <v>809</v>
      </c>
      <c r="E981" s="35" t="s">
        <v>733</v>
      </c>
      <c r="F981" s="35" t="s">
        <v>68</v>
      </c>
      <c r="G981" s="35" t="s">
        <v>68</v>
      </c>
      <c r="H981" s="35" t="s">
        <v>68</v>
      </c>
      <c r="I981" s="41">
        <v>44713</v>
      </c>
      <c r="J981" s="41" t="s">
        <v>68</v>
      </c>
      <c r="K981" s="35" t="s">
        <v>663</v>
      </c>
      <c r="L981" s="42">
        <v>0</v>
      </c>
      <c r="M981" s="43">
        <v>0</v>
      </c>
      <c r="N981" s="42">
        <v>236051.24</v>
      </c>
      <c r="O981" s="42">
        <v>0</v>
      </c>
      <c r="P981" s="35">
        <v>0</v>
      </c>
      <c r="Q981" s="35">
        <v>0</v>
      </c>
      <c r="R981" s="42">
        <v>0</v>
      </c>
      <c r="S981" s="42">
        <v>0</v>
      </c>
      <c r="T981" s="42">
        <v>0</v>
      </c>
      <c r="U981" s="42">
        <v>0</v>
      </c>
      <c r="V981" s="35" t="s">
        <v>105</v>
      </c>
      <c r="W981" s="35" t="s">
        <v>82</v>
      </c>
      <c r="X981" s="35" t="s">
        <v>355</v>
      </c>
      <c r="Y981" s="35" t="s">
        <v>364</v>
      </c>
      <c r="Z981" s="35" t="s">
        <v>1981</v>
      </c>
    </row>
    <row r="982" spans="1:26" ht="15.75" customHeight="1">
      <c r="A982" s="35"/>
      <c r="B982" s="35"/>
      <c r="C982" s="35"/>
      <c r="D982" s="35"/>
      <c r="E982" s="35"/>
      <c r="F982" s="35"/>
      <c r="G982" s="35"/>
      <c r="H982" s="35"/>
      <c r="I982" s="41"/>
      <c r="J982" s="41"/>
      <c r="K982" s="35"/>
      <c r="L982" s="42"/>
      <c r="M982" s="43"/>
      <c r="N982" s="42"/>
      <c r="O982" s="42"/>
      <c r="P982" s="35"/>
      <c r="Q982" s="35"/>
      <c r="R982" s="42"/>
      <c r="S982" s="42"/>
      <c r="T982" s="42"/>
      <c r="U982" s="42"/>
      <c r="V982" s="35"/>
      <c r="W982" s="35"/>
      <c r="X982" s="35"/>
      <c r="Y982" s="35"/>
      <c r="Z982" s="35"/>
    </row>
    <row r="983" spans="1:26" ht="15.75" customHeight="1">
      <c r="A983" s="35"/>
      <c r="B983" s="35"/>
      <c r="C983" s="35"/>
      <c r="D983" s="35"/>
      <c r="E983" s="35"/>
      <c r="F983" s="35"/>
      <c r="G983" s="35"/>
      <c r="H983" s="35"/>
      <c r="I983" s="41"/>
      <c r="J983" s="41"/>
      <c r="K983" s="35"/>
      <c r="L983" s="42"/>
      <c r="M983" s="43"/>
      <c r="N983" s="42"/>
      <c r="O983" s="42"/>
      <c r="P983" s="35"/>
      <c r="Q983" s="35"/>
      <c r="R983" s="42"/>
      <c r="S983" s="42"/>
      <c r="T983" s="42"/>
      <c r="U983" s="42"/>
      <c r="V983" s="35"/>
      <c r="W983" s="35"/>
      <c r="X983" s="35"/>
      <c r="Y983" s="35"/>
      <c r="Z983" s="35"/>
    </row>
    <row r="984" spans="1:26" ht="15.75" customHeight="1">
      <c r="A984" s="35"/>
      <c r="B984" s="35"/>
      <c r="C984" s="35"/>
      <c r="D984" s="35"/>
      <c r="E984" s="35"/>
      <c r="F984" s="35"/>
      <c r="G984" s="35"/>
      <c r="H984" s="35"/>
      <c r="I984" s="41"/>
      <c r="J984" s="41"/>
      <c r="K984" s="35"/>
      <c r="L984" s="42"/>
      <c r="M984" s="43"/>
      <c r="N984" s="42"/>
      <c r="O984" s="42"/>
      <c r="P984" s="35"/>
      <c r="Q984" s="35"/>
      <c r="R984" s="42"/>
      <c r="S984" s="42"/>
      <c r="T984" s="42"/>
      <c r="U984" s="42"/>
      <c r="V984" s="35"/>
      <c r="W984" s="35"/>
      <c r="X984" s="35"/>
      <c r="Y984" s="35"/>
      <c r="Z984" s="35"/>
    </row>
    <row r="985" spans="1:26" ht="15.75" customHeight="1">
      <c r="A985" s="35"/>
      <c r="B985" s="35"/>
      <c r="C985" s="35"/>
      <c r="D985" s="35"/>
      <c r="E985" s="35"/>
      <c r="F985" s="35"/>
      <c r="G985" s="35"/>
      <c r="H985" s="35"/>
      <c r="I985" s="41"/>
      <c r="J985" s="41"/>
      <c r="K985" s="35"/>
      <c r="L985" s="42"/>
      <c r="M985" s="43"/>
      <c r="N985" s="42"/>
      <c r="O985" s="42"/>
      <c r="P985" s="35"/>
      <c r="Q985" s="35"/>
      <c r="R985" s="42"/>
      <c r="S985" s="42"/>
      <c r="T985" s="42"/>
      <c r="U985" s="42"/>
      <c r="V985" s="35"/>
      <c r="W985" s="35"/>
      <c r="X985" s="35"/>
      <c r="Y985" s="35"/>
      <c r="Z985" s="35"/>
    </row>
    <row r="986" spans="1:26" ht="15.75" customHeight="1">
      <c r="A986" s="35"/>
      <c r="B986" s="35"/>
      <c r="C986" s="35"/>
      <c r="D986" s="35"/>
      <c r="E986" s="35"/>
      <c r="F986" s="35"/>
      <c r="G986" s="35"/>
      <c r="H986" s="35"/>
      <c r="I986" s="41"/>
      <c r="J986" s="41"/>
      <c r="K986" s="35"/>
      <c r="L986" s="42"/>
      <c r="M986" s="43"/>
      <c r="N986" s="42"/>
      <c r="O986" s="42"/>
      <c r="P986" s="35"/>
      <c r="Q986" s="35"/>
      <c r="R986" s="42"/>
      <c r="S986" s="42"/>
      <c r="T986" s="42"/>
      <c r="U986" s="42"/>
      <c r="V986" s="35"/>
      <c r="W986" s="35"/>
      <c r="X986" s="35"/>
      <c r="Y986" s="35"/>
      <c r="Z986" s="35"/>
    </row>
    <row r="987" spans="1:26" ht="15.75" customHeight="1">
      <c r="A987" s="35"/>
      <c r="B987" s="35"/>
      <c r="C987" s="35"/>
      <c r="D987" s="35"/>
      <c r="E987" s="35"/>
      <c r="F987" s="35"/>
      <c r="G987" s="35"/>
      <c r="H987" s="35"/>
      <c r="I987" s="41"/>
      <c r="J987" s="41"/>
      <c r="K987" s="35"/>
      <c r="L987" s="42"/>
      <c r="M987" s="43"/>
      <c r="N987" s="42"/>
      <c r="O987" s="42"/>
      <c r="P987" s="35"/>
      <c r="Q987" s="35"/>
      <c r="R987" s="42"/>
      <c r="S987" s="42"/>
      <c r="T987" s="42"/>
      <c r="U987" s="42"/>
      <c r="V987" s="35"/>
      <c r="W987" s="35"/>
      <c r="X987" s="35"/>
      <c r="Y987" s="35"/>
      <c r="Z987" s="35"/>
    </row>
    <row r="988" spans="1:26" ht="15.75" customHeight="1">
      <c r="A988" s="35"/>
      <c r="B988" s="35"/>
      <c r="C988" s="35"/>
      <c r="D988" s="35"/>
      <c r="E988" s="35"/>
      <c r="F988" s="35"/>
      <c r="G988" s="35"/>
      <c r="H988" s="35"/>
      <c r="I988" s="41"/>
      <c r="J988" s="41"/>
      <c r="K988" s="35"/>
      <c r="L988" s="42"/>
      <c r="M988" s="43"/>
      <c r="N988" s="42"/>
      <c r="O988" s="42"/>
      <c r="P988" s="35"/>
      <c r="Q988" s="35"/>
      <c r="R988" s="42"/>
      <c r="S988" s="42"/>
      <c r="T988" s="42"/>
      <c r="U988" s="42"/>
      <c r="V988" s="35"/>
      <c r="W988" s="35"/>
      <c r="X988" s="35"/>
      <c r="Y988" s="35"/>
      <c r="Z988" s="35"/>
    </row>
    <row r="989" spans="1:26" ht="15.75" customHeight="1">
      <c r="A989" s="35"/>
      <c r="B989" s="35"/>
      <c r="C989" s="35"/>
      <c r="D989" s="35"/>
      <c r="E989" s="35"/>
      <c r="F989" s="35"/>
      <c r="G989" s="35"/>
      <c r="H989" s="35"/>
      <c r="I989" s="41"/>
      <c r="J989" s="41"/>
      <c r="K989" s="35"/>
      <c r="L989" s="42"/>
      <c r="M989" s="43"/>
      <c r="N989" s="42"/>
      <c r="O989" s="42"/>
      <c r="P989" s="35"/>
      <c r="Q989" s="35"/>
      <c r="R989" s="42"/>
      <c r="S989" s="42"/>
      <c r="T989" s="42"/>
      <c r="U989" s="42"/>
      <c r="V989" s="35"/>
      <c r="W989" s="35"/>
      <c r="X989" s="35"/>
      <c r="Y989" s="35"/>
      <c r="Z989" s="35"/>
    </row>
    <row r="990" spans="1:26" ht="15.75" customHeight="1">
      <c r="A990" s="35"/>
      <c r="B990" s="35"/>
      <c r="C990" s="35"/>
      <c r="D990" s="35"/>
      <c r="E990" s="35"/>
      <c r="F990" s="35"/>
      <c r="G990" s="35"/>
      <c r="H990" s="35"/>
      <c r="I990" s="41"/>
      <c r="J990" s="41"/>
      <c r="K990" s="35"/>
      <c r="L990" s="42"/>
      <c r="M990" s="43"/>
      <c r="N990" s="42"/>
      <c r="O990" s="42"/>
      <c r="P990" s="35"/>
      <c r="Q990" s="35"/>
      <c r="R990" s="42"/>
      <c r="S990" s="42"/>
      <c r="T990" s="42"/>
      <c r="U990" s="42"/>
      <c r="V990" s="35"/>
      <c r="W990" s="35"/>
      <c r="X990" s="35"/>
      <c r="Y990" s="35"/>
      <c r="Z990" s="35"/>
    </row>
    <row r="991" spans="1:26" ht="15.75" customHeight="1">
      <c r="A991" s="35"/>
      <c r="B991" s="35"/>
      <c r="C991" s="35"/>
      <c r="D991" s="35"/>
      <c r="E991" s="35"/>
      <c r="F991" s="35"/>
      <c r="G991" s="35"/>
      <c r="H991" s="35"/>
      <c r="I991" s="41"/>
      <c r="J991" s="41"/>
      <c r="K991" s="35"/>
      <c r="L991" s="42"/>
      <c r="M991" s="43"/>
      <c r="N991" s="42"/>
      <c r="O991" s="42"/>
      <c r="P991" s="35"/>
      <c r="Q991" s="35"/>
      <c r="R991" s="42"/>
      <c r="S991" s="42"/>
      <c r="T991" s="42"/>
      <c r="U991" s="42"/>
      <c r="V991" s="35"/>
      <c r="W991" s="35"/>
      <c r="X991" s="35"/>
      <c r="Y991" s="35"/>
      <c r="Z991" s="35"/>
    </row>
    <row r="992" spans="1:26" ht="15.75" customHeight="1">
      <c r="A992" s="35"/>
      <c r="B992" s="35"/>
      <c r="C992" s="35"/>
      <c r="D992" s="35"/>
      <c r="E992" s="35"/>
      <c r="F992" s="35"/>
      <c r="G992" s="35"/>
      <c r="H992" s="35"/>
      <c r="I992" s="41"/>
      <c r="J992" s="41"/>
      <c r="K992" s="35"/>
      <c r="L992" s="42"/>
      <c r="M992" s="43"/>
      <c r="N992" s="42"/>
      <c r="O992" s="42"/>
      <c r="P992" s="35"/>
      <c r="Q992" s="35"/>
      <c r="R992" s="42"/>
      <c r="S992" s="42"/>
      <c r="T992" s="42"/>
      <c r="U992" s="42"/>
      <c r="V992" s="35"/>
      <c r="W992" s="35"/>
      <c r="X992" s="35"/>
      <c r="Y992" s="35"/>
      <c r="Z992" s="35"/>
    </row>
    <row r="993" spans="1:26" ht="15.75" customHeight="1">
      <c r="A993" s="35"/>
      <c r="B993" s="35"/>
      <c r="C993" s="35"/>
      <c r="D993" s="35"/>
      <c r="E993" s="35"/>
      <c r="F993" s="35"/>
      <c r="G993" s="35"/>
      <c r="H993" s="35"/>
      <c r="I993" s="41"/>
      <c r="J993" s="41"/>
      <c r="K993" s="35"/>
      <c r="L993" s="42"/>
      <c r="M993" s="43"/>
      <c r="N993" s="42"/>
      <c r="O993" s="42"/>
      <c r="P993" s="35"/>
      <c r="Q993" s="35"/>
      <c r="R993" s="42"/>
      <c r="S993" s="42"/>
      <c r="T993" s="42"/>
      <c r="U993" s="42"/>
      <c r="V993" s="35"/>
      <c r="W993" s="35"/>
      <c r="X993" s="35"/>
      <c r="Y993" s="35"/>
      <c r="Z993" s="35"/>
    </row>
    <row r="994" spans="1:26" ht="15.75" customHeight="1">
      <c r="A994" s="35"/>
      <c r="B994" s="35"/>
      <c r="C994" s="35"/>
      <c r="D994" s="35"/>
      <c r="E994" s="35"/>
      <c r="F994" s="35"/>
      <c r="G994" s="35"/>
      <c r="H994" s="35"/>
      <c r="I994" s="41"/>
      <c r="J994" s="41"/>
      <c r="K994" s="35"/>
      <c r="L994" s="42"/>
      <c r="M994" s="43"/>
      <c r="N994" s="42"/>
      <c r="O994" s="42"/>
      <c r="P994" s="35"/>
      <c r="Q994" s="35"/>
      <c r="R994" s="42"/>
      <c r="S994" s="42"/>
      <c r="T994" s="42"/>
      <c r="U994" s="42"/>
      <c r="V994" s="35"/>
      <c r="W994" s="35"/>
      <c r="X994" s="35"/>
      <c r="Y994" s="35"/>
      <c r="Z994" s="35"/>
    </row>
    <row r="995" spans="1:26" ht="15.75" customHeight="1">
      <c r="A995" s="35"/>
      <c r="B995" s="35"/>
      <c r="C995" s="35"/>
      <c r="D995" s="35"/>
      <c r="E995" s="35"/>
      <c r="F995" s="35"/>
      <c r="G995" s="35"/>
      <c r="H995" s="35"/>
      <c r="I995" s="41"/>
      <c r="J995" s="41"/>
      <c r="K995" s="35"/>
      <c r="L995" s="42"/>
      <c r="M995" s="43"/>
      <c r="N995" s="42"/>
      <c r="O995" s="42"/>
      <c r="P995" s="35"/>
      <c r="Q995" s="35"/>
      <c r="R995" s="42"/>
      <c r="S995" s="42"/>
      <c r="T995" s="42"/>
      <c r="U995" s="42"/>
      <c r="V995" s="35"/>
      <c r="W995" s="35"/>
      <c r="X995" s="35"/>
      <c r="Y995" s="35"/>
      <c r="Z995" s="35"/>
    </row>
    <row r="996" spans="1:26" ht="15.75" customHeight="1">
      <c r="A996" s="35"/>
      <c r="B996" s="35"/>
      <c r="C996" s="35"/>
      <c r="D996" s="35"/>
      <c r="E996" s="35"/>
      <c r="F996" s="35"/>
      <c r="G996" s="35"/>
      <c r="H996" s="35"/>
      <c r="I996" s="41"/>
      <c r="J996" s="41"/>
      <c r="K996" s="35"/>
      <c r="L996" s="42"/>
      <c r="M996" s="43"/>
      <c r="N996" s="42"/>
      <c r="O996" s="42"/>
      <c r="P996" s="35"/>
      <c r="Q996" s="35"/>
      <c r="R996" s="42"/>
      <c r="S996" s="42"/>
      <c r="T996" s="42"/>
      <c r="U996" s="42"/>
      <c r="V996" s="35"/>
      <c r="W996" s="35"/>
      <c r="X996" s="35"/>
      <c r="Y996" s="35"/>
      <c r="Z996" s="35"/>
    </row>
    <row r="997" spans="1:26" ht="15.75" customHeight="1">
      <c r="A997" s="35"/>
      <c r="B997" s="35"/>
      <c r="C997" s="35"/>
      <c r="D997" s="35"/>
      <c r="E997" s="35"/>
      <c r="F997" s="35"/>
      <c r="G997" s="35"/>
      <c r="H997" s="35"/>
      <c r="I997" s="41"/>
      <c r="J997" s="41"/>
      <c r="K997" s="35"/>
      <c r="L997" s="42"/>
      <c r="M997" s="43"/>
      <c r="N997" s="42"/>
      <c r="O997" s="42"/>
      <c r="P997" s="35"/>
      <c r="Q997" s="35"/>
      <c r="R997" s="42"/>
      <c r="S997" s="42"/>
      <c r="T997" s="42"/>
      <c r="U997" s="42"/>
      <c r="V997" s="35"/>
      <c r="W997" s="35"/>
      <c r="X997" s="35"/>
      <c r="Y997" s="35"/>
      <c r="Z997" s="35"/>
    </row>
    <row r="998" spans="1:26" ht="15.75" customHeight="1">
      <c r="A998" s="35"/>
      <c r="B998" s="35"/>
      <c r="C998" s="35"/>
      <c r="D998" s="35"/>
      <c r="E998" s="35"/>
      <c r="F998" s="35"/>
      <c r="G998" s="35"/>
      <c r="H998" s="35"/>
      <c r="I998" s="41"/>
      <c r="J998" s="41"/>
      <c r="K998" s="35"/>
      <c r="L998" s="42"/>
      <c r="M998" s="43"/>
      <c r="N998" s="42"/>
      <c r="O998" s="42"/>
      <c r="P998" s="35"/>
      <c r="Q998" s="35"/>
      <c r="R998" s="42"/>
      <c r="S998" s="42"/>
      <c r="T998" s="42"/>
      <c r="U998" s="42"/>
      <c r="V998" s="35"/>
      <c r="W998" s="35"/>
      <c r="X998" s="35"/>
      <c r="Y998" s="35"/>
      <c r="Z998" s="35"/>
    </row>
    <row r="999" spans="1:26" ht="15.75" customHeight="1">
      <c r="A999" s="35"/>
      <c r="B999" s="35"/>
      <c r="C999" s="35"/>
      <c r="D999" s="35"/>
      <c r="E999" s="35"/>
      <c r="F999" s="35"/>
      <c r="G999" s="35"/>
      <c r="H999" s="35"/>
      <c r="I999" s="41"/>
      <c r="J999" s="41"/>
      <c r="K999" s="35"/>
      <c r="L999" s="42"/>
      <c r="M999" s="43"/>
      <c r="N999" s="42"/>
      <c r="O999" s="42"/>
      <c r="P999" s="35"/>
      <c r="Q999" s="35"/>
      <c r="R999" s="42"/>
      <c r="S999" s="42"/>
      <c r="T999" s="42"/>
      <c r="U999" s="42"/>
      <c r="V999" s="35"/>
      <c r="W999" s="35"/>
      <c r="X999" s="35"/>
      <c r="Y999" s="35"/>
      <c r="Z999" s="35"/>
    </row>
    <row r="1000" spans="1:26" ht="15.75" customHeight="1">
      <c r="A1000" s="35"/>
      <c r="B1000" s="35"/>
      <c r="C1000" s="35"/>
      <c r="D1000" s="35"/>
      <c r="E1000" s="35"/>
      <c r="F1000" s="35"/>
      <c r="G1000" s="35"/>
      <c r="H1000" s="35"/>
      <c r="I1000" s="41"/>
      <c r="J1000" s="41"/>
      <c r="K1000" s="35"/>
      <c r="L1000" s="42"/>
      <c r="M1000" s="43"/>
      <c r="N1000" s="42"/>
      <c r="O1000" s="42"/>
      <c r="P1000" s="35"/>
      <c r="Q1000" s="35"/>
      <c r="R1000" s="42"/>
      <c r="S1000" s="42"/>
      <c r="T1000" s="42"/>
      <c r="U1000" s="42"/>
      <c r="V1000" s="35"/>
      <c r="W1000" s="35"/>
      <c r="X1000" s="35"/>
      <c r="Y1000" s="35"/>
      <c r="Z1000" s="35"/>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9AE43244C71D46A8119167C5E0F71A" ma:contentTypeVersion="11" ma:contentTypeDescription="Crear nuevo documento." ma:contentTypeScope="" ma:versionID="4c1524d1f3d008e384aa1fa601e43e03">
  <xsd:schema xmlns:xsd="http://www.w3.org/2001/XMLSchema" xmlns:xs="http://www.w3.org/2001/XMLSchema" xmlns:p="http://schemas.microsoft.com/office/2006/metadata/properties" xmlns:ns2="6d601364-0999-460a-91f5-ffcad76d33e9" xmlns:ns3="c4b08ceb-3513-4b73-97b2-52b1361840c5" targetNamespace="http://schemas.microsoft.com/office/2006/metadata/properties" ma:root="true" ma:fieldsID="06d6740fad3ca80409632ca2f7b5c2c4" ns2:_="" ns3:_="">
    <xsd:import namespace="6d601364-0999-460a-91f5-ffcad76d33e9"/>
    <xsd:import namespace="c4b08ceb-3513-4b73-97b2-52b1361840c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601364-0999-460a-91f5-ffcad76d33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874d07ee-a2ee-4ea1-89d1-5ed9b3039d2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b08ceb-3513-4b73-97b2-52b1361840c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7ed75bdf-85b7-47b0-8302-040838385a32}" ma:internalName="TaxCatchAll" ma:showField="CatchAllData" ma:web="c4b08ceb-3513-4b73-97b2-52b1361840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d601364-0999-460a-91f5-ffcad76d33e9">
      <Terms xmlns="http://schemas.microsoft.com/office/infopath/2007/PartnerControls"/>
    </lcf76f155ced4ddcb4097134ff3c332f>
    <TaxCatchAll xmlns="c4b08ceb-3513-4b73-97b2-52b1361840c5" xsi:nil="true"/>
  </documentManagement>
</p:properties>
</file>

<file path=customXml/itemProps1.xml><?xml version="1.0" encoding="utf-8"?>
<ds:datastoreItem xmlns:ds="http://schemas.openxmlformats.org/officeDocument/2006/customXml" ds:itemID="{98B20E34-D03E-47D9-A0B2-E20493A47E84}"/>
</file>

<file path=customXml/itemProps2.xml><?xml version="1.0" encoding="utf-8"?>
<ds:datastoreItem xmlns:ds="http://schemas.openxmlformats.org/officeDocument/2006/customXml" ds:itemID="{46BFA813-1C63-4BA6-B3E9-A105912BCD28}"/>
</file>

<file path=customXml/itemProps3.xml><?xml version="1.0" encoding="utf-8"?>
<ds:datastoreItem xmlns:ds="http://schemas.openxmlformats.org/officeDocument/2006/customXml" ds:itemID="{5FB0C705-1A9F-4703-95A0-C421117D64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MATRIZ PROYECTOS  ORIGINAL</vt:lpstr>
      <vt:lpstr>Actualizado al 14-04-2023</vt:lpstr>
      <vt:lpstr>Hoja2</vt:lpstr>
      <vt:lpstr> PGG</vt:lpstr>
      <vt:lpstr>PND</vt:lpstr>
      <vt:lpstr>TERRITORIO</vt:lpstr>
      <vt:lpstr>FUENTE COOPERANTE</vt:lpstr>
      <vt:lpstr>Hoja1</vt:lpstr>
      <vt:lpstr>16_Sep_2022</vt:lpstr>
      <vt:lpstr>BASE DATOS SIGEACI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Edvin Monzón</dc:creator>
  <cp:keywords/>
  <dc:description/>
  <cp:lastModifiedBy>Estuardo Rodríguez de León</cp:lastModifiedBy>
  <cp:revision/>
  <cp:lastPrinted>2023-04-21T19:48:21Z</cp:lastPrinted>
  <dcterms:created xsi:type="dcterms:W3CDTF">2022-09-16T22:42:07Z</dcterms:created>
  <dcterms:modified xsi:type="dcterms:W3CDTF">2023-04-24T15:44:46Z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0x0101000E9AE43244C71D46A8119167C5E0F71A</vt:lpwstr>
  </property>
</Properties>
</file>