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xiomara.martinez.DIGITALGOB\Desktop\SUZAN YEE\"/>
    </mc:Choice>
  </mc:AlternateContent>
  <xr:revisionPtr revIDLastSave="0" documentId="8_{22449857-BF4C-44BC-BDF5-E2928554D9F6}" xr6:coauthVersionLast="47" xr6:coauthVersionMax="47" xr10:uidLastSave="{00000000-0000-0000-0000-000000000000}"/>
  <bookViews>
    <workbookView xWindow="-120" yWindow="-120" windowWidth="29040" windowHeight="15840" activeTab="5" xr2:uid="{5898E424-7371-49C6-A74E-94F0C797DA32}"/>
  </bookViews>
  <sheets>
    <sheet name="1. GENERAL" sheetId="1" r:id="rId1"/>
    <sheet name="2. RESUMEN" sheetId="2" r:id="rId2"/>
    <sheet name="3. NO ENTREGADOS" sheetId="5" r:id="rId3"/>
    <sheet name="4. Subtotales" sheetId="4" r:id="rId4"/>
    <sheet name="5. GRÁFICAS" sheetId="3" r:id="rId5"/>
    <sheet name="6. Reporte" sheetId="6" r:id="rId6"/>
  </sheets>
  <definedNames>
    <definedName name="_xlnm._FilterDatabase" localSheetId="0" hidden="1">'1. GENERAL'!$A$1:$L$6</definedName>
    <definedName name="_xlnm._FilterDatabase" localSheetId="2" hidden="1">'3. NO ENTREGADOS'!$A$1:$E$62</definedName>
    <definedName name="_xlnm._FilterDatabase" localSheetId="5" hidden="1">'6. Reporte'!$I$30:$K$30</definedName>
    <definedName name="_xlnm.Print_Area" localSheetId="2">'3. NO ENTREGADOS'!$A$1:$E$63</definedName>
    <definedName name="_xlnm.Print_Titles" localSheetId="2">'3. NO ENTREGADOS'!$1:$1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4" l="1"/>
  <c r="J36" i="4"/>
  <c r="K36" i="4"/>
  <c r="I37" i="4"/>
  <c r="J37" i="4"/>
  <c r="K37" i="4"/>
  <c r="H36" i="4"/>
  <c r="H37" i="4"/>
  <c r="G36" i="4"/>
  <c r="G37" i="4"/>
  <c r="I44" i="6"/>
  <c r="J44" i="6"/>
  <c r="K44" i="6"/>
  <c r="I45" i="6"/>
  <c r="J45" i="6"/>
  <c r="K45" i="6"/>
  <c r="I46" i="6"/>
  <c r="J46" i="6"/>
  <c r="K46" i="6"/>
  <c r="I47" i="6"/>
  <c r="J47" i="6"/>
  <c r="K47" i="6"/>
  <c r="I48" i="6"/>
  <c r="J48" i="6"/>
  <c r="K48" i="6"/>
  <c r="I49" i="6"/>
  <c r="J49" i="6"/>
  <c r="K49" i="6"/>
  <c r="I50" i="6"/>
  <c r="J50" i="6"/>
  <c r="K50" i="6"/>
  <c r="I51" i="6"/>
  <c r="J51" i="6"/>
  <c r="K51" i="6"/>
  <c r="I52" i="6"/>
  <c r="J52" i="6"/>
  <c r="K52" i="6"/>
  <c r="I53" i="6"/>
  <c r="J53" i="6"/>
  <c r="K53" i="6"/>
  <c r="I54" i="6"/>
  <c r="J54" i="6"/>
  <c r="K54" i="6"/>
  <c r="I55" i="6"/>
  <c r="J55" i="6"/>
  <c r="K55" i="6"/>
  <c r="I56" i="6"/>
  <c r="J56" i="6"/>
  <c r="K56" i="6"/>
  <c r="I57" i="6"/>
  <c r="J57" i="6"/>
  <c r="K57" i="6"/>
  <c r="I58" i="6"/>
  <c r="J58" i="6"/>
  <c r="K58" i="6"/>
  <c r="I59" i="6"/>
  <c r="J59" i="6"/>
  <c r="K59" i="6"/>
  <c r="I60" i="6"/>
  <c r="J60" i="6"/>
  <c r="K60" i="6"/>
  <c r="I61" i="6"/>
  <c r="J61" i="6"/>
  <c r="K61" i="6"/>
  <c r="I62" i="6"/>
  <c r="J62" i="6"/>
  <c r="K62" i="6"/>
  <c r="I63" i="6"/>
  <c r="J63" i="6"/>
  <c r="K63" i="6"/>
  <c r="I64" i="6"/>
  <c r="J64" i="6"/>
  <c r="K64" i="6"/>
  <c r="K43" i="6"/>
  <c r="J43" i="6"/>
  <c r="I43" i="6"/>
  <c r="G24" i="6"/>
  <c r="F24" i="6"/>
  <c r="F21" i="6"/>
  <c r="G23" i="6"/>
  <c r="F23" i="6"/>
  <c r="G22" i="6"/>
  <c r="F22" i="6"/>
  <c r="F20" i="6"/>
  <c r="E22" i="6"/>
  <c r="E23" i="6"/>
  <c r="E24" i="6"/>
  <c r="I38" i="6"/>
  <c r="I37" i="6"/>
  <c r="I36" i="6"/>
  <c r="I32" i="6"/>
  <c r="I35" i="6"/>
  <c r="I34" i="6"/>
  <c r="I31" i="6"/>
  <c r="I33" i="6"/>
  <c r="F7" i="6"/>
  <c r="G7" i="6"/>
  <c r="F8" i="6"/>
  <c r="G8" i="6"/>
  <c r="F4" i="6"/>
  <c r="G4" i="6"/>
  <c r="F9" i="6"/>
  <c r="G9" i="6"/>
  <c r="F5" i="6"/>
  <c r="G5" i="6"/>
  <c r="F10" i="6"/>
  <c r="G10" i="6"/>
  <c r="F11" i="6"/>
  <c r="G11" i="6"/>
  <c r="F12" i="6"/>
  <c r="G12" i="6"/>
  <c r="F13" i="6"/>
  <c r="G13" i="6"/>
  <c r="F14" i="6"/>
  <c r="G14" i="6"/>
  <c r="F15" i="6"/>
  <c r="G15" i="6"/>
  <c r="G6" i="6"/>
  <c r="F6" i="6"/>
  <c r="E15" i="6"/>
  <c r="E11" i="6"/>
  <c r="E12" i="6"/>
  <c r="E13" i="6"/>
  <c r="E14" i="6"/>
  <c r="E10" i="6"/>
  <c r="E5" i="6"/>
  <c r="E9" i="6"/>
  <c r="E4" i="6"/>
  <c r="E8" i="6"/>
  <c r="E7" i="6"/>
  <c r="E6" i="6"/>
  <c r="J31" i="6"/>
  <c r="K31" i="6"/>
  <c r="J34" i="6"/>
  <c r="K34" i="6"/>
  <c r="J35" i="6"/>
  <c r="K35" i="6"/>
  <c r="J32" i="6"/>
  <c r="K32" i="6"/>
  <c r="J36" i="6"/>
  <c r="K36" i="6"/>
  <c r="J37" i="6"/>
  <c r="K37" i="6"/>
  <c r="J38" i="6"/>
  <c r="K38" i="6"/>
  <c r="K33" i="6"/>
  <c r="J33" i="6"/>
  <c r="C6" i="6"/>
  <c r="B6" i="6"/>
  <c r="C10" i="6"/>
  <c r="B10" i="6"/>
  <c r="C8" i="6"/>
  <c r="B8" i="6"/>
  <c r="C17" i="6"/>
  <c r="B17" i="6"/>
  <c r="C5" i="6"/>
  <c r="B5" i="6"/>
  <c r="C11" i="6"/>
  <c r="B11" i="6"/>
  <c r="C16" i="6"/>
  <c r="B16" i="6"/>
  <c r="C15" i="6"/>
  <c r="B15" i="6"/>
  <c r="C14" i="6"/>
  <c r="B14" i="6"/>
  <c r="C4" i="6"/>
  <c r="B4" i="6"/>
  <c r="C9" i="6"/>
  <c r="B9" i="6"/>
  <c r="C7" i="6"/>
  <c r="B7" i="6"/>
  <c r="C12" i="6"/>
  <c r="B12" i="6"/>
  <c r="C13" i="6"/>
  <c r="B13" i="6"/>
  <c r="A6" i="6"/>
  <c r="A10" i="6"/>
  <c r="A8" i="6"/>
  <c r="A17" i="6"/>
  <c r="A5" i="6"/>
  <c r="A11" i="6"/>
  <c r="A16" i="6"/>
  <c r="A15" i="6"/>
  <c r="A14" i="6"/>
  <c r="A4" i="6"/>
  <c r="A9" i="6"/>
  <c r="A7" i="6"/>
  <c r="A12" i="6"/>
  <c r="A13" i="6"/>
  <c r="L37" i="4"/>
  <c r="L36" i="4"/>
  <c r="L31" i="4"/>
  <c r="L30" i="4"/>
  <c r="A8" i="4"/>
  <c r="A9" i="4"/>
  <c r="A10" i="4"/>
  <c r="A11" i="4"/>
  <c r="A12" i="4"/>
  <c r="A13" i="4"/>
  <c r="A14" i="4"/>
  <c r="A15" i="4"/>
  <c r="A16" i="4"/>
  <c r="A17" i="4"/>
  <c r="A18" i="4"/>
  <c r="A19" i="4"/>
  <c r="A21" i="4"/>
  <c r="A22" i="4"/>
  <c r="A23" i="4"/>
  <c r="A24" i="4"/>
  <c r="A25" i="4"/>
  <c r="A26" i="4"/>
  <c r="A27" i="4"/>
  <c r="A28" i="4"/>
  <c r="A29" i="4"/>
  <c r="A30" i="4"/>
  <c r="A31" i="4"/>
  <c r="A32" i="4"/>
  <c r="A34" i="4"/>
  <c r="A35" i="4"/>
  <c r="A36" i="4"/>
  <c r="A37" i="4"/>
  <c r="A38" i="4"/>
  <c r="A40" i="4"/>
  <c r="A41" i="4"/>
  <c r="A42" i="4"/>
  <c r="A43" i="4"/>
  <c r="A44" i="4"/>
  <c r="A45" i="4"/>
  <c r="A46" i="4"/>
  <c r="A47" i="4"/>
  <c r="A49" i="4"/>
  <c r="A50" i="4"/>
  <c r="A51" i="4"/>
  <c r="A52" i="4"/>
  <c r="A53" i="4"/>
  <c r="A54" i="4"/>
  <c r="A55" i="4"/>
  <c r="A56" i="4"/>
  <c r="A57" i="4"/>
  <c r="A58" i="4"/>
  <c r="A59" i="4"/>
  <c r="A60" i="4"/>
  <c r="A61" i="4"/>
  <c r="A62" i="4"/>
  <c r="A63" i="4"/>
  <c r="A64" i="4"/>
  <c r="A65" i="4"/>
  <c r="A66" i="4"/>
  <c r="A67" i="4"/>
  <c r="A68" i="4"/>
  <c r="A69" i="4"/>
  <c r="A70" i="4"/>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17" i="5"/>
  <c r="B18" i="5"/>
  <c r="B4" i="5"/>
  <c r="B5" i="5"/>
  <c r="B6" i="5"/>
  <c r="B7" i="5"/>
  <c r="B8" i="5"/>
  <c r="B9" i="5"/>
  <c r="B10" i="5"/>
  <c r="B11" i="5"/>
  <c r="B12" i="5"/>
  <c r="B13" i="5"/>
  <c r="B14" i="5"/>
  <c r="B15" i="5"/>
  <c r="B16" i="5"/>
  <c r="B3" i="5"/>
  <c r="B2" i="5"/>
  <c r="M7" i="2"/>
  <c r="E3" i="5" s="1"/>
  <c r="M8" i="2"/>
  <c r="E4" i="5" s="1"/>
  <c r="M9" i="2"/>
  <c r="E5" i="5" s="1"/>
  <c r="M10" i="2"/>
  <c r="E6" i="5" s="1"/>
  <c r="M11" i="2"/>
  <c r="E7" i="5" s="1"/>
  <c r="M12" i="2"/>
  <c r="E8" i="5" s="1"/>
  <c r="M13" i="2"/>
  <c r="E9" i="5" s="1"/>
  <c r="M14" i="2"/>
  <c r="E10" i="5" s="1"/>
  <c r="M15" i="2"/>
  <c r="E11" i="5" s="1"/>
  <c r="M16" i="2"/>
  <c r="E12" i="5" s="1"/>
  <c r="M17" i="2"/>
  <c r="E13" i="5" s="1"/>
  <c r="M18" i="2"/>
  <c r="E14" i="5" s="1"/>
  <c r="M19" i="2"/>
  <c r="E15" i="5" s="1"/>
  <c r="M20" i="2"/>
  <c r="E16" i="5" s="1"/>
  <c r="M21" i="2"/>
  <c r="E17" i="5" s="1"/>
  <c r="M22" i="2"/>
  <c r="E18" i="5" s="1"/>
  <c r="M23" i="2"/>
  <c r="E19" i="5" s="1"/>
  <c r="M24" i="2"/>
  <c r="E20" i="5" s="1"/>
  <c r="M25" i="2"/>
  <c r="E21" i="5" s="1"/>
  <c r="M26" i="2"/>
  <c r="E22" i="5" s="1"/>
  <c r="M27" i="2"/>
  <c r="E23" i="5" s="1"/>
  <c r="M28" i="2"/>
  <c r="E24" i="5" s="1"/>
  <c r="M29" i="2"/>
  <c r="E25" i="5" s="1"/>
  <c r="M30" i="2"/>
  <c r="E26" i="5" s="1"/>
  <c r="M31" i="2"/>
  <c r="E27" i="5" s="1"/>
  <c r="M32" i="2"/>
  <c r="E28" i="5" s="1"/>
  <c r="M33" i="2"/>
  <c r="E29" i="5" s="1"/>
  <c r="M34" i="2"/>
  <c r="E30" i="5" s="1"/>
  <c r="M35" i="2"/>
  <c r="E31" i="5" s="1"/>
  <c r="M36" i="2"/>
  <c r="E32" i="5" s="1"/>
  <c r="M37" i="2"/>
  <c r="E33" i="5" s="1"/>
  <c r="M38" i="2"/>
  <c r="E34" i="5" s="1"/>
  <c r="M39" i="2"/>
  <c r="E35" i="5" s="1"/>
  <c r="M40" i="2"/>
  <c r="E36" i="5" s="1"/>
  <c r="M41" i="2"/>
  <c r="E37" i="5" s="1"/>
  <c r="M42" i="2"/>
  <c r="E38" i="5" s="1"/>
  <c r="M43" i="2"/>
  <c r="E39" i="5" s="1"/>
  <c r="M44" i="2"/>
  <c r="E40" i="5" s="1"/>
  <c r="M45" i="2"/>
  <c r="E41" i="5" s="1"/>
  <c r="M46" i="2"/>
  <c r="E42" i="5" s="1"/>
  <c r="M47" i="2"/>
  <c r="E43" i="5" s="1"/>
  <c r="M48" i="2"/>
  <c r="E44" i="5" s="1"/>
  <c r="M49" i="2"/>
  <c r="E45" i="5" s="1"/>
  <c r="M50" i="2"/>
  <c r="E46" i="5" s="1"/>
  <c r="M51" i="2"/>
  <c r="E47" i="5" s="1"/>
  <c r="M52" i="2"/>
  <c r="E48" i="5" s="1"/>
  <c r="M53" i="2"/>
  <c r="E49" i="5" s="1"/>
  <c r="M54" i="2"/>
  <c r="E50" i="5" s="1"/>
  <c r="M55" i="2"/>
  <c r="E51" i="5" s="1"/>
  <c r="M56" i="2"/>
  <c r="E52" i="5" s="1"/>
  <c r="M57" i="2"/>
  <c r="E53" i="5" s="1"/>
  <c r="M58" i="2"/>
  <c r="E54" i="5" s="1"/>
  <c r="M59" i="2"/>
  <c r="E55" i="5" s="1"/>
  <c r="M60" i="2"/>
  <c r="E56" i="5" s="1"/>
  <c r="M61" i="2"/>
  <c r="E57" i="5" s="1"/>
  <c r="M62" i="2"/>
  <c r="E58" i="5" s="1"/>
  <c r="M63" i="2"/>
  <c r="E59" i="5" s="1"/>
  <c r="M64" i="2"/>
  <c r="E60" i="5" s="1"/>
  <c r="M65" i="2"/>
  <c r="E61" i="5" s="1"/>
  <c r="M66" i="2"/>
  <c r="E62" i="5" s="1"/>
  <c r="M6" i="2"/>
  <c r="E2" i="5" s="1"/>
  <c r="D3" i="5"/>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2" i="5"/>
  <c r="B50" i="4"/>
  <c r="C50" i="4"/>
  <c r="D50" i="4"/>
  <c r="E50" i="4"/>
  <c r="F50" i="4"/>
  <c r="G50" i="4"/>
  <c r="L50" i="4" s="1"/>
  <c r="H50" i="4"/>
  <c r="I50" i="4"/>
  <c r="J50" i="4"/>
  <c r="K50" i="4"/>
  <c r="B51" i="4"/>
  <c r="C51" i="4"/>
  <c r="D51" i="4"/>
  <c r="E51" i="4"/>
  <c r="F51" i="4"/>
  <c r="G51" i="4"/>
  <c r="L51" i="4" s="1"/>
  <c r="H51" i="4"/>
  <c r="I51" i="4"/>
  <c r="J51" i="4"/>
  <c r="K51" i="4"/>
  <c r="B52" i="4"/>
  <c r="C52" i="4"/>
  <c r="D52" i="4"/>
  <c r="E52" i="4"/>
  <c r="F52" i="4"/>
  <c r="G52" i="4"/>
  <c r="H52" i="4"/>
  <c r="I52" i="4"/>
  <c r="J52" i="4"/>
  <c r="K52" i="4"/>
  <c r="B53" i="4"/>
  <c r="C53" i="4"/>
  <c r="D53" i="4"/>
  <c r="E53" i="4"/>
  <c r="F53" i="4"/>
  <c r="G53" i="4"/>
  <c r="L53" i="4" s="1"/>
  <c r="H53" i="4"/>
  <c r="I53" i="4"/>
  <c r="J53" i="4"/>
  <c r="K53" i="4"/>
  <c r="B54" i="4"/>
  <c r="C54" i="4"/>
  <c r="D54" i="4"/>
  <c r="E54" i="4"/>
  <c r="F54" i="4"/>
  <c r="G54" i="4"/>
  <c r="L54" i="4" s="1"/>
  <c r="H54" i="4"/>
  <c r="I54" i="4"/>
  <c r="J54" i="4"/>
  <c r="K54" i="4"/>
  <c r="B55" i="4"/>
  <c r="C55" i="4"/>
  <c r="D55" i="4"/>
  <c r="E55" i="4"/>
  <c r="F55" i="4"/>
  <c r="G55" i="4"/>
  <c r="L55" i="4" s="1"/>
  <c r="H55" i="4"/>
  <c r="I55" i="4"/>
  <c r="J55" i="4"/>
  <c r="K55" i="4"/>
  <c r="B56" i="4"/>
  <c r="C56" i="4"/>
  <c r="D56" i="4"/>
  <c r="E56" i="4"/>
  <c r="F56" i="4"/>
  <c r="G56" i="4"/>
  <c r="L56" i="4" s="1"/>
  <c r="H56" i="4"/>
  <c r="I56" i="4"/>
  <c r="J56" i="4"/>
  <c r="K56" i="4"/>
  <c r="B57" i="4"/>
  <c r="C57" i="4"/>
  <c r="D57" i="4"/>
  <c r="E57" i="4"/>
  <c r="F57" i="4"/>
  <c r="G57" i="4"/>
  <c r="L57" i="4" s="1"/>
  <c r="H57" i="4"/>
  <c r="I57" i="4"/>
  <c r="J57" i="4"/>
  <c r="K57" i="4"/>
  <c r="B58" i="4"/>
  <c r="C58" i="4"/>
  <c r="D58" i="4"/>
  <c r="E58" i="4"/>
  <c r="F58" i="4"/>
  <c r="G58" i="4"/>
  <c r="L58" i="4" s="1"/>
  <c r="H58" i="4"/>
  <c r="I58" i="4"/>
  <c r="J58" i="4"/>
  <c r="K58" i="4"/>
  <c r="B59" i="4"/>
  <c r="C59" i="4"/>
  <c r="D59" i="4"/>
  <c r="E59" i="4"/>
  <c r="F59" i="4"/>
  <c r="G59" i="4"/>
  <c r="L59" i="4" s="1"/>
  <c r="H59" i="4"/>
  <c r="I59" i="4"/>
  <c r="J59" i="4"/>
  <c r="K59" i="4"/>
  <c r="B60" i="4"/>
  <c r="C60" i="4"/>
  <c r="D60" i="4"/>
  <c r="E60" i="4"/>
  <c r="F60" i="4"/>
  <c r="G60" i="4"/>
  <c r="L60" i="4" s="1"/>
  <c r="H60" i="4"/>
  <c r="I60" i="4"/>
  <c r="J60" i="4"/>
  <c r="K60" i="4"/>
  <c r="B61" i="4"/>
  <c r="C61" i="4"/>
  <c r="D61" i="4"/>
  <c r="E61" i="4"/>
  <c r="F61" i="4"/>
  <c r="G61" i="4"/>
  <c r="L61" i="4" s="1"/>
  <c r="H61" i="4"/>
  <c r="I61" i="4"/>
  <c r="J61" i="4"/>
  <c r="K61" i="4"/>
  <c r="B62" i="4"/>
  <c r="C62" i="4"/>
  <c r="D62" i="4"/>
  <c r="E62" i="4"/>
  <c r="F62" i="4"/>
  <c r="G62" i="4"/>
  <c r="L62" i="4" s="1"/>
  <c r="H62" i="4"/>
  <c r="I62" i="4"/>
  <c r="J62" i="4"/>
  <c r="K62" i="4"/>
  <c r="B63" i="4"/>
  <c r="C63" i="4"/>
  <c r="D63" i="4"/>
  <c r="E63" i="4"/>
  <c r="F63" i="4"/>
  <c r="G63" i="4"/>
  <c r="L63" i="4" s="1"/>
  <c r="H63" i="4"/>
  <c r="I63" i="4"/>
  <c r="J63" i="4"/>
  <c r="K63" i="4"/>
  <c r="B64" i="4"/>
  <c r="C64" i="4"/>
  <c r="D64" i="4"/>
  <c r="E64" i="4"/>
  <c r="F64" i="4"/>
  <c r="G64" i="4"/>
  <c r="H64" i="4"/>
  <c r="I64" i="4"/>
  <c r="J64" i="4"/>
  <c r="K64" i="4"/>
  <c r="B65" i="4"/>
  <c r="C65" i="4"/>
  <c r="D65" i="4"/>
  <c r="E65" i="4"/>
  <c r="F65" i="4"/>
  <c r="G65" i="4"/>
  <c r="L65" i="4" s="1"/>
  <c r="H65" i="4"/>
  <c r="I65" i="4"/>
  <c r="J65" i="4"/>
  <c r="K65" i="4"/>
  <c r="B66" i="4"/>
  <c r="C66" i="4"/>
  <c r="D66" i="4"/>
  <c r="E66" i="4"/>
  <c r="F66" i="4"/>
  <c r="G66" i="4"/>
  <c r="L66" i="4" s="1"/>
  <c r="H66" i="4"/>
  <c r="I66" i="4"/>
  <c r="J66" i="4"/>
  <c r="K66" i="4"/>
  <c r="B67" i="4"/>
  <c r="C67" i="4"/>
  <c r="D67" i="4"/>
  <c r="E67" i="4"/>
  <c r="F67" i="4"/>
  <c r="G67" i="4"/>
  <c r="L67" i="4" s="1"/>
  <c r="H67" i="4"/>
  <c r="I67" i="4"/>
  <c r="J67" i="4"/>
  <c r="K67" i="4"/>
  <c r="B68" i="4"/>
  <c r="C68" i="4"/>
  <c r="D68" i="4"/>
  <c r="E68" i="4"/>
  <c r="F68" i="4"/>
  <c r="G68" i="4"/>
  <c r="L68" i="4" s="1"/>
  <c r="H68" i="4"/>
  <c r="I68" i="4"/>
  <c r="J68" i="4"/>
  <c r="K68" i="4"/>
  <c r="B69" i="4"/>
  <c r="C69" i="4"/>
  <c r="D69" i="4"/>
  <c r="E69" i="4"/>
  <c r="F69" i="4"/>
  <c r="G69" i="4"/>
  <c r="L69" i="4" s="1"/>
  <c r="H69" i="4"/>
  <c r="I69" i="4"/>
  <c r="J69" i="4"/>
  <c r="K69" i="4"/>
  <c r="B70" i="4"/>
  <c r="C71" i="4" s="1"/>
  <c r="C70" i="4"/>
  <c r="D70" i="4"/>
  <c r="E70" i="4"/>
  <c r="F70" i="4"/>
  <c r="G70" i="4"/>
  <c r="L70" i="4" s="1"/>
  <c r="H70" i="4"/>
  <c r="I70" i="4"/>
  <c r="J70" i="4"/>
  <c r="K70" i="4"/>
  <c r="C49" i="4"/>
  <c r="G41" i="4"/>
  <c r="H41" i="4"/>
  <c r="I41" i="4"/>
  <c r="J41" i="4"/>
  <c r="K41" i="4"/>
  <c r="G42" i="4"/>
  <c r="H42" i="4"/>
  <c r="I42" i="4"/>
  <c r="J42" i="4"/>
  <c r="K42" i="4"/>
  <c r="G43" i="4"/>
  <c r="L43" i="4" s="1"/>
  <c r="H43" i="4"/>
  <c r="I43" i="4"/>
  <c r="J43" i="4"/>
  <c r="K43" i="4"/>
  <c r="G44" i="4"/>
  <c r="H44" i="4"/>
  <c r="I44" i="4"/>
  <c r="J44" i="4"/>
  <c r="K44" i="4"/>
  <c r="G45" i="4"/>
  <c r="H45" i="4"/>
  <c r="I45" i="4"/>
  <c r="J45" i="4"/>
  <c r="K45" i="4"/>
  <c r="G46" i="4"/>
  <c r="H46" i="4"/>
  <c r="I46" i="4"/>
  <c r="J46" i="4"/>
  <c r="K46" i="4"/>
  <c r="G47" i="4"/>
  <c r="H47" i="4"/>
  <c r="I47" i="4"/>
  <c r="J47" i="4"/>
  <c r="K47" i="4"/>
  <c r="D41" i="4"/>
  <c r="D42" i="4"/>
  <c r="D43" i="4"/>
  <c r="D44" i="4"/>
  <c r="D45" i="4"/>
  <c r="D46" i="4"/>
  <c r="D47" i="4"/>
  <c r="C41" i="4"/>
  <c r="C42" i="4"/>
  <c r="C43" i="4"/>
  <c r="C44" i="4"/>
  <c r="C45" i="4"/>
  <c r="C46" i="4"/>
  <c r="C47" i="4"/>
  <c r="B41" i="4"/>
  <c r="B42" i="4"/>
  <c r="B43" i="4"/>
  <c r="B44" i="4"/>
  <c r="B45" i="4"/>
  <c r="B46" i="4"/>
  <c r="B47" i="4"/>
  <c r="C48" i="4" s="1"/>
  <c r="B40" i="4"/>
  <c r="B35" i="4"/>
  <c r="B36" i="4"/>
  <c r="B37" i="4"/>
  <c r="B38" i="4"/>
  <c r="C39" i="4" s="1"/>
  <c r="C40" i="4"/>
  <c r="D35" i="4"/>
  <c r="D36" i="4"/>
  <c r="D37" i="4"/>
  <c r="C38" i="4"/>
  <c r="C36" i="4"/>
  <c r="C37" i="4"/>
  <c r="C35" i="4"/>
  <c r="C34" i="4"/>
  <c r="C30" i="4"/>
  <c r="C31" i="4"/>
  <c r="C32" i="4"/>
  <c r="C22" i="4"/>
  <c r="C23" i="4"/>
  <c r="C24" i="4"/>
  <c r="C25" i="4"/>
  <c r="C26" i="4"/>
  <c r="C27" i="4"/>
  <c r="C28" i="4"/>
  <c r="C29" i="4"/>
  <c r="C21" i="4"/>
  <c r="B32" i="4"/>
  <c r="C33" i="4" s="1"/>
  <c r="B30" i="4"/>
  <c r="B31" i="4"/>
  <c r="B23" i="4"/>
  <c r="B24" i="4"/>
  <c r="B25" i="4"/>
  <c r="B26" i="4"/>
  <c r="B27" i="4"/>
  <c r="B28" i="4"/>
  <c r="B29" i="4"/>
  <c r="B22" i="4"/>
  <c r="C24" i="6" l="1"/>
  <c r="B26" i="6"/>
  <c r="B24" i="6"/>
  <c r="C26" i="6"/>
  <c r="C23" i="6"/>
  <c r="C25" i="6"/>
  <c r="B23" i="6"/>
  <c r="B25" i="6"/>
  <c r="E63" i="5"/>
  <c r="D63" i="5"/>
  <c r="L52" i="4"/>
  <c r="L47" i="4"/>
  <c r="C22" i="6"/>
  <c r="B22" i="6"/>
  <c r="L64" i="4"/>
  <c r="L46" i="4"/>
  <c r="L42" i="4"/>
  <c r="L41" i="4"/>
  <c r="L44" i="4"/>
  <c r="L45" i="4"/>
  <c r="A7" i="4"/>
  <c r="B7" i="4"/>
  <c r="C7" i="4"/>
  <c r="D7" i="4"/>
  <c r="E7" i="4"/>
  <c r="F7" i="4"/>
  <c r="G7" i="4"/>
  <c r="H7" i="4"/>
  <c r="I7" i="4"/>
  <c r="J7" i="4"/>
  <c r="K7" i="4"/>
  <c r="B8" i="4"/>
  <c r="C8" i="4"/>
  <c r="D8" i="4"/>
  <c r="E8" i="4"/>
  <c r="F8" i="4"/>
  <c r="G8" i="4"/>
  <c r="H8" i="4"/>
  <c r="I8" i="4"/>
  <c r="J8" i="4"/>
  <c r="K8" i="4"/>
  <c r="B9" i="4"/>
  <c r="C9" i="4"/>
  <c r="D9" i="4"/>
  <c r="E9" i="4"/>
  <c r="F9" i="4"/>
  <c r="G9" i="4"/>
  <c r="H9" i="4"/>
  <c r="I9" i="4"/>
  <c r="J9" i="4"/>
  <c r="K9" i="4"/>
  <c r="B10" i="4"/>
  <c r="C10" i="4"/>
  <c r="D10" i="4"/>
  <c r="E10" i="4"/>
  <c r="F10" i="4"/>
  <c r="G10" i="4"/>
  <c r="H10" i="4"/>
  <c r="I10" i="4"/>
  <c r="J10" i="4"/>
  <c r="K10" i="4"/>
  <c r="B11" i="4"/>
  <c r="C11" i="4"/>
  <c r="D11" i="4"/>
  <c r="E11" i="4"/>
  <c r="F11" i="4"/>
  <c r="G11" i="4"/>
  <c r="H11" i="4"/>
  <c r="I11" i="4"/>
  <c r="J11" i="4"/>
  <c r="K11" i="4"/>
  <c r="B12" i="4"/>
  <c r="C12" i="4"/>
  <c r="D12" i="4"/>
  <c r="E12" i="4"/>
  <c r="F12" i="4"/>
  <c r="G12" i="4"/>
  <c r="H12" i="4"/>
  <c r="I12" i="4"/>
  <c r="J12" i="4"/>
  <c r="K12" i="4"/>
  <c r="B13" i="4"/>
  <c r="C13" i="4"/>
  <c r="D13" i="4"/>
  <c r="E13" i="4"/>
  <c r="F13" i="4"/>
  <c r="G13" i="4"/>
  <c r="H13" i="4"/>
  <c r="I13" i="4"/>
  <c r="J13" i="4"/>
  <c r="K13" i="4"/>
  <c r="B14" i="4"/>
  <c r="C14" i="4"/>
  <c r="D14" i="4"/>
  <c r="E14" i="4"/>
  <c r="F14" i="4"/>
  <c r="G14" i="4"/>
  <c r="H14" i="4"/>
  <c r="I14" i="4"/>
  <c r="J14" i="4"/>
  <c r="K14" i="4"/>
  <c r="B15" i="4"/>
  <c r="C15" i="4"/>
  <c r="D15" i="4"/>
  <c r="E15" i="4"/>
  <c r="F15" i="4"/>
  <c r="G15" i="4"/>
  <c r="H15" i="4"/>
  <c r="I15" i="4"/>
  <c r="J15" i="4"/>
  <c r="K15" i="4"/>
  <c r="B16" i="4"/>
  <c r="C16" i="4"/>
  <c r="D16" i="4"/>
  <c r="E16" i="4"/>
  <c r="F16" i="4"/>
  <c r="G16" i="4"/>
  <c r="H16" i="4"/>
  <c r="I16" i="4"/>
  <c r="J16" i="4"/>
  <c r="K16" i="4"/>
  <c r="B17" i="4"/>
  <c r="C17" i="4"/>
  <c r="D17" i="4"/>
  <c r="E17" i="4"/>
  <c r="F17" i="4"/>
  <c r="G17" i="4"/>
  <c r="H17" i="4"/>
  <c r="I17" i="4"/>
  <c r="J17" i="4"/>
  <c r="K17" i="4"/>
  <c r="B18" i="4"/>
  <c r="C18" i="4"/>
  <c r="D18" i="4"/>
  <c r="E18" i="4"/>
  <c r="F18" i="4"/>
  <c r="G18" i="4"/>
  <c r="H18" i="4"/>
  <c r="I18" i="4"/>
  <c r="J18" i="4"/>
  <c r="K18" i="4"/>
  <c r="B19" i="4"/>
  <c r="C20" i="4" s="1"/>
  <c r="C19" i="4"/>
  <c r="D19" i="4"/>
  <c r="E19" i="4"/>
  <c r="F19" i="4"/>
  <c r="G19" i="4"/>
  <c r="H19" i="4"/>
  <c r="I19" i="4"/>
  <c r="J19" i="4"/>
  <c r="K19" i="4"/>
  <c r="B21" i="4"/>
  <c r="D21" i="4"/>
  <c r="E21" i="4"/>
  <c r="F21" i="4"/>
  <c r="G21" i="4"/>
  <c r="H21" i="4"/>
  <c r="I21" i="4"/>
  <c r="J21" i="4"/>
  <c r="K21" i="4"/>
  <c r="D22" i="4"/>
  <c r="E22" i="4"/>
  <c r="F22" i="4"/>
  <c r="G22" i="4"/>
  <c r="H22" i="4"/>
  <c r="I22" i="4"/>
  <c r="J22" i="4"/>
  <c r="K22" i="4"/>
  <c r="D23" i="4"/>
  <c r="E23" i="4"/>
  <c r="F23" i="4"/>
  <c r="G23" i="4"/>
  <c r="H23" i="4"/>
  <c r="I23" i="4"/>
  <c r="J23" i="4"/>
  <c r="K23" i="4"/>
  <c r="D24" i="4"/>
  <c r="E24" i="4"/>
  <c r="F24" i="4"/>
  <c r="G24" i="4"/>
  <c r="H24" i="4"/>
  <c r="I24" i="4"/>
  <c r="J24" i="4"/>
  <c r="K24" i="4"/>
  <c r="D25" i="4"/>
  <c r="E25" i="4"/>
  <c r="F25" i="4"/>
  <c r="G25" i="4"/>
  <c r="H25" i="4"/>
  <c r="I25" i="4"/>
  <c r="J25" i="4"/>
  <c r="K25" i="4"/>
  <c r="D26" i="4"/>
  <c r="E26" i="4"/>
  <c r="F26" i="4"/>
  <c r="G26" i="4"/>
  <c r="H26" i="4"/>
  <c r="I26" i="4"/>
  <c r="J26" i="4"/>
  <c r="K26" i="4"/>
  <c r="D27" i="4"/>
  <c r="E27" i="4"/>
  <c r="F27" i="4"/>
  <c r="G27" i="4"/>
  <c r="H27" i="4"/>
  <c r="I27" i="4"/>
  <c r="J27" i="4"/>
  <c r="K27" i="4"/>
  <c r="D28" i="4"/>
  <c r="E28" i="4"/>
  <c r="F28" i="4"/>
  <c r="G28" i="4"/>
  <c r="H28" i="4"/>
  <c r="I28" i="4"/>
  <c r="J28" i="4"/>
  <c r="K28" i="4"/>
  <c r="D29" i="4"/>
  <c r="E29" i="4"/>
  <c r="F29" i="4"/>
  <c r="G29" i="4"/>
  <c r="H29" i="4"/>
  <c r="I29" i="4"/>
  <c r="J29" i="4"/>
  <c r="K29" i="4"/>
  <c r="D32" i="4"/>
  <c r="E32" i="4"/>
  <c r="F32" i="4"/>
  <c r="G32" i="4"/>
  <c r="H32" i="4"/>
  <c r="I32" i="4"/>
  <c r="J32" i="4"/>
  <c r="K32" i="4"/>
  <c r="B34" i="4"/>
  <c r="D34" i="4"/>
  <c r="E34" i="4"/>
  <c r="F34" i="4"/>
  <c r="G34" i="4"/>
  <c r="H34" i="4"/>
  <c r="I34" i="4"/>
  <c r="J34" i="4"/>
  <c r="K34" i="4"/>
  <c r="E35" i="4"/>
  <c r="F35" i="4"/>
  <c r="G35" i="4"/>
  <c r="H35" i="4"/>
  <c r="I35" i="4"/>
  <c r="J35" i="4"/>
  <c r="K35" i="4"/>
  <c r="D38" i="4"/>
  <c r="E38" i="4"/>
  <c r="F38" i="4"/>
  <c r="G38" i="4"/>
  <c r="H38" i="4"/>
  <c r="I38" i="4"/>
  <c r="J38" i="4"/>
  <c r="K38" i="4"/>
  <c r="D40" i="4"/>
  <c r="E40" i="4"/>
  <c r="F40" i="4"/>
  <c r="G40" i="4"/>
  <c r="H40" i="4"/>
  <c r="H48" i="4" s="1"/>
  <c r="I40" i="4"/>
  <c r="I48" i="4" s="1"/>
  <c r="J40" i="4"/>
  <c r="J48" i="4" s="1"/>
  <c r="K40" i="4"/>
  <c r="K48" i="4" s="1"/>
  <c r="E41" i="4"/>
  <c r="F41" i="4"/>
  <c r="E42" i="4"/>
  <c r="F42" i="4"/>
  <c r="E43" i="4"/>
  <c r="F43" i="4"/>
  <c r="E46" i="4"/>
  <c r="F46" i="4"/>
  <c r="E47" i="4"/>
  <c r="F47" i="4"/>
  <c r="B49" i="4"/>
  <c r="D49" i="4"/>
  <c r="E49" i="4"/>
  <c r="F49" i="4"/>
  <c r="G49" i="4"/>
  <c r="H49" i="4"/>
  <c r="H71" i="4" s="1"/>
  <c r="I49" i="4"/>
  <c r="I71" i="4" s="1"/>
  <c r="J49" i="4"/>
  <c r="J71" i="4" s="1"/>
  <c r="K49" i="4"/>
  <c r="K71" i="4" s="1"/>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2" i="5"/>
  <c r="I4" i="5"/>
  <c r="Q4" i="4"/>
  <c r="K6" i="4"/>
  <c r="J6" i="4"/>
  <c r="I6" i="4"/>
  <c r="H6" i="4"/>
  <c r="G6" i="4"/>
  <c r="L6" i="4" s="1"/>
  <c r="F6" i="4"/>
  <c r="E6" i="4"/>
  <c r="D6" i="4"/>
  <c r="C6" i="4"/>
  <c r="B6" i="4"/>
  <c r="A6" i="4"/>
  <c r="C27" i="6" l="1"/>
  <c r="B27" i="6"/>
  <c r="I39" i="4"/>
  <c r="L38" i="4"/>
  <c r="L35" i="4"/>
  <c r="L32" i="4"/>
  <c r="L29" i="4"/>
  <c r="L28" i="4"/>
  <c r="L27" i="4"/>
  <c r="L24" i="4"/>
  <c r="L22" i="4"/>
  <c r="L21" i="4"/>
  <c r="L26" i="4"/>
  <c r="L25" i="4"/>
  <c r="G48" i="4"/>
  <c r="L40" i="4"/>
  <c r="L19" i="4"/>
  <c r="L15" i="4"/>
  <c r="L11" i="4"/>
  <c r="L7" i="4"/>
  <c r="L18" i="4"/>
  <c r="L14" i="4"/>
  <c r="L10" i="4"/>
  <c r="G71" i="4"/>
  <c r="L71" i="4" s="1"/>
  <c r="L49" i="4"/>
  <c r="L17" i="4"/>
  <c r="L13" i="4"/>
  <c r="L9" i="4"/>
  <c r="G39" i="4"/>
  <c r="L34" i="4"/>
  <c r="L16" i="4"/>
  <c r="L12" i="4"/>
  <c r="L8" i="4"/>
  <c r="L23" i="4"/>
  <c r="H33" i="4"/>
  <c r="K39" i="4"/>
  <c r="G20" i="4"/>
  <c r="J39" i="4"/>
  <c r="K33" i="4"/>
  <c r="J20" i="4"/>
  <c r="H20" i="4"/>
  <c r="J33" i="4"/>
  <c r="I20" i="4"/>
  <c r="H39" i="4"/>
  <c r="I33" i="4"/>
  <c r="K20" i="4"/>
  <c r="G33" i="4"/>
  <c r="L48" i="4"/>
  <c r="L20" i="4" l="1"/>
  <c r="I72" i="4"/>
  <c r="J72" i="4"/>
  <c r="H72" i="4"/>
  <c r="G72" i="4"/>
  <c r="K72" i="4"/>
  <c r="L33" i="4"/>
  <c r="L39" i="4"/>
  <c r="L72" i="4" l="1"/>
</calcChain>
</file>

<file path=xl/sharedStrings.xml><?xml version="1.0" encoding="utf-8"?>
<sst xmlns="http://schemas.openxmlformats.org/spreadsheetml/2006/main" count="729" uniqueCount="292">
  <si>
    <t>DENUNCIAS Y/O QUEJAS DE TRÁMITES DE USUARIOS EXTERNOS</t>
  </si>
  <si>
    <t>INSTITUCIÓN:</t>
  </si>
  <si>
    <t>COMISION PRESIDENCIAL DE GOBIERNO ABIERTO Y ELECTRÓNICO</t>
  </si>
  <si>
    <t>CUATRIMESTRE</t>
  </si>
  <si>
    <t>No.</t>
  </si>
  <si>
    <t>TIPO
ENT.</t>
  </si>
  <si>
    <t>ENTIDAD</t>
  </si>
  <si>
    <t>DEPENDENCIA / DIRECCIÓN / DEPARTAMENTO</t>
  </si>
  <si>
    <t>NOMBRE DEL TRÁMITE</t>
  </si>
  <si>
    <t>RECLAMOS Y/O QUEJAS</t>
  </si>
  <si>
    <t>DESCRIPCION DE LA 
DENUNCIA Y/O QUEJA</t>
  </si>
  <si>
    <t>MODALIDAD PRESENTACION</t>
  </si>
  <si>
    <t>ESTADO</t>
  </si>
  <si>
    <t>ACCIONES ADOPTADAS PARA SU ATENCIÓN</t>
  </si>
  <si>
    <t>PRESENCIAL</t>
  </si>
  <si>
    <t>ELECTRÓNICO</t>
  </si>
  <si>
    <t>EN TRÁMITE</t>
  </si>
  <si>
    <t>ATENDIDAS</t>
  </si>
  <si>
    <t>SIN RESPUESTA</t>
  </si>
  <si>
    <t>Entidad</t>
  </si>
  <si>
    <t>Otras Entidades</t>
  </si>
  <si>
    <t>DEMI</t>
  </si>
  <si>
    <t>Ninguno</t>
  </si>
  <si>
    <t>Ministerios</t>
  </si>
  <si>
    <t>FODIGUA</t>
  </si>
  <si>
    <t>NINGUNA</t>
  </si>
  <si>
    <t>Secretarías</t>
  </si>
  <si>
    <t>Gobernaciones</t>
  </si>
  <si>
    <t>GOBER SACATEPEQUEZ</t>
  </si>
  <si>
    <t>Comisiones</t>
  </si>
  <si>
    <t>AMSCLAE</t>
  </si>
  <si>
    <t>Denuncia Ambiental</t>
  </si>
  <si>
    <t>--</t>
  </si>
  <si>
    <t>La mayoría de denuncias son de diferentes departamentos de Guatemala y municipios que no son de la Cuenca del Lago de Atitlán, sin embargo se les pone en contexto a los vecinos se la cobertura de la AMSCLAE</t>
  </si>
  <si>
    <t>Solicitud de Licencias de Investigación</t>
  </si>
  <si>
    <t>Solicitud de Prácticas</t>
  </si>
  <si>
    <t>Constancia Laboral</t>
  </si>
  <si>
    <t>CONJUVE</t>
  </si>
  <si>
    <t>Solicitud de Información Pública</t>
  </si>
  <si>
    <t>No informa</t>
  </si>
  <si>
    <t>Se contactó al usuario para consultar exactamente, lo referente al documento que solicitaba y no hubo respuesta del usuario.</t>
  </si>
  <si>
    <t>MINGOB</t>
  </si>
  <si>
    <t>Diario de Centro America</t>
  </si>
  <si>
    <t>Plataforma</t>
  </si>
  <si>
    <t>Como continuar los pasos para realizar una publicación por medio de la plataforma.</t>
  </si>
  <si>
    <t>X</t>
  </si>
  <si>
    <t xml:space="preserve">Se asesoro al cliente de forma personalizada para que efecutara su trámite. </t>
  </si>
  <si>
    <t>Certificaciones</t>
  </si>
  <si>
    <t>No se reciben en el tiempo estimado.</t>
  </si>
  <si>
    <t>Se solicito apoyo a Informatica para que se agilice la entrega</t>
  </si>
  <si>
    <t>Ejemplares</t>
  </si>
  <si>
    <t>No recibí mi ejempar del día.</t>
  </si>
  <si>
    <t>Se dio seguimiento al cliente para que recibiera ese mismo día su ejemplar, aunque fuera después de almuerzo.</t>
  </si>
  <si>
    <t>Cotizaciones</t>
  </si>
  <si>
    <t xml:space="preserve">Que se agilice el tiempo de envío de cotizaciones. </t>
  </si>
  <si>
    <t xml:space="preserve">Se dio la Instrucción en cuanto a seguimiento para agilizar el envío de cotizaciones </t>
  </si>
  <si>
    <t>CPN</t>
  </si>
  <si>
    <t>MIDES</t>
  </si>
  <si>
    <t>COPADEH</t>
  </si>
  <si>
    <t>SENACYT</t>
  </si>
  <si>
    <t>Plataforma digital</t>
  </si>
  <si>
    <t>Problemas en la plataforma de servicio.</t>
  </si>
  <si>
    <t xml:space="preserve">Se envió correo electronico co la informacion solicitada a dicho profecional que tuvo inconveniente en la navegacion de la plataforma y para evaluar su satisfacción, no respondió, por la misma razon la queja queda cerrada. </t>
  </si>
  <si>
    <t>ONSEC</t>
  </si>
  <si>
    <t>GOBER QUETZALTENANGO</t>
  </si>
  <si>
    <t>GOBER HUEHUETENANGO</t>
  </si>
  <si>
    <t>GOBER IZABAL</t>
  </si>
  <si>
    <t>MCD</t>
  </si>
  <si>
    <t>Dirección General de las Artes / Direccion de Espectaculos Públicos y Teatro de Bellas Artes</t>
  </si>
  <si>
    <t>Cambio de nombre del evento en Licencia  NGV-8212023</t>
  </si>
  <si>
    <t>Buena tarde, en atención a su solicitud, la misma se estará trasladando a la institución encargada, para que nos informe porque motivo solicitan se cambie el nombre del Evento.</t>
  </si>
  <si>
    <t xml:space="preserve">Se realizaron las consultas por medio de correo electrónico con la Directora del Teatro de Bellas Artes y la Dirección de Espectáculos Públicos. Y se le dio respuesta positiva al usuario/a Lauren Calderón </t>
  </si>
  <si>
    <t>Dirección General de las Artes</t>
  </si>
  <si>
    <t>Inscripción</t>
  </si>
  <si>
    <t>Buenas tarde quiero inscribir a mis hijos pero a la hora de crear usuario no permite por la fecha de nacimiento, me podria indicar que debo hacer o llevar la papeleria física al parque?</t>
  </si>
  <si>
    <t xml:space="preserve">Se le escribió para que ampliara su solicitud, //Buen día., podría indicar a que parque se esta refiriendo, y adjunta un número telefónico, para poder ampliarle la información y así apoyarle en su gestión.
Gracias.    </t>
  </si>
  <si>
    <t>Dirección General de las Artes / Dirección de Espectaculos Públicos</t>
  </si>
  <si>
    <t>Buenos días quisiera conocer el estado de mi Licencia, ya que es requisito para un tramite que estoy realizando. de ante mano muchas gracias.</t>
  </si>
  <si>
    <t xml:space="preserve">Buena tarde, para poder darle seguimiento a su solicitud de licencia, nos puede ampliar la información con más datos; ejemplo nombre del evento, quien lo solicita, si es posible un número telefónico.
También pude ingresar a la Ventanilla Ágil del Ministerio de Cultura y Deportes, sección de tramites.   </t>
  </si>
  <si>
    <t xml:space="preserve">Negativa </t>
  </si>
  <si>
    <t>Buen Día, al momento de ingresar el numero de gestión me indica que ya finalizo el proceso pero aun no me aparece para poder descargar la licencia.
Me podría informar que puedo hacer para tener dicho documento.</t>
  </si>
  <si>
    <t>Se le escribió para que ampliara información:​
¿La solicitud es una Licencia o Negativa?
Número de gestión
Nombre de la persona que realizó la solicitud 
Un número de teléfono para comunicarnos con el solicitante. En caso que le sea mas factible, puede comunicarse al teléfono; 37729341 Dirección de Espectáculos Públicos.</t>
  </si>
  <si>
    <t xml:space="preserve">Dirección General de Patrimonio Cultural y Natural / Departamento de Registro de Bienes Culturales </t>
  </si>
  <si>
    <t>Solicitud de registro para Bienes Culturales Inmuebles</t>
  </si>
  <si>
    <t xml:space="preserve">Atraso en la inscrpción de bienes inmuebles </t>
  </si>
  <si>
    <t xml:space="preserve">Se requirió al usuario el apoyo para el seguimiento de su tramite pero no hubo respuesta </t>
  </si>
  <si>
    <t>Dirección General del Deporte y la Recreación</t>
  </si>
  <si>
    <t>Dirección General de Desarrollo Cultural y Fortalecimiento de las Culturas</t>
  </si>
  <si>
    <t>MINEX</t>
  </si>
  <si>
    <t>Embajada en España</t>
  </si>
  <si>
    <t>ANÓNIMO</t>
  </si>
  <si>
    <t>Queja por falta de citas para trámites de pasaporte</t>
  </si>
  <si>
    <t>x</t>
  </si>
  <si>
    <t>Se atienden a los connacionales conforme su solicitud de cita, y posterior a la jornada se da prioridad a los que llegan de lejos y necesitan realizar más de un trámite.</t>
  </si>
  <si>
    <t>Planta Central</t>
  </si>
  <si>
    <t>Queja por mal trato del Jefe de Misión, China, Taiwán</t>
  </si>
  <si>
    <t>Se realizó proceso disciplinario</t>
  </si>
  <si>
    <t xml:space="preserve">Queja contra el Embajador en China, Taiwán </t>
  </si>
  <si>
    <t>Queja contra El Cónsul General, en Phoenix, Arizona</t>
  </si>
  <si>
    <t>CONSULARES/PHOENIX</t>
  </si>
  <si>
    <t>Largas horas de espera para ser atendidos</t>
  </si>
  <si>
    <t xml:space="preserve">Se atiende a los connacionales que hacen fila para realizar sus trámites. </t>
  </si>
  <si>
    <t>Consulado Atlanta</t>
  </si>
  <si>
    <t>Ever Regilson Cuc Beb</t>
  </si>
  <si>
    <t>Solicitud de cita</t>
  </si>
  <si>
    <t>xxx</t>
  </si>
  <si>
    <t> El Consulado le informó al connacional  sobre el procedimiento a seguir para realizar su cita, y  la Misión Consular, después de la llamada el señor Cub Beb, quedó satisfecho de la amplia explicación brindada.</t>
  </si>
  <si>
    <t>CONSULARES/LOS ANGELES</t>
  </si>
  <si>
    <t>No hay cita, mala atención, no atienden llamadas</t>
  </si>
  <si>
    <t xml:space="preserve">Se hizo del conocimiento que estuvo abierto el portal del sistema MINEXONE para poder realizar citas y que se indicó el valor de la certificación. </t>
  </si>
  <si>
    <t>Cita para DPI y pasaporte señor Julio Xec</t>
  </si>
  <si>
    <t>Se intentó contactar al señor Xec al número telefónico que proporcionó, sin embargo nunca respondió.</t>
  </si>
  <si>
    <t>CONSULARES/CHICAGO</t>
  </si>
  <si>
    <t>Desorden en el pago de trámite de ID consular  y pasaporte.</t>
  </si>
  <si>
    <t>El Cónsul General indicó que cumple con la misión y visión establecida al servicio de la comunidad guatemalteca y que cumplen a cabalidad el Código Diplomático</t>
  </si>
  <si>
    <t>CONSULARES/PROVIDENCE</t>
  </si>
  <si>
    <t>No atienden las llamadas y no entregan el pasaporte</t>
  </si>
  <si>
    <t>CONSULARES/OHIO</t>
  </si>
  <si>
    <t>Queja por mala atención</t>
  </si>
  <si>
    <t>El Cónsul General indicó que prioridad en brindarles atención, de igual manera que se les atienda con respeto, eficiencia, con calidad humana  y poderles apoyar en lo que requieran.  Así como la política de puertas abiertas.</t>
  </si>
  <si>
    <t xml:space="preserve">Queja contra funcionaria anónima por favores personales </t>
  </si>
  <si>
    <t>Se solicitó ampliación de la queja para poder iniciar trámite.</t>
  </si>
  <si>
    <t>Contra el Director de Informática</t>
  </si>
  <si>
    <t>Se solicitaron informes al personal, no habiéndose confirmado los hechos. Caso concluido.</t>
  </si>
  <si>
    <t>CONSULARES /MARYLAND</t>
  </si>
  <si>
    <t>Erika Corado</t>
  </si>
  <si>
    <t>Queja por no encontrar espacio para cita</t>
  </si>
  <si>
    <t>Se indicó a la señora Corado que puede ingresar a la página del MINEX para agendar su cita</t>
  </si>
  <si>
    <t>CONSULARES/SAN BERNARDINO</t>
  </si>
  <si>
    <t>Maynor Obdulio</t>
  </si>
  <si>
    <t>No hay cita, necesita que se le ayude.</t>
  </si>
  <si>
    <t>Los connacionales nunca habían sacado ningún documento de Guatemala, al señor sí se le pudo gestionar por haber tenido en pre-registro en RENAP, sin embargo, la esposa no tenía pre-registro y se agendó cita para iniciar su trámite.</t>
  </si>
  <si>
    <t>CONSULARES/ATLANTA</t>
  </si>
  <si>
    <t>Verónica Barahona</t>
  </si>
  <si>
    <t xml:space="preserve">Queja personal contra funcionario del Consulado </t>
  </si>
  <si>
    <t>En trámite.</t>
  </si>
  <si>
    <t>Sede del Ministerio</t>
  </si>
  <si>
    <t>Queja anónima contra funcionario por racista, prepotente, abuso de autoridad</t>
  </si>
  <si>
    <t>COLUMBUS, OHIO</t>
  </si>
  <si>
    <t>Queja contra funcionarios del Consulado</t>
  </si>
  <si>
    <t>"De la manera más atenta se le solicita indicar a que persona se refiere en la queja planteada y a que misión, en virtud que existe incongruencia en la información, ya que por un lado indica que es sobre una Embajada y en el texto de la misma menciona a un Consulado, asimismo, menciona a una vicecónsul, no obstante, no existe dicho puesto en la Embajada de Guatemala en Estados Unidos, lo anterior con el fin dar trámite a la misma. Atentamente,"</t>
  </si>
  <si>
    <t>DENVER, COLORADO</t>
  </si>
  <si>
    <t>Queja por trámite de pasaporte.</t>
  </si>
  <si>
    <t>Se contactaron  con  la connacional para que se presentara a retirar el pasaporte  debido a la emergencia que ella indico que tenia , pero respondió  que no podía asistir; por lo que le dieron la opción de que enviara sobre pre-pagado para hacerlo llegar a su domicilio; sin  embargo si el pasaporte no llego a su destino, ya fue inconveniente de la Oficina Postal.</t>
  </si>
  <si>
    <t>Ernesto Gálvez</t>
  </si>
  <si>
    <t>Queja por trámite de apostilla</t>
  </si>
  <si>
    <t>Se hizo del conocimiento del señor requirente que el trámite estaba en tiempo y que su solicitud se entregará en tiempo.</t>
  </si>
  <si>
    <t>CPCC</t>
  </si>
  <si>
    <t>comisión
Presidencial
contra la
Corrupción</t>
  </si>
  <si>
    <t>recepción y
diligenciamiento
de alertas de
corrupción</t>
  </si>
  <si>
    <t>se refiere a
la compra
de sandías
de
deficiente
calidad</t>
  </si>
  <si>
    <t>Se informó que el
reclamo y/o queja
presentado no
al corresponde de ámbito
competencia de
la C/omisión
Presidencial
contra la
Corru ión.</t>
  </si>
  <si>
    <t>SOSEP</t>
  </si>
  <si>
    <t>MEM</t>
  </si>
  <si>
    <t>Sirección General de Energía 7 Departamento de Seguridad Radiológica</t>
  </si>
  <si>
    <t>Cancelación de Licencia</t>
  </si>
  <si>
    <t xml:space="preserve">1) Comunicación con la usuaria vía telefónica. 
2) Comunicación a través del correo electrónico por asesor de Gestión Legal de la Dirección General de Energía. 
3) Actualmente, la usuaria se encuentra pendiente de presentar los documentos necesarios para la cancelación. </t>
  </si>
  <si>
    <t>GOBER PETEN</t>
  </si>
  <si>
    <t>MINECO</t>
  </si>
  <si>
    <t>GOB CHIQUIMULA</t>
  </si>
  <si>
    <t>MINFIN</t>
  </si>
  <si>
    <t>MSPAS</t>
  </si>
  <si>
    <t>DIRECCION DE REDES INTEGRADAS DE SERVICIOS DE SALUD</t>
  </si>
  <si>
    <t>TARJETA DE MANIPULACIÓN DE ALIMENTOS</t>
  </si>
  <si>
    <t>El día 17 de mayo del año en curso Asiste al dicho centro a tramitar mi tarjeta de manipulación de alimentos, las charla que recibí duró aproximadamente una hora, pero mi queja es porque la información recibido no tenía nada que ver con la manipulación adecuada de alimentos, aproximadamente 20 minutos fueron enfocados en la transmisión del dengue (información que ya había recibido el día anterior mientras tramitaba la tarjeta de salud). Luego de eso nos habló otra persona pero la platica fue sobre la higiene personal, (baño diario, usar calcetas o calcetines, cambiarse de ropa todos los días, cuidado bucal, etc) Luego la reproducción de los parásitos intestinales, y no a la violencia intrafamiliar. Lo único que se relacionó con alimentos fue que una mujer no se maquille porque pueden caer gotas de sudor con maquillaje en los alimentos. Y para ser sincera sentí que mi tiempo fue perdido estuve allí desde la 6 de la mañana hasta las 11:30 y si me extendieron la tarjeta pero yo no me siento capacitada para lo que se supone que comprueba dicha tarjeta, por lo tanto, se me hace una falta de ética y una irresponsabilidad que extiendan este documento sin recibir a información correspondiente. *Otro asunto fue que la persona que impartió la charla pidió que se pasara por cada lugar una bolsita plástica en el cual los participantes diéramos una pequeña colaboración de Q. 1.00 NOTA. Esta es la primera vez en la que yo realizaba este trámite por lo cuál no tenía conocimiento de cómo era el procedimiento ni de la información que recibiría. Por su atención muy agradecida.</t>
  </si>
  <si>
    <t>Indica el usuario que se le resolvió, sin embargo no le gustó el servicio.</t>
  </si>
  <si>
    <t>Quisiera quejarme por que sólo un día tramitan la tarjeta de manipulación de alimentos y no en el horario que publican lo hacen más temprano deberían tenes al menos 3 días de la semana para tramitar la tarjeta si saben que es necesaria para varias personas el centro de salud solo hace llegar a las personas que la necesitamos y varias se regresan y las personas van de lejos gastan pasajes y hacer las charlas en el día 3 charlas para que la gente pueda obtener la tarjeta de manipulación de alimentos</t>
  </si>
  <si>
    <t>Se llamó al usuario e indicó que recibio su tarjeta de salud y que no le gustó la atención y recomienda utilizar más días para el trámite</t>
  </si>
  <si>
    <t>LICENCIA SANITARIA</t>
  </si>
  <si>
    <t>Es una decepción trabajar para un pais cuyas autoridades corruptas y asquerosas hagan que todo se vuelva burocrático y tramposo, ponen personas ineptas e ineficaces a supervisar establecimientos de salud que exigen se corrijan y se pongan al dia cumpliendo su normativa y cuando se hace resulta que no porque uds mismos bloquearon el proceso, entonces como? Si uds dicen que no se puede meter una solicitud de actualización de licencia solo porque el día que este tipo viene aun se encontraba en tramite por documentos que el mismo sistema burocrático hace que tarden en salir. En serio cada dia hacen que guatemaltecos honrados dejen de querer esforzarse por un pais digno.</t>
  </si>
  <si>
    <t>Se solicitó a través de correo electrónico aclaración de la información y detalle, sin embargo no existe la dirección de correo electrónico indicado en la queja y no tiene número de teléfono para establecer comunicación, por lo que se dió de baja.</t>
  </si>
  <si>
    <t>DDRISS SACATEPÉQUEZ</t>
  </si>
  <si>
    <t>TARJETA DE SALUD Y MANIPULACIÓN DE ALIMENTOS</t>
  </si>
  <si>
    <t>Buenos dias, a través de la presenta y teniendo en cuenta que muy probablemente no tomen mi queja o denuncia, quiero hacer de su conocimiento el mal trato de parte del personal del centro de salud de antigua Guatemala. Varias personas estábamos formadas desde las 5am esperando números para la tarjeta de manipulación de alimentos, a las 8:16 sale un “trabajador” a tratarnos mal, insultarnos e inclusive decirnos que si somos “estupidos” por no leer un cartel que cabe recalcar NO ESTÁ A LA VISTA DEL PUBLCIO Y NO SE VE SI NO ESTA ABIERTO EL PORTÓN. Después de ese mal rato, nos mandan a un salón municipal en el cual nos tienen recibiendo la charla por 90minutos aproximadamente PARADOS con la excusa de “prestar atención “ mi pregunta es si no capacitarán también en SSO porque estar parados tanto tiempo ergonómica mente presenta riesgos a la espina dorsal.</t>
  </si>
  <si>
    <t>Se solicitó vía telefónica que indicara datos de fecha de su visita al centro de salud correspondiente y no respondió la llamada</t>
  </si>
  <si>
    <t>DDRISS GUATEMALA NOR OCCIDENTE</t>
  </si>
  <si>
    <t>TARJETA DE SALUD</t>
  </si>
  <si>
    <t>Mi queja es que en dicho centro de salud ya no hacen los exámenes para tarjeta de salud, ahora piden que lleve uno los exámenes de Laboratorios externos.. Nosotros no tenemos dinero para ir a laboratorios, por favor revisar eso</t>
  </si>
  <si>
    <t>Se dió seguimiento ante la Unidad Ejecutora competente y se está en espera de información de lo actuado</t>
  </si>
  <si>
    <t>DDRISS CHIMALTENANGO</t>
  </si>
  <si>
    <t>Se supone que si uno lleva requisitos listos para el tramite al centro de salud, ustedes tendrían que entregar el mismo día la tarjeta de salud y asignar una fecha para la charla de manipulación de alimentos, pero en centro de salud chimaltenango se entregan los requisitos y le dicen a uno que regrese 10 días después para entrega de tarjeta de salud, para posteriormente esperar 7 días más para una charla de manipulación de alimentos que dan en un centro educativo ubicado cerca de pradera chimaltenango, creo que es es injusto ya que los tramites son urgentes por empleo</t>
  </si>
  <si>
    <t>UNIDAD DE TRANSPARENCIA</t>
  </si>
  <si>
    <t>La supuesta Doctora ANA GABRIELA MOLINA, COLEGIADA 6937 está cobrando las tarjetas de salud y manipulación de alimentos, hace los contactos por medio de Facebook y allí pide solo DPI y 2 fotos, hace el trámite y luego los entrega a domicilio en los municipios de antigua y chimaltenango. Tengo fotos de quien es ella, fotos de sus publicaciones y fotos de los mensajes que envía por medio de MESSENGER</t>
  </si>
  <si>
    <t>GESTION HOSPITALARIA / HOSPITAL GENERAL SAN JUAN DE DIOS</t>
  </si>
  <si>
    <t>INFORME DE NACIMIENTO</t>
  </si>
  <si>
    <t>En la hoja de informe de nacimiento escribieron mal mi nombre "nombre de la madre del recién nacido".</t>
  </si>
  <si>
    <t>A través del departamento de Gestión de Riesgo Hospitalario se comunicaron con la usuaria para ampliar la información y se le está dando seguimiento actualmente</t>
  </si>
  <si>
    <t>DEPARTAMENTO DE REGULACIÓN Y CONTROL DE PRODUCTOS FARMÁCEUTICOS Y AFINES</t>
  </si>
  <si>
    <t>ACTUALIZACIÓN REGISTROS SANITARIOS</t>
  </si>
  <si>
    <t>USUARIO PRESENTA QUEJA , REFERENTE AL  ESTATUS DE LAS ACTUALIZACIONES CON CONTRASEÑA 186422 186421, INDICADNO QUE  FUERON INGRESADAS POR ERROR DE  LOS DIGITADORES DE VENTANILLA  A LA SECCIÓN DE AFINES Y LUEGO VOLVIERON A INGRESAR A ACTUALIZACIONES DE AUTORIZACIONES SANITARIAS, SOLICITANDO AGILIZACIÓN DERIVADO  QUE SON DE SUMA IMPORTANCIA PARA LA EMPRESA.</t>
  </si>
  <si>
    <t>LA SECCIÓN DE RECEPCIÓN Y ENTREGA DE DOCUMENTOS REALIZÓ LA REVISIÓN Y UBICACIÓN DE LOS DATOS PROPORCIONADOS POR LA USUARIA, EVIDENCIÁNDOSE QUE LOS DOCUMENTOS IDENTIFICADOS CON SIAD 186421 CON ASUNTO ACTUALIZACION, DESCRIPCIÓN PFN-40160, REMITENTE MEDICAMENTOS Y SIAD; 186422 CON ASUNTO ACTUALIZACION, DESCRIPCIÓN PFN-39316, REMITENTE MEDICAMENTOS Y SIAD, FUERON INGRESADOS A LA SECCIÓN DE AUTORIZACIONES SANITARIAS DE PRODUCTOS FARMACÉUTICOS EL 20 DE SEPTIEMBRE DE 2023 QUE CORRESPONDE A LA FECHA DE INGRESO, Y FUE CONFIRMADO EL 22 DE SEPTIEMBRE DE 2023, POR LA SECCIÓN CORRESPONDIENTE, LO QUE EVIDENCIA QUE LOS DOCUMENTOS FUERON INGRESADOS EN LA SECCION CORRECTA.
LA CONFUSIÓN RADICA EN QUE LA USUARIA REALIZA LA CONSULTA VIA TELEFONICA A LA SECCIÓN DE AUTORIZACIONES DE PRODUCTOS AFINES, QUIEN CONFIRMA QUE EL TRASLADO FUE A LA SECCIÓN DE AUTORIZACIONES SANITARIAS DE PRODUCTOS FARMACÉUTICOS, EN DONDE  FORMAN  PARTE DE LOS DOCUMENTOS PENDIENTES DE EVALUACIÓN.</t>
  </si>
  <si>
    <t>CONRED</t>
  </si>
  <si>
    <t>SECCATID</t>
  </si>
  <si>
    <t>No se recibieron</t>
  </si>
  <si>
    <t>MICIVI</t>
  </si>
  <si>
    <t>DGCT</t>
  </si>
  <si>
    <t>UDEVIPO</t>
  </si>
  <si>
    <t>Se brinda negativa a la colicitud porque son propiedades privadas, que no estan en la administración de la UDEVIPO, ya que son de Muxbal y Santa Rosalía ambas del municipio de San José Pinula</t>
  </si>
  <si>
    <t>MAGA</t>
  </si>
  <si>
    <t>ENTREGO</t>
  </si>
  <si>
    <t>TRÁMITE</t>
  </si>
  <si>
    <t>MARN</t>
  </si>
  <si>
    <t>MINDEF</t>
  </si>
  <si>
    <t>MINEDUC</t>
  </si>
  <si>
    <t>MINTRAB</t>
  </si>
  <si>
    <t>SAAS</t>
  </si>
  <si>
    <t>SBS</t>
  </si>
  <si>
    <t>SECONRED</t>
  </si>
  <si>
    <t>SEGEPLAN</t>
  </si>
  <si>
    <t>SEPREM</t>
  </si>
  <si>
    <t>SIE</t>
  </si>
  <si>
    <t>SPP</t>
  </si>
  <si>
    <t>STCNS</t>
  </si>
  <si>
    <t>SVET</t>
  </si>
  <si>
    <t>CNEE</t>
  </si>
  <si>
    <t>CODISRA</t>
  </si>
  <si>
    <t>COPADHE</t>
  </si>
  <si>
    <t>Ninguna</t>
  </si>
  <si>
    <t>AMSA</t>
  </si>
  <si>
    <t>CONAMIGUA</t>
  </si>
  <si>
    <t>CONAP</t>
  </si>
  <si>
    <t>GOB ALTA VERAPAZ</t>
  </si>
  <si>
    <t>ALTA VER.</t>
  </si>
  <si>
    <t>GOB BAJA VERAPAZ</t>
  </si>
  <si>
    <t>BAJA VER.</t>
  </si>
  <si>
    <t>GOB CHIMALTENANGO</t>
  </si>
  <si>
    <t>CHIMAL</t>
  </si>
  <si>
    <t>CHIQUIM.</t>
  </si>
  <si>
    <t>GOB EL PROGRESO</t>
  </si>
  <si>
    <t>EL PROG.</t>
  </si>
  <si>
    <t>GOB ESCUINTLA</t>
  </si>
  <si>
    <t>ESCUIN.</t>
  </si>
  <si>
    <t>GOB GUATEMALA</t>
  </si>
  <si>
    <t>GUATE</t>
  </si>
  <si>
    <t>GOB HUEHUETENANGO</t>
  </si>
  <si>
    <t>HUEHUE.</t>
  </si>
  <si>
    <t>GOB IZABAL</t>
  </si>
  <si>
    <t>IZABAL</t>
  </si>
  <si>
    <t>GOB JALAPA</t>
  </si>
  <si>
    <t>JALAPA</t>
  </si>
  <si>
    <t>GOB JUTIAPA</t>
  </si>
  <si>
    <t>JUTIAPA</t>
  </si>
  <si>
    <t>GOB PETEN</t>
  </si>
  <si>
    <t>PETEN</t>
  </si>
  <si>
    <t>GOB QUETZALTENANGO</t>
  </si>
  <si>
    <t>QUETZAL.</t>
  </si>
  <si>
    <t>GOB QUICHE</t>
  </si>
  <si>
    <t>QUICHE</t>
  </si>
  <si>
    <t>GOB RETALHULEU</t>
  </si>
  <si>
    <t>RETALHULEU</t>
  </si>
  <si>
    <t>GOB SACATEPEQUEZ</t>
  </si>
  <si>
    <t>SACATEP.</t>
  </si>
  <si>
    <t>GOB SAN MARCOS</t>
  </si>
  <si>
    <t>SAN MARCOS</t>
  </si>
  <si>
    <t>GOB SANTA ROSA</t>
  </si>
  <si>
    <t>STA ROSA</t>
  </si>
  <si>
    <t>GOB SOLOLA</t>
  </si>
  <si>
    <t>SOLOLA</t>
  </si>
  <si>
    <t>GOB SUCHITEPEQUEZ</t>
  </si>
  <si>
    <t>SUCHI</t>
  </si>
  <si>
    <t>GOB TOTONICAPAN</t>
  </si>
  <si>
    <t>TOTO.</t>
  </si>
  <si>
    <t>GOB ZACAPA</t>
  </si>
  <si>
    <t>ZACAPA</t>
  </si>
  <si>
    <t>TIPO</t>
  </si>
  <si>
    <t>ESTATUS</t>
  </si>
  <si>
    <t>MINISTERIO</t>
  </si>
  <si>
    <t>SECRETARÍA</t>
  </si>
  <si>
    <t>COMISION</t>
  </si>
  <si>
    <t>OTRAS DEP.</t>
  </si>
  <si>
    <t xml:space="preserve"> </t>
  </si>
  <si>
    <t>GOBERNACION</t>
  </si>
  <si>
    <t>MINISTERIOS</t>
  </si>
  <si>
    <t>SECRETARÍAS</t>
  </si>
  <si>
    <t>MODO PRESENTACION</t>
  </si>
  <si>
    <t>TOTALES</t>
  </si>
  <si>
    <t>COMISIONES</t>
  </si>
  <si>
    <t>GOBERNACIONES</t>
  </si>
  <si>
    <t>Total 1</t>
  </si>
  <si>
    <t>Total 2</t>
  </si>
  <si>
    <t>Total 3</t>
  </si>
  <si>
    <t>Total 4</t>
  </si>
  <si>
    <t>Total 5</t>
  </si>
  <si>
    <t>Total general</t>
  </si>
  <si>
    <t>Resumen de quejas y denuncias ciudadanas 3er. Cuatrimestre 2023</t>
  </si>
  <si>
    <t>Resumen de quejas y denuncias ciudadanas 3er. Cuatrimestre 2023 Secretarías</t>
  </si>
  <si>
    <t>Formato de la presentación de la denuncia</t>
  </si>
  <si>
    <t>Resumen de quejas y denuncias ciudadanas 3er. Cuatrimestre 2023 Comisiones</t>
  </si>
  <si>
    <t>OTRAS DEP EJECUTIVO</t>
  </si>
  <si>
    <t>TOTAL ORG. EJECUTIVO</t>
  </si>
  <si>
    <t>Resumen de quejas y denuncias ciudadanas 3er. Cuatrimestre 2023 Otras Entidades Ejecutivo</t>
  </si>
  <si>
    <t>Resumen de quejas y denuncias ciudadanas 3er. Cuatrimestre 2023 Gobernaciones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</si>
</sst>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24"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2"/>
      <color theme="1"/>
      <name val="Calibri"/>
      <family val="2"/>
      <scheme val="minor"/>
    </font>
    <font>
      <sz val="11"/>
      <color theme="1"/>
      <name val="Amasis MT Pro"/>
      <family val="1"/>
    </font>
    <font>
      <sz val="11"/>
      <color theme="1"/>
      <name val="Abadi"/>
      <family val="2"/>
    </font>
    <font>
      <b/>
      <sz val="11"/>
      <color theme="1"/>
      <name val="Abadi"/>
      <family val="2"/>
    </font>
    <font>
      <b/>
      <sz val="11"/>
      <color theme="1"/>
      <name val="Amasis MT Pro"/>
      <family val="1"/>
    </font>
    <font>
      <b/>
      <sz val="12"/>
      <color theme="1"/>
      <name val="Abadi"/>
      <family val="2"/>
    </font>
    <font>
      <b/>
      <sz val="12"/>
      <color theme="1"/>
      <name val="Amasis MT Pro"/>
      <family val="1"/>
    </font>
    <font>
      <b/>
      <sz val="13"/>
      <color theme="1"/>
      <name val="Abadi"/>
      <family val="2"/>
    </font>
    <font>
      <b/>
      <sz val="13"/>
      <color theme="1"/>
      <name val="Amasis MT Pro"/>
      <family val="1"/>
    </font>
    <font>
      <b/>
      <sz val="9"/>
      <color theme="1"/>
      <name val="Calibri"/>
      <family val="2"/>
      <scheme val="minor"/>
    </font>
    <font>
      <sz val="7"/>
      <color theme="1"/>
      <name val="Garamond"/>
      <family val="1"/>
    </font>
    <font>
      <sz val="8"/>
      <color theme="1"/>
      <name val="Montserrat"/>
    </font>
    <font>
      <b/>
      <sz val="12"/>
      <name val="Calibri"/>
      <family val="2"/>
      <scheme val="minor"/>
    </font>
    <font>
      <b/>
      <sz val="11"/>
      <color theme="1"/>
      <name val="Garamond"/>
      <family val="1"/>
    </font>
    <font>
      <sz val="11"/>
      <color theme="1"/>
      <name val="Garamond"/>
      <family val="1"/>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06">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17" xfId="0" applyBorder="1" applyAlignment="1">
      <alignment vertical="center"/>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center" vertical="center" wrapText="1"/>
    </xf>
    <xf numFmtId="0" fontId="0" fillId="0" borderId="0" xfId="0" applyAlignment="1">
      <alignment horizontal="center" vertical="center"/>
    </xf>
    <xf numFmtId="0" fontId="0" fillId="0" borderId="17"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left" vertical="center" wrapText="1"/>
    </xf>
    <xf numFmtId="0" fontId="0" fillId="0" borderId="24" xfId="0" applyBorder="1" applyAlignment="1">
      <alignment vertical="center" wrapText="1"/>
    </xf>
    <xf numFmtId="0" fontId="0" fillId="0" borderId="24" xfId="0" applyBorder="1" applyAlignment="1">
      <alignment horizontal="center" vertical="center" wrapText="1"/>
    </xf>
    <xf numFmtId="0" fontId="0" fillId="0" borderId="25" xfId="0" applyBorder="1" applyAlignment="1">
      <alignment vertical="center" wrapText="1"/>
    </xf>
    <xf numFmtId="0" fontId="1" fillId="0" borderId="1" xfId="0" applyFont="1" applyBorder="1" applyAlignment="1">
      <alignment horizontal="center" vertical="center" wrapText="1"/>
    </xf>
    <xf numFmtId="0" fontId="0" fillId="0" borderId="3" xfId="0" applyBorder="1" applyAlignment="1">
      <alignment vertical="center"/>
    </xf>
    <xf numFmtId="0" fontId="0" fillId="0" borderId="6" xfId="0" applyBorder="1" applyAlignment="1">
      <alignment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left" vertical="center"/>
    </xf>
    <xf numFmtId="0" fontId="0" fillId="0" borderId="5" xfId="0" applyBorder="1" applyAlignment="1">
      <alignment horizontal="center" vertical="center"/>
    </xf>
    <xf numFmtId="0" fontId="0" fillId="0" borderId="31" xfId="0" applyBorder="1" applyAlignment="1">
      <alignment horizontal="left" vertical="center" wrapText="1"/>
    </xf>
    <xf numFmtId="0" fontId="1" fillId="0" borderId="28" xfId="0" applyFont="1" applyBorder="1" applyAlignment="1">
      <alignment horizontal="center" vertical="center" wrapText="1"/>
    </xf>
    <xf numFmtId="0" fontId="1" fillId="0" borderId="34" xfId="0" applyFont="1" applyBorder="1" applyAlignment="1">
      <alignment horizontal="center" vertical="center" wrapText="1"/>
    </xf>
    <xf numFmtId="0" fontId="0" fillId="0" borderId="35" xfId="0" applyBorder="1" applyAlignment="1">
      <alignment horizontal="left" vertical="center" wrapText="1"/>
    </xf>
    <xf numFmtId="0" fontId="6" fillId="0" borderId="35" xfId="0" applyFont="1" applyBorder="1" applyAlignment="1">
      <alignment horizontal="left" vertical="center" wrapText="1"/>
    </xf>
    <xf numFmtId="0" fontId="7" fillId="0" borderId="28" xfId="0" applyFont="1" applyBorder="1" applyAlignment="1">
      <alignment horizontal="center" vertical="center" wrapText="1"/>
    </xf>
    <xf numFmtId="0" fontId="0" fillId="0" borderId="32" xfId="0" applyBorder="1" applyAlignment="1">
      <alignment horizontal="left" vertical="center" wrapText="1"/>
    </xf>
    <xf numFmtId="0" fontId="0" fillId="0" borderId="37" xfId="0" applyBorder="1" applyAlignment="1">
      <alignment horizontal="center" vertical="center" wrapText="1"/>
    </xf>
    <xf numFmtId="0" fontId="1" fillId="0" borderId="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7" xfId="0" applyBorder="1" applyAlignment="1">
      <alignment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0" fillId="0" borderId="30" xfId="0" applyBorder="1" applyAlignment="1">
      <alignment vertical="center" wrapText="1"/>
    </xf>
    <xf numFmtId="0" fontId="6" fillId="0" borderId="0" xfId="0" applyFont="1" applyAlignment="1">
      <alignment vertical="center"/>
    </xf>
    <xf numFmtId="0" fontId="1" fillId="0" borderId="28" xfId="0" applyFont="1"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center" vertical="center" wrapText="1"/>
    </xf>
    <xf numFmtId="0" fontId="0" fillId="0" borderId="36" xfId="0" applyBorder="1" applyAlignment="1">
      <alignment horizontal="center" vertical="center"/>
    </xf>
    <xf numFmtId="0" fontId="6" fillId="0" borderId="35" xfId="0" applyFont="1" applyBorder="1" applyAlignment="1">
      <alignment horizontal="center" vertical="center" wrapText="1"/>
    </xf>
    <xf numFmtId="0" fontId="0" fillId="0" borderId="26" xfId="0" applyBorder="1" applyAlignment="1">
      <alignment vertical="center" wrapText="1"/>
    </xf>
    <xf numFmtId="0" fontId="0" fillId="0" borderId="37" xfId="0" applyBorder="1" applyAlignment="1">
      <alignment horizontal="center" vertical="center"/>
    </xf>
    <xf numFmtId="0" fontId="10" fillId="0" borderId="3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0" fontId="12" fillId="0" borderId="28" xfId="0" applyFont="1" applyBorder="1" applyAlignment="1">
      <alignment horizontal="center" vertical="center" wrapText="1"/>
    </xf>
    <xf numFmtId="0" fontId="10" fillId="0" borderId="27" xfId="0" applyFont="1" applyBorder="1" applyAlignment="1">
      <alignment horizontal="center" vertical="center" wrapText="1"/>
    </xf>
    <xf numFmtId="0" fontId="0" fillId="0" borderId="48" xfId="0"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1" fillId="0" borderId="18" xfId="0" applyFont="1" applyBorder="1" applyAlignment="1">
      <alignment horizontal="center" vertical="center"/>
    </xf>
    <xf numFmtId="0" fontId="1" fillId="0" borderId="50" xfId="0" applyFont="1" applyBorder="1" applyAlignment="1">
      <alignment horizontal="center" vertical="center"/>
    </xf>
    <xf numFmtId="0" fontId="1" fillId="0" borderId="1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9" fillId="0" borderId="1" xfId="0" applyFont="1" applyBorder="1" applyAlignment="1">
      <alignment vertical="center" wrapText="1"/>
    </xf>
    <xf numFmtId="0" fontId="0" fillId="0" borderId="22" xfId="0" applyBorder="1" applyAlignment="1">
      <alignment horizontal="center" vertical="center"/>
    </xf>
    <xf numFmtId="0" fontId="6" fillId="0" borderId="32" xfId="0" applyFont="1" applyBorder="1" applyAlignment="1">
      <alignment horizontal="center" vertical="center"/>
    </xf>
    <xf numFmtId="0" fontId="21" fillId="0" borderId="37" xfId="0" applyFont="1" applyBorder="1" applyAlignment="1">
      <alignment horizontal="left" vertical="center" wrapText="1"/>
    </xf>
    <xf numFmtId="0" fontId="2" fillId="0" borderId="37" xfId="0" applyFont="1" applyBorder="1" applyAlignment="1">
      <alignment horizontal="left" vertical="center" wrapText="1"/>
    </xf>
    <xf numFmtId="0" fontId="2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24" xfId="0" applyFont="1" applyBorder="1" applyAlignment="1">
      <alignment horizontal="left" vertical="center" wrapText="1"/>
    </xf>
    <xf numFmtId="0" fontId="2" fillId="0" borderId="5" xfId="0" applyFont="1" applyBorder="1" applyAlignment="1">
      <alignment horizontal="left" vertical="center" wrapText="1"/>
    </xf>
    <xf numFmtId="0" fontId="22" fillId="0" borderId="28" xfId="0" applyFont="1" applyBorder="1" applyAlignment="1">
      <alignment horizontal="center" vertical="center" wrapText="1"/>
    </xf>
    <xf numFmtId="0" fontId="12" fillId="0" borderId="29" xfId="0" applyFont="1" applyBorder="1" applyAlignment="1">
      <alignment horizontal="left" vertical="center"/>
    </xf>
    <xf numFmtId="0" fontId="10" fillId="0" borderId="0" xfId="0" applyFont="1" applyAlignment="1">
      <alignment vertical="center"/>
    </xf>
    <xf numFmtId="0" fontId="13" fillId="0" borderId="29" xfId="0" applyFont="1" applyBorder="1" applyAlignment="1">
      <alignment horizontal="center" vertical="center"/>
    </xf>
    <xf numFmtId="0" fontId="10" fillId="0" borderId="37" xfId="0" applyFont="1" applyBorder="1" applyAlignment="1">
      <alignment horizontal="center" vertical="center"/>
    </xf>
    <xf numFmtId="0" fontId="10" fillId="0" borderId="30" xfId="0" applyFont="1" applyBorder="1" applyAlignment="1">
      <alignment horizontal="center" vertical="center"/>
    </xf>
    <xf numFmtId="0" fontId="11" fillId="0" borderId="37" xfId="0" applyFont="1" applyBorder="1" applyAlignment="1">
      <alignment horizontal="center" vertical="center"/>
    </xf>
    <xf numFmtId="0" fontId="11" fillId="0" borderId="30" xfId="0" applyFont="1" applyBorder="1" applyAlignment="1">
      <alignment horizontal="center" vertical="center"/>
    </xf>
    <xf numFmtId="0" fontId="13" fillId="0" borderId="2"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41" xfId="0" applyFont="1" applyBorder="1" applyAlignment="1">
      <alignment horizontal="center" vertical="center"/>
    </xf>
    <xf numFmtId="0" fontId="11" fillId="0" borderId="40" xfId="0" applyFont="1" applyBorder="1" applyAlignment="1">
      <alignment horizontal="center" vertical="center"/>
    </xf>
    <xf numFmtId="0" fontId="22" fillId="0" borderId="29" xfId="0" applyFont="1" applyBorder="1" applyAlignment="1">
      <alignment horizontal="left" vertical="center"/>
    </xf>
    <xf numFmtId="0" fontId="23" fillId="0" borderId="37" xfId="0" applyFont="1" applyBorder="1" applyAlignment="1">
      <alignment horizontal="center" vertical="center"/>
    </xf>
    <xf numFmtId="0" fontId="23" fillId="0" borderId="30" xfId="0" applyFont="1" applyBorder="1" applyAlignment="1">
      <alignment horizontal="center" vertical="center"/>
    </xf>
    <xf numFmtId="0" fontId="22" fillId="0" borderId="39" xfId="0" applyFont="1" applyBorder="1" applyAlignment="1">
      <alignment horizontal="left" vertical="center"/>
    </xf>
    <xf numFmtId="0" fontId="23" fillId="0" borderId="41" xfId="0" applyFont="1" applyBorder="1" applyAlignment="1">
      <alignment horizontal="center" vertical="center"/>
    </xf>
    <xf numFmtId="0" fontId="23" fillId="0" borderId="40" xfId="0"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center" vertical="center"/>
    </xf>
    <xf numFmtId="0" fontId="10" fillId="0" borderId="11"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wrapText="1"/>
    </xf>
    <xf numFmtId="0" fontId="22" fillId="0" borderId="29" xfId="0" applyFont="1" applyBorder="1" applyAlignment="1">
      <alignment horizontal="center" vertical="center"/>
    </xf>
    <xf numFmtId="0" fontId="22" fillId="0" borderId="39" xfId="0" applyFont="1" applyBorder="1" applyAlignment="1">
      <alignment horizontal="center" vertical="center"/>
    </xf>
    <xf numFmtId="0" fontId="12" fillId="0" borderId="29" xfId="0" applyFont="1" applyBorder="1" applyAlignment="1">
      <alignment horizontal="center" vertical="center"/>
    </xf>
    <xf numFmtId="0" fontId="12" fillId="0" borderId="4" xfId="0" applyFont="1" applyBorder="1" applyAlignment="1">
      <alignment horizontal="center" vertical="center"/>
    </xf>
    <xf numFmtId="44" fontId="4" fillId="0" borderId="12" xfId="1" applyFont="1" applyBorder="1" applyAlignment="1">
      <alignment horizontal="center" vertical="center"/>
    </xf>
    <xf numFmtId="44" fontId="4" fillId="0" borderId="13" xfId="1" applyFont="1" applyBorder="1" applyAlignment="1">
      <alignment horizontal="center" vertical="center"/>
    </xf>
    <xf numFmtId="44" fontId="4" fillId="0" borderId="14" xfId="1"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3" xfId="0" applyFont="1" applyBorder="1" applyAlignment="1">
      <alignment horizontal="center" vertical="center"/>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3" xfId="0" applyFont="1" applyBorder="1" applyAlignment="1">
      <alignment horizontal="center" vertical="center" wrapText="1"/>
    </xf>
    <xf numFmtId="44" fontId="4" fillId="0" borderId="12" xfId="1" applyFont="1" applyBorder="1" applyAlignment="1">
      <alignment horizontal="center" vertical="center" wrapText="1"/>
    </xf>
    <xf numFmtId="44" fontId="4" fillId="0" borderId="13" xfId="1" applyFont="1" applyBorder="1" applyAlignment="1">
      <alignment horizontal="center" vertical="center" wrapText="1"/>
    </xf>
    <xf numFmtId="44" fontId="4" fillId="0" borderId="14" xfId="1"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3"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2" fillId="0" borderId="47" xfId="0" applyFont="1" applyBorder="1" applyAlignment="1">
      <alignment horizontal="center" vertical="center"/>
    </xf>
    <xf numFmtId="0" fontId="12" fillId="0" borderId="44" xfId="0"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4" xfId="0" applyFont="1" applyBorder="1" applyAlignment="1">
      <alignment horizontal="center" vertical="center" wrapText="1"/>
    </xf>
    <xf numFmtId="0" fontId="22" fillId="0" borderId="26" xfId="0" applyFont="1" applyBorder="1" applyAlignment="1">
      <alignment horizontal="center" vertical="center"/>
    </xf>
    <xf numFmtId="0" fontId="22" fillId="0" borderId="22"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3" fillId="0" borderId="26" xfId="0" applyFont="1" applyBorder="1" applyAlignment="1">
      <alignment horizontal="center" vertical="center"/>
    </xf>
    <xf numFmtId="0" fontId="13" fillId="0" borderId="36" xfId="0" applyFont="1" applyBorder="1" applyAlignment="1">
      <alignment horizontal="center" vertical="center"/>
    </xf>
    <xf numFmtId="0" fontId="15" fillId="0" borderId="38" xfId="0" applyFont="1" applyBorder="1" applyAlignment="1">
      <alignment horizontal="center" vertical="center" wrapText="1"/>
    </xf>
    <xf numFmtId="0" fontId="15" fillId="0" borderId="46"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3" fillId="0" borderId="22" xfId="0" applyFont="1" applyBorder="1" applyAlignment="1">
      <alignment horizontal="center" vertical="center"/>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POR MINISTERIOS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solidFill>
            <a:ln>
              <a:noFill/>
            </a:ln>
            <a:effectLst/>
          </c:spPr>
          <c:invertIfNegative val="0"/>
          <c:cat>
            <c:strRef>
              <c:f>'2. RESUMEN'!$D$6:$D$19</c:f>
              <c:strCache>
                <c:ptCount val="14"/>
                <c:pt idx="0">
                  <c:v>MAGA</c:v>
                </c:pt>
                <c:pt idx="1">
                  <c:v>MARN</c:v>
                </c:pt>
                <c:pt idx="2">
                  <c:v>MCD</c:v>
                </c:pt>
                <c:pt idx="3">
                  <c:v>MEM</c:v>
                </c:pt>
                <c:pt idx="4">
                  <c:v>MICIVI</c:v>
                </c:pt>
                <c:pt idx="5">
                  <c:v>MIDES</c:v>
                </c:pt>
                <c:pt idx="6">
                  <c:v>MINDEF</c:v>
                </c:pt>
                <c:pt idx="7">
                  <c:v>MINECO</c:v>
                </c:pt>
                <c:pt idx="8">
                  <c:v>MINEDUC</c:v>
                </c:pt>
                <c:pt idx="9">
                  <c:v>MINEX</c:v>
                </c:pt>
                <c:pt idx="10">
                  <c:v>MINFIN</c:v>
                </c:pt>
                <c:pt idx="11">
                  <c:v>MINGOB</c:v>
                </c:pt>
                <c:pt idx="12">
                  <c:v>MINTRAB</c:v>
                </c:pt>
                <c:pt idx="13">
                  <c:v>MSPAS</c:v>
                </c:pt>
              </c:strCache>
            </c:strRef>
          </c:cat>
          <c:val>
            <c:numRef>
              <c:f>'2. RESUMEN'!$E$6:$E$19</c:f>
            </c:numRef>
          </c:val>
          <c:extLst>
            <c:ext xmlns:c16="http://schemas.microsoft.com/office/drawing/2014/chart" uri="{C3380CC4-5D6E-409C-BE32-E72D297353CC}">
              <c16:uniqueId val="{00000000-86FA-4266-A4DF-CF0A26B433E6}"/>
            </c:ext>
          </c:extLst>
        </c:ser>
        <c:ser>
          <c:idx val="1"/>
          <c:order val="1"/>
          <c:spPr>
            <a:solidFill>
              <a:schemeClr val="accent2"/>
            </a:solidFill>
            <a:ln>
              <a:noFill/>
            </a:ln>
            <a:effectLst/>
          </c:spPr>
          <c:invertIfNegative val="0"/>
          <c:cat>
            <c:strRef>
              <c:f>'2. RESUMEN'!$D$6:$D$19</c:f>
              <c:strCache>
                <c:ptCount val="14"/>
                <c:pt idx="0">
                  <c:v>MAGA</c:v>
                </c:pt>
                <c:pt idx="1">
                  <c:v>MARN</c:v>
                </c:pt>
                <c:pt idx="2">
                  <c:v>MCD</c:v>
                </c:pt>
                <c:pt idx="3">
                  <c:v>MEM</c:v>
                </c:pt>
                <c:pt idx="4">
                  <c:v>MICIVI</c:v>
                </c:pt>
                <c:pt idx="5">
                  <c:v>MIDES</c:v>
                </c:pt>
                <c:pt idx="6">
                  <c:v>MINDEF</c:v>
                </c:pt>
                <c:pt idx="7">
                  <c:v>MINECO</c:v>
                </c:pt>
                <c:pt idx="8">
                  <c:v>MINEDUC</c:v>
                </c:pt>
                <c:pt idx="9">
                  <c:v>MINEX</c:v>
                </c:pt>
                <c:pt idx="10">
                  <c:v>MINFIN</c:v>
                </c:pt>
                <c:pt idx="11">
                  <c:v>MINGOB</c:v>
                </c:pt>
                <c:pt idx="12">
                  <c:v>MINTRAB</c:v>
                </c:pt>
                <c:pt idx="13">
                  <c:v>MSPAS</c:v>
                </c:pt>
              </c:strCache>
            </c:strRef>
          </c:cat>
          <c:val>
            <c:numRef>
              <c:f>'2. RESUMEN'!$F$6:$F$19</c:f>
            </c:numRef>
          </c:val>
          <c:extLst>
            <c:ext xmlns:c16="http://schemas.microsoft.com/office/drawing/2014/chart" uri="{C3380CC4-5D6E-409C-BE32-E72D297353CC}">
              <c16:uniqueId val="{00000001-86FA-4266-A4DF-CF0A26B433E6}"/>
            </c:ext>
          </c:extLst>
        </c:ser>
        <c:ser>
          <c:idx val="2"/>
          <c:order val="2"/>
          <c:tx>
            <c:strRef>
              <c:f>'2. RESUMEN'!$G$5</c:f>
              <c:strCache>
                <c:ptCount val="1"/>
                <c:pt idx="0">
                  <c:v>PRESENCIAL</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RESUMEN'!$D$6:$D$19</c:f>
              <c:strCache>
                <c:ptCount val="14"/>
                <c:pt idx="0">
                  <c:v>MAGA</c:v>
                </c:pt>
                <c:pt idx="1">
                  <c:v>MARN</c:v>
                </c:pt>
                <c:pt idx="2">
                  <c:v>MCD</c:v>
                </c:pt>
                <c:pt idx="3">
                  <c:v>MEM</c:v>
                </c:pt>
                <c:pt idx="4">
                  <c:v>MICIVI</c:v>
                </c:pt>
                <c:pt idx="5">
                  <c:v>MIDES</c:v>
                </c:pt>
                <c:pt idx="6">
                  <c:v>MINDEF</c:v>
                </c:pt>
                <c:pt idx="7">
                  <c:v>MINECO</c:v>
                </c:pt>
                <c:pt idx="8">
                  <c:v>MINEDUC</c:v>
                </c:pt>
                <c:pt idx="9">
                  <c:v>MINEX</c:v>
                </c:pt>
                <c:pt idx="10">
                  <c:v>MINFIN</c:v>
                </c:pt>
                <c:pt idx="11">
                  <c:v>MINGOB</c:v>
                </c:pt>
                <c:pt idx="12">
                  <c:v>MINTRAB</c:v>
                </c:pt>
                <c:pt idx="13">
                  <c:v>MSPAS</c:v>
                </c:pt>
              </c:strCache>
            </c:strRef>
          </c:cat>
          <c:val>
            <c:numRef>
              <c:f>'2. RESUMEN'!$G$6:$G$19</c:f>
              <c:numCache>
                <c:formatCode>General</c:formatCode>
                <c:ptCount val="14"/>
                <c:pt idx="0">
                  <c:v>0</c:v>
                </c:pt>
                <c:pt idx="5">
                  <c:v>0</c:v>
                </c:pt>
                <c:pt idx="7">
                  <c:v>0</c:v>
                </c:pt>
                <c:pt idx="9">
                  <c:v>1</c:v>
                </c:pt>
                <c:pt idx="10">
                  <c:v>0</c:v>
                </c:pt>
                <c:pt idx="11">
                  <c:v>1</c:v>
                </c:pt>
                <c:pt idx="13">
                  <c:v>0</c:v>
                </c:pt>
              </c:numCache>
            </c:numRef>
          </c:val>
          <c:extLst>
            <c:ext xmlns:c16="http://schemas.microsoft.com/office/drawing/2014/chart" uri="{C3380CC4-5D6E-409C-BE32-E72D297353CC}">
              <c16:uniqueId val="{00000002-86FA-4266-A4DF-CF0A26B433E6}"/>
            </c:ext>
          </c:extLst>
        </c:ser>
        <c:ser>
          <c:idx val="3"/>
          <c:order val="3"/>
          <c:tx>
            <c:strRef>
              <c:f>'2. RESUMEN'!$H$5</c:f>
              <c:strCache>
                <c:ptCount val="1"/>
                <c:pt idx="0">
                  <c:v>ELECTRÓNICO</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RESUMEN'!$D$6:$D$19</c:f>
              <c:strCache>
                <c:ptCount val="14"/>
                <c:pt idx="0">
                  <c:v>MAGA</c:v>
                </c:pt>
                <c:pt idx="1">
                  <c:v>MARN</c:v>
                </c:pt>
                <c:pt idx="2">
                  <c:v>MCD</c:v>
                </c:pt>
                <c:pt idx="3">
                  <c:v>MEM</c:v>
                </c:pt>
                <c:pt idx="4">
                  <c:v>MICIVI</c:v>
                </c:pt>
                <c:pt idx="5">
                  <c:v>MIDES</c:v>
                </c:pt>
                <c:pt idx="6">
                  <c:v>MINDEF</c:v>
                </c:pt>
                <c:pt idx="7">
                  <c:v>MINECO</c:v>
                </c:pt>
                <c:pt idx="8">
                  <c:v>MINEDUC</c:v>
                </c:pt>
                <c:pt idx="9">
                  <c:v>MINEX</c:v>
                </c:pt>
                <c:pt idx="10">
                  <c:v>MINFIN</c:v>
                </c:pt>
                <c:pt idx="11">
                  <c:v>MINGOB</c:v>
                </c:pt>
                <c:pt idx="12">
                  <c:v>MINTRAB</c:v>
                </c:pt>
                <c:pt idx="13">
                  <c:v>MSPAS</c:v>
                </c:pt>
              </c:strCache>
            </c:strRef>
          </c:cat>
          <c:val>
            <c:numRef>
              <c:f>'2. RESUMEN'!$H$6:$H$19</c:f>
              <c:numCache>
                <c:formatCode>General</c:formatCode>
                <c:ptCount val="14"/>
                <c:pt idx="0">
                  <c:v>0</c:v>
                </c:pt>
                <c:pt idx="2">
                  <c:v>7</c:v>
                </c:pt>
                <c:pt idx="3">
                  <c:v>1</c:v>
                </c:pt>
                <c:pt idx="4">
                  <c:v>412</c:v>
                </c:pt>
                <c:pt idx="5">
                  <c:v>0</c:v>
                </c:pt>
                <c:pt idx="7">
                  <c:v>0</c:v>
                </c:pt>
                <c:pt idx="9">
                  <c:v>21</c:v>
                </c:pt>
                <c:pt idx="10">
                  <c:v>0</c:v>
                </c:pt>
                <c:pt idx="11">
                  <c:v>3</c:v>
                </c:pt>
                <c:pt idx="13">
                  <c:v>9</c:v>
                </c:pt>
              </c:numCache>
            </c:numRef>
          </c:val>
          <c:extLst>
            <c:ext xmlns:c16="http://schemas.microsoft.com/office/drawing/2014/chart" uri="{C3380CC4-5D6E-409C-BE32-E72D297353CC}">
              <c16:uniqueId val="{00000003-86FA-4266-A4DF-CF0A26B433E6}"/>
            </c:ext>
          </c:extLst>
        </c:ser>
        <c:dLbls>
          <c:showLegendKey val="0"/>
          <c:showVal val="0"/>
          <c:showCatName val="0"/>
          <c:showSerName val="0"/>
          <c:showPercent val="0"/>
          <c:showBubbleSize val="0"/>
        </c:dLbls>
        <c:gapWidth val="219"/>
        <c:overlap val="-27"/>
        <c:axId val="212727567"/>
        <c:axId val="212728527"/>
      </c:barChart>
      <c:catAx>
        <c:axId val="21272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8527"/>
        <c:crosses val="autoZero"/>
        <c:auto val="1"/>
        <c:lblAlgn val="ctr"/>
        <c:lblOffset val="100"/>
        <c:noMultiLvlLbl val="0"/>
      </c:catAx>
      <c:valAx>
        <c:axId val="212728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sz="1400" b="1" i="0" u="none" strike="noStrike" kern="1200" spc="0" baseline="0">
                <a:solidFill>
                  <a:sysClr val="windowText" lastClr="000000"/>
                </a:solidFill>
              </a:rPr>
              <a:t>Quejas y/o denuncias en Comisiones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tx>
            <c:strRef>
              <c:f>'6. Reporte'!$F$19</c:f>
              <c:strCache>
                <c:ptCount val="1"/>
                <c:pt idx="0">
                  <c:v>PRESENCIAL</c:v>
                </c:pt>
              </c:strCache>
            </c:strRef>
          </c:tx>
          <c:spPr>
            <a:solidFill>
              <a:schemeClr val="accent6"/>
            </a:solidFill>
            <a:ln>
              <a:noFill/>
            </a:ln>
            <a:effectLst/>
          </c:spPr>
          <c:invertIfNegative val="0"/>
          <c:cat>
            <c:strRef>
              <c:f>'6. Reporte'!$E$20:$E$24</c:f>
              <c:strCache>
                <c:ptCount val="5"/>
                <c:pt idx="0">
                  <c:v>CPCC</c:v>
                </c:pt>
                <c:pt idx="1">
                  <c:v>CNEE</c:v>
                </c:pt>
                <c:pt idx="2">
                  <c:v>CODISRA</c:v>
                </c:pt>
                <c:pt idx="3">
                  <c:v>COPADHE</c:v>
                </c:pt>
                <c:pt idx="4">
                  <c:v>CPN</c:v>
                </c:pt>
              </c:strCache>
            </c:strRef>
          </c:cat>
          <c:val>
            <c:numRef>
              <c:f>'6. Reporte'!$F$20:$F$24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4F5-4040-9EB8-9400D0563D34}"/>
            </c:ext>
          </c:extLst>
        </c:ser>
        <c:ser>
          <c:idx val="1"/>
          <c:order val="1"/>
          <c:tx>
            <c:strRef>
              <c:f>'6. Reporte'!$G$19</c:f>
              <c:strCache>
                <c:ptCount val="1"/>
                <c:pt idx="0">
                  <c:v>ELECTRÓNICO</c:v>
                </c:pt>
              </c:strCache>
            </c:strRef>
          </c:tx>
          <c:spPr>
            <a:solidFill>
              <a:schemeClr val="accent5"/>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69-4E0C-AA58-CEA4B767D8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Reporte'!$E$20:$E$24</c:f>
              <c:strCache>
                <c:ptCount val="5"/>
                <c:pt idx="0">
                  <c:v>CPCC</c:v>
                </c:pt>
                <c:pt idx="1">
                  <c:v>CNEE</c:v>
                </c:pt>
                <c:pt idx="2">
                  <c:v>CODISRA</c:v>
                </c:pt>
                <c:pt idx="3">
                  <c:v>COPADHE</c:v>
                </c:pt>
                <c:pt idx="4">
                  <c:v>CPN</c:v>
                </c:pt>
              </c:strCache>
            </c:strRef>
          </c:cat>
          <c:val>
            <c:numRef>
              <c:f>'6. Reporte'!$G$20:$G$24</c:f>
              <c:numCache>
                <c:formatCode>General</c:formatCode>
                <c:ptCount val="5"/>
                <c:pt idx="0">
                  <c:v>1</c:v>
                </c:pt>
                <c:pt idx="2">
                  <c:v>0</c:v>
                </c:pt>
                <c:pt idx="3">
                  <c:v>0</c:v>
                </c:pt>
                <c:pt idx="4">
                  <c:v>0</c:v>
                </c:pt>
              </c:numCache>
            </c:numRef>
          </c:val>
          <c:extLst>
            <c:ext xmlns:c16="http://schemas.microsoft.com/office/drawing/2014/chart" uri="{C3380CC4-5D6E-409C-BE32-E72D297353CC}">
              <c16:uniqueId val="{00000001-D4F5-4040-9EB8-9400D0563D34}"/>
            </c:ext>
          </c:extLst>
        </c:ser>
        <c:dLbls>
          <c:showLegendKey val="0"/>
          <c:showVal val="0"/>
          <c:showCatName val="0"/>
          <c:showSerName val="0"/>
          <c:showPercent val="0"/>
          <c:showBubbleSize val="0"/>
        </c:dLbls>
        <c:gapWidth val="219"/>
        <c:overlap val="-27"/>
        <c:axId val="1638260991"/>
        <c:axId val="1938472671"/>
      </c:barChart>
      <c:catAx>
        <c:axId val="1638260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938472671"/>
        <c:crosses val="autoZero"/>
        <c:auto val="1"/>
        <c:lblAlgn val="ctr"/>
        <c:lblOffset val="100"/>
        <c:noMultiLvlLbl val="0"/>
      </c:catAx>
      <c:valAx>
        <c:axId val="19384726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GT"/>
                  <a:t>Cantidad</a:t>
                </a:r>
                <a:r>
                  <a:rPr lang="es-GT" baseline="0"/>
                  <a:t> de quejas y denuncias </a:t>
                </a:r>
                <a:endParaRPr lang="es-GT"/>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G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638260991"/>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sz="1400" b="1" i="0" u="none" strike="noStrike" kern="1200" spc="0" baseline="0">
                <a:solidFill>
                  <a:sysClr val="windowText" lastClr="000000"/>
                </a:solidFill>
              </a:rPr>
              <a:t>Quejas y/o denuncias en Otras Dependencias del Ejecutivo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tx>
            <c:strRef>
              <c:f>'6. Reporte'!$J$30</c:f>
              <c:strCache>
                <c:ptCount val="1"/>
                <c:pt idx="0">
                  <c:v>PRESENCIAL</c:v>
                </c:pt>
              </c:strCache>
            </c:strRef>
          </c:tx>
          <c:spPr>
            <a:solidFill>
              <a:schemeClr val="accent6"/>
            </a:solidFill>
            <a:ln>
              <a:noFill/>
            </a:ln>
            <a:effectLst/>
          </c:spPr>
          <c:invertIfNegative val="0"/>
          <c:cat>
            <c:strRef>
              <c:f>'6. Reporte'!$I$31:$I$38</c:f>
              <c:strCache>
                <c:ptCount val="8"/>
                <c:pt idx="0">
                  <c:v>AMSCLAE</c:v>
                </c:pt>
                <c:pt idx="1">
                  <c:v>CONJUVE</c:v>
                </c:pt>
                <c:pt idx="2">
                  <c:v>AMSA</c:v>
                </c:pt>
                <c:pt idx="3">
                  <c:v>CONAMIGUA</c:v>
                </c:pt>
                <c:pt idx="4">
                  <c:v>CONAP</c:v>
                </c:pt>
                <c:pt idx="5">
                  <c:v>DEMI</c:v>
                </c:pt>
                <c:pt idx="6">
                  <c:v>FODIGUA</c:v>
                </c:pt>
                <c:pt idx="7">
                  <c:v>ONSEC</c:v>
                </c:pt>
              </c:strCache>
            </c:strRef>
          </c:cat>
          <c:val>
            <c:numRef>
              <c:f>'6. Reporte'!$J$31:$J$38</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771-4C5C-92DC-CE482F033C7D}"/>
            </c:ext>
          </c:extLst>
        </c:ser>
        <c:ser>
          <c:idx val="1"/>
          <c:order val="1"/>
          <c:tx>
            <c:strRef>
              <c:f>'6. Reporte'!$K$30</c:f>
              <c:strCache>
                <c:ptCount val="1"/>
                <c:pt idx="0">
                  <c:v>ELECTRÓNICO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Reporte'!$I$31:$I$38</c:f>
              <c:strCache>
                <c:ptCount val="8"/>
                <c:pt idx="0">
                  <c:v>AMSCLAE</c:v>
                </c:pt>
                <c:pt idx="1">
                  <c:v>CONJUVE</c:v>
                </c:pt>
                <c:pt idx="2">
                  <c:v>AMSA</c:v>
                </c:pt>
                <c:pt idx="3">
                  <c:v>CONAMIGUA</c:v>
                </c:pt>
                <c:pt idx="4">
                  <c:v>CONAP</c:v>
                </c:pt>
                <c:pt idx="5">
                  <c:v>DEMI</c:v>
                </c:pt>
                <c:pt idx="6">
                  <c:v>FODIGUA</c:v>
                </c:pt>
                <c:pt idx="7">
                  <c:v>ONSEC</c:v>
                </c:pt>
              </c:strCache>
            </c:strRef>
          </c:cat>
          <c:val>
            <c:numRef>
              <c:f>'6. Reporte'!$K$31:$K$38</c:f>
              <c:numCache>
                <c:formatCode>General</c:formatCode>
                <c:ptCount val="8"/>
                <c:pt idx="0">
                  <c:v>12</c:v>
                </c:pt>
                <c:pt idx="1">
                  <c:v>1</c:v>
                </c:pt>
                <c:pt idx="2">
                  <c:v>0</c:v>
                </c:pt>
                <c:pt idx="3">
                  <c:v>0</c:v>
                </c:pt>
                <c:pt idx="4">
                  <c:v>0</c:v>
                </c:pt>
                <c:pt idx="5">
                  <c:v>0</c:v>
                </c:pt>
                <c:pt idx="6">
                  <c:v>0</c:v>
                </c:pt>
                <c:pt idx="7">
                  <c:v>0</c:v>
                </c:pt>
              </c:numCache>
            </c:numRef>
          </c:val>
          <c:extLst>
            <c:ext xmlns:c16="http://schemas.microsoft.com/office/drawing/2014/chart" uri="{C3380CC4-5D6E-409C-BE32-E72D297353CC}">
              <c16:uniqueId val="{00000001-E771-4C5C-92DC-CE482F033C7D}"/>
            </c:ext>
          </c:extLst>
        </c:ser>
        <c:dLbls>
          <c:showLegendKey val="0"/>
          <c:showVal val="0"/>
          <c:showCatName val="0"/>
          <c:showSerName val="0"/>
          <c:showPercent val="0"/>
          <c:showBubbleSize val="0"/>
        </c:dLbls>
        <c:gapWidth val="219"/>
        <c:overlap val="-27"/>
        <c:axId val="1590032063"/>
        <c:axId val="1937704991"/>
      </c:barChart>
      <c:catAx>
        <c:axId val="1590032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937704991"/>
        <c:crosses val="autoZero"/>
        <c:auto val="1"/>
        <c:lblAlgn val="ctr"/>
        <c:lblOffset val="100"/>
        <c:noMultiLvlLbl val="0"/>
      </c:catAx>
      <c:valAx>
        <c:axId val="19377049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GT"/>
                  <a:t>Cantidad</a:t>
                </a:r>
                <a:r>
                  <a:rPr lang="es-GT" baseline="0"/>
                  <a:t> de quejas y denuncias</a:t>
                </a:r>
                <a:endParaRPr lang="es-GT"/>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G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590032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sz="1400" b="1" i="0" u="none" strike="noStrike" kern="1200" spc="0" baseline="0">
                <a:solidFill>
                  <a:sysClr val="windowText" lastClr="000000"/>
                </a:solidFill>
              </a:rPr>
              <a:t>Quejas y/o denuncias en Gobernaciones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bar"/>
        <c:grouping val="clustered"/>
        <c:varyColors val="0"/>
        <c:ser>
          <c:idx val="0"/>
          <c:order val="0"/>
          <c:tx>
            <c:strRef>
              <c:f>'6. Reporte'!$J$42</c:f>
              <c:strCache>
                <c:ptCount val="1"/>
                <c:pt idx="0">
                  <c:v>PRESENCIAL</c:v>
                </c:pt>
              </c:strCache>
            </c:strRef>
          </c:tx>
          <c:spPr>
            <a:solidFill>
              <a:schemeClr val="accent1"/>
            </a:solidFill>
            <a:ln>
              <a:noFill/>
            </a:ln>
            <a:effectLst/>
          </c:spPr>
          <c:invertIfNegative val="0"/>
          <c:cat>
            <c:strRef>
              <c:f>'6. Reporte'!$I$43:$I$64</c:f>
              <c:strCache>
                <c:ptCount val="22"/>
                <c:pt idx="0">
                  <c:v>GOB ALTA VERAPAZ</c:v>
                </c:pt>
                <c:pt idx="1">
                  <c:v>GOB BAJA VERAPAZ</c:v>
                </c:pt>
                <c:pt idx="2">
                  <c:v>GOB CHIMALTENANGO</c:v>
                </c:pt>
                <c:pt idx="3">
                  <c:v>GOB CHIQUIMULA</c:v>
                </c:pt>
                <c:pt idx="4">
                  <c:v>GOB EL PROGRESO</c:v>
                </c:pt>
                <c:pt idx="5">
                  <c:v>GOB ESCUINTLA</c:v>
                </c:pt>
                <c:pt idx="6">
                  <c:v>GOB GUATEMALA</c:v>
                </c:pt>
                <c:pt idx="7">
                  <c:v>GOB HUEHUETENANGO</c:v>
                </c:pt>
                <c:pt idx="8">
                  <c:v>GOB IZABAL</c:v>
                </c:pt>
                <c:pt idx="9">
                  <c:v>GOB JALAPA</c:v>
                </c:pt>
                <c:pt idx="10">
                  <c:v>GOB JUTIAPA</c:v>
                </c:pt>
                <c:pt idx="11">
                  <c:v>GOB PETEN</c:v>
                </c:pt>
                <c:pt idx="12">
                  <c:v>GOB QUETZALTENANGO</c:v>
                </c:pt>
                <c:pt idx="13">
                  <c:v>GOB QUICHE</c:v>
                </c:pt>
                <c:pt idx="14">
                  <c:v>GOB RETALHULEU</c:v>
                </c:pt>
                <c:pt idx="15">
                  <c:v>GOB SACATEPEQUEZ</c:v>
                </c:pt>
                <c:pt idx="16">
                  <c:v>GOB SAN MARCOS</c:v>
                </c:pt>
                <c:pt idx="17">
                  <c:v>GOB SANTA ROSA</c:v>
                </c:pt>
                <c:pt idx="18">
                  <c:v>GOB SOLOLA</c:v>
                </c:pt>
                <c:pt idx="19">
                  <c:v>GOB SUCHITEPEQUEZ</c:v>
                </c:pt>
                <c:pt idx="20">
                  <c:v>GOB TOTONICAPAN</c:v>
                </c:pt>
                <c:pt idx="21">
                  <c:v>GOB ZACAPA</c:v>
                </c:pt>
              </c:strCache>
            </c:strRef>
          </c:cat>
          <c:val>
            <c:numRef>
              <c:f>'6. Reporte'!$J$43:$J$64</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3B97-429A-B430-BA14D7E65BFA}"/>
            </c:ext>
          </c:extLst>
        </c:ser>
        <c:ser>
          <c:idx val="1"/>
          <c:order val="1"/>
          <c:tx>
            <c:strRef>
              <c:f>'6. Reporte'!$K$42</c:f>
              <c:strCache>
                <c:ptCount val="1"/>
                <c:pt idx="0">
                  <c:v>ELECTRÓNICO</c:v>
                </c:pt>
              </c:strCache>
            </c:strRef>
          </c:tx>
          <c:spPr>
            <a:solidFill>
              <a:schemeClr val="accent2"/>
            </a:solidFill>
            <a:ln>
              <a:noFill/>
            </a:ln>
            <a:effectLst/>
          </c:spPr>
          <c:invertIfNegative val="0"/>
          <c:cat>
            <c:strRef>
              <c:f>'6. Reporte'!$I$43:$I$64</c:f>
              <c:strCache>
                <c:ptCount val="22"/>
                <c:pt idx="0">
                  <c:v>GOB ALTA VERAPAZ</c:v>
                </c:pt>
                <c:pt idx="1">
                  <c:v>GOB BAJA VERAPAZ</c:v>
                </c:pt>
                <c:pt idx="2">
                  <c:v>GOB CHIMALTENANGO</c:v>
                </c:pt>
                <c:pt idx="3">
                  <c:v>GOB CHIQUIMULA</c:v>
                </c:pt>
                <c:pt idx="4">
                  <c:v>GOB EL PROGRESO</c:v>
                </c:pt>
                <c:pt idx="5">
                  <c:v>GOB ESCUINTLA</c:v>
                </c:pt>
                <c:pt idx="6">
                  <c:v>GOB GUATEMALA</c:v>
                </c:pt>
                <c:pt idx="7">
                  <c:v>GOB HUEHUETENANGO</c:v>
                </c:pt>
                <c:pt idx="8">
                  <c:v>GOB IZABAL</c:v>
                </c:pt>
                <c:pt idx="9">
                  <c:v>GOB JALAPA</c:v>
                </c:pt>
                <c:pt idx="10">
                  <c:v>GOB JUTIAPA</c:v>
                </c:pt>
                <c:pt idx="11">
                  <c:v>GOB PETEN</c:v>
                </c:pt>
                <c:pt idx="12">
                  <c:v>GOB QUETZALTENANGO</c:v>
                </c:pt>
                <c:pt idx="13">
                  <c:v>GOB QUICHE</c:v>
                </c:pt>
                <c:pt idx="14">
                  <c:v>GOB RETALHULEU</c:v>
                </c:pt>
                <c:pt idx="15">
                  <c:v>GOB SACATEPEQUEZ</c:v>
                </c:pt>
                <c:pt idx="16">
                  <c:v>GOB SAN MARCOS</c:v>
                </c:pt>
                <c:pt idx="17">
                  <c:v>GOB SANTA ROSA</c:v>
                </c:pt>
                <c:pt idx="18">
                  <c:v>GOB SOLOLA</c:v>
                </c:pt>
                <c:pt idx="19">
                  <c:v>GOB SUCHITEPEQUEZ</c:v>
                </c:pt>
                <c:pt idx="20">
                  <c:v>GOB TOTONICAPAN</c:v>
                </c:pt>
                <c:pt idx="21">
                  <c:v>GOB ZACAPA</c:v>
                </c:pt>
              </c:strCache>
            </c:strRef>
          </c:cat>
          <c:val>
            <c:numRef>
              <c:f>'6. Reporte'!$K$43:$K$64</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3B97-429A-B430-BA14D7E65BFA}"/>
            </c:ext>
          </c:extLst>
        </c:ser>
        <c:dLbls>
          <c:showLegendKey val="0"/>
          <c:showVal val="0"/>
          <c:showCatName val="0"/>
          <c:showSerName val="0"/>
          <c:showPercent val="0"/>
          <c:showBubbleSize val="0"/>
        </c:dLbls>
        <c:gapWidth val="182"/>
        <c:axId val="1640296303"/>
        <c:axId val="1937713423"/>
      </c:barChart>
      <c:catAx>
        <c:axId val="164029630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937713423"/>
        <c:crosses val="autoZero"/>
        <c:auto val="1"/>
        <c:lblAlgn val="ctr"/>
        <c:lblOffset val="100"/>
        <c:noMultiLvlLbl val="0"/>
      </c:catAx>
      <c:valAx>
        <c:axId val="193771342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640296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POR SECRETARÍAS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solidFill>
            <a:ln>
              <a:noFill/>
            </a:ln>
            <a:effectLst/>
          </c:spPr>
          <c:invertIfNegative val="0"/>
          <c:cat>
            <c:strRef>
              <c:f>'2. RESUMEN'!$D$20:$D$31</c:f>
              <c:strCache>
                <c:ptCount val="12"/>
                <c:pt idx="0">
                  <c:v>SAAS</c:v>
                </c:pt>
                <c:pt idx="1">
                  <c:v>SBS</c:v>
                </c:pt>
                <c:pt idx="2">
                  <c:v>SECCATID</c:v>
                </c:pt>
                <c:pt idx="3">
                  <c:v>SECONRED</c:v>
                </c:pt>
                <c:pt idx="4">
                  <c:v>SEGEPLAN</c:v>
                </c:pt>
                <c:pt idx="5">
                  <c:v>SENACYT</c:v>
                </c:pt>
                <c:pt idx="6">
                  <c:v>SEPREM</c:v>
                </c:pt>
                <c:pt idx="7">
                  <c:v>SIE</c:v>
                </c:pt>
                <c:pt idx="8">
                  <c:v>SOSEP</c:v>
                </c:pt>
                <c:pt idx="9">
                  <c:v>SPP</c:v>
                </c:pt>
                <c:pt idx="10">
                  <c:v>STCNS</c:v>
                </c:pt>
                <c:pt idx="11">
                  <c:v>SVET</c:v>
                </c:pt>
              </c:strCache>
            </c:strRef>
          </c:cat>
          <c:val>
            <c:numRef>
              <c:f>'2. RESUMEN'!$E$20:$E$31</c:f>
            </c:numRef>
          </c:val>
          <c:extLst>
            <c:ext xmlns:c16="http://schemas.microsoft.com/office/drawing/2014/chart" uri="{C3380CC4-5D6E-409C-BE32-E72D297353CC}">
              <c16:uniqueId val="{00000000-7A9C-4A2B-BB77-F09B5A98F5A3}"/>
            </c:ext>
          </c:extLst>
        </c:ser>
        <c:ser>
          <c:idx val="1"/>
          <c:order val="1"/>
          <c:spPr>
            <a:solidFill>
              <a:schemeClr val="accent2"/>
            </a:solidFill>
            <a:ln>
              <a:noFill/>
            </a:ln>
            <a:effectLst/>
          </c:spPr>
          <c:invertIfNegative val="0"/>
          <c:cat>
            <c:strRef>
              <c:f>'2. RESUMEN'!$D$20:$D$31</c:f>
              <c:strCache>
                <c:ptCount val="12"/>
                <c:pt idx="0">
                  <c:v>SAAS</c:v>
                </c:pt>
                <c:pt idx="1">
                  <c:v>SBS</c:v>
                </c:pt>
                <c:pt idx="2">
                  <c:v>SECCATID</c:v>
                </c:pt>
                <c:pt idx="3">
                  <c:v>SECONRED</c:v>
                </c:pt>
                <c:pt idx="4">
                  <c:v>SEGEPLAN</c:v>
                </c:pt>
                <c:pt idx="5">
                  <c:v>SENACYT</c:v>
                </c:pt>
                <c:pt idx="6">
                  <c:v>SEPREM</c:v>
                </c:pt>
                <c:pt idx="7">
                  <c:v>SIE</c:v>
                </c:pt>
                <c:pt idx="8">
                  <c:v>SOSEP</c:v>
                </c:pt>
                <c:pt idx="9">
                  <c:v>SPP</c:v>
                </c:pt>
                <c:pt idx="10">
                  <c:v>STCNS</c:v>
                </c:pt>
                <c:pt idx="11">
                  <c:v>SVET</c:v>
                </c:pt>
              </c:strCache>
            </c:strRef>
          </c:cat>
          <c:val>
            <c:numRef>
              <c:f>'2. RESUMEN'!$F$20:$F$31</c:f>
            </c:numRef>
          </c:val>
          <c:extLst>
            <c:ext xmlns:c16="http://schemas.microsoft.com/office/drawing/2014/chart" uri="{C3380CC4-5D6E-409C-BE32-E72D297353CC}">
              <c16:uniqueId val="{00000001-7A9C-4A2B-BB77-F09B5A98F5A3}"/>
            </c:ext>
          </c:extLst>
        </c:ser>
        <c:ser>
          <c:idx val="2"/>
          <c:order val="2"/>
          <c:tx>
            <c:strRef>
              <c:f>'2. RESUMEN'!$G$5</c:f>
              <c:strCache>
                <c:ptCount val="1"/>
                <c:pt idx="0">
                  <c:v>PRESENCIAL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RESUMEN'!$D$20:$D$31</c:f>
              <c:strCache>
                <c:ptCount val="12"/>
                <c:pt idx="0">
                  <c:v>SAAS</c:v>
                </c:pt>
                <c:pt idx="1">
                  <c:v>SBS</c:v>
                </c:pt>
                <c:pt idx="2">
                  <c:v>SECCATID</c:v>
                </c:pt>
                <c:pt idx="3">
                  <c:v>SECONRED</c:v>
                </c:pt>
                <c:pt idx="4">
                  <c:v>SEGEPLAN</c:v>
                </c:pt>
                <c:pt idx="5">
                  <c:v>SENACYT</c:v>
                </c:pt>
                <c:pt idx="6">
                  <c:v>SEPREM</c:v>
                </c:pt>
                <c:pt idx="7">
                  <c:v>SIE</c:v>
                </c:pt>
                <c:pt idx="8">
                  <c:v>SOSEP</c:v>
                </c:pt>
                <c:pt idx="9">
                  <c:v>SPP</c:v>
                </c:pt>
                <c:pt idx="10">
                  <c:v>STCNS</c:v>
                </c:pt>
                <c:pt idx="11">
                  <c:v>SVET</c:v>
                </c:pt>
              </c:strCache>
            </c:strRef>
          </c:cat>
          <c:val>
            <c:numRef>
              <c:f>'2. RESUMEN'!$G$20:$G$31</c:f>
              <c:numCache>
                <c:formatCode>General</c:formatCode>
                <c:ptCount val="12"/>
                <c:pt idx="2">
                  <c:v>0</c:v>
                </c:pt>
                <c:pt idx="5">
                  <c:v>0</c:v>
                </c:pt>
                <c:pt idx="7">
                  <c:v>0</c:v>
                </c:pt>
                <c:pt idx="8">
                  <c:v>0</c:v>
                </c:pt>
                <c:pt idx="10">
                  <c:v>0</c:v>
                </c:pt>
              </c:numCache>
            </c:numRef>
          </c:val>
          <c:extLst>
            <c:ext xmlns:c16="http://schemas.microsoft.com/office/drawing/2014/chart" uri="{C3380CC4-5D6E-409C-BE32-E72D297353CC}">
              <c16:uniqueId val="{00000002-7A9C-4A2B-BB77-F09B5A98F5A3}"/>
            </c:ext>
          </c:extLst>
        </c:ser>
        <c:ser>
          <c:idx val="3"/>
          <c:order val="3"/>
          <c:tx>
            <c:strRef>
              <c:f>'2. RESUMEN'!$H$5</c:f>
              <c:strCache>
                <c:ptCount val="1"/>
                <c:pt idx="0">
                  <c:v>ELECTRÓNICO</c:v>
                </c:pt>
              </c:strCache>
            </c:strRef>
          </c:tx>
          <c:spPr>
            <a:solidFill>
              <a:schemeClr val="accent4"/>
            </a:solidFill>
            <a:ln>
              <a:noFill/>
            </a:ln>
            <a:effectLst/>
          </c:spPr>
          <c:invertIfNegative val="0"/>
          <c:cat>
            <c:strRef>
              <c:f>'2. RESUMEN'!$D$20:$D$31</c:f>
              <c:strCache>
                <c:ptCount val="12"/>
                <c:pt idx="0">
                  <c:v>SAAS</c:v>
                </c:pt>
                <c:pt idx="1">
                  <c:v>SBS</c:v>
                </c:pt>
                <c:pt idx="2">
                  <c:v>SECCATID</c:v>
                </c:pt>
                <c:pt idx="3">
                  <c:v>SECONRED</c:v>
                </c:pt>
                <c:pt idx="4">
                  <c:v>SEGEPLAN</c:v>
                </c:pt>
                <c:pt idx="5">
                  <c:v>SENACYT</c:v>
                </c:pt>
                <c:pt idx="6">
                  <c:v>SEPREM</c:v>
                </c:pt>
                <c:pt idx="7">
                  <c:v>SIE</c:v>
                </c:pt>
                <c:pt idx="8">
                  <c:v>SOSEP</c:v>
                </c:pt>
                <c:pt idx="9">
                  <c:v>SPP</c:v>
                </c:pt>
                <c:pt idx="10">
                  <c:v>STCNS</c:v>
                </c:pt>
                <c:pt idx="11">
                  <c:v>SVET</c:v>
                </c:pt>
              </c:strCache>
            </c:strRef>
          </c:cat>
          <c:val>
            <c:numRef>
              <c:f>'2. RESUMEN'!$H$20:$H$31</c:f>
              <c:numCache>
                <c:formatCode>General</c:formatCode>
                <c:ptCount val="12"/>
                <c:pt idx="2">
                  <c:v>0</c:v>
                </c:pt>
                <c:pt idx="3">
                  <c:v>3</c:v>
                </c:pt>
                <c:pt idx="5">
                  <c:v>1</c:v>
                </c:pt>
                <c:pt idx="7">
                  <c:v>0</c:v>
                </c:pt>
                <c:pt idx="8">
                  <c:v>0</c:v>
                </c:pt>
                <c:pt idx="10">
                  <c:v>0</c:v>
                </c:pt>
              </c:numCache>
            </c:numRef>
          </c:val>
          <c:extLst>
            <c:ext xmlns:c16="http://schemas.microsoft.com/office/drawing/2014/chart" uri="{C3380CC4-5D6E-409C-BE32-E72D297353CC}">
              <c16:uniqueId val="{00000003-7A9C-4A2B-BB77-F09B5A98F5A3}"/>
            </c:ext>
          </c:extLst>
        </c:ser>
        <c:dLbls>
          <c:showLegendKey val="0"/>
          <c:showVal val="0"/>
          <c:showCatName val="0"/>
          <c:showSerName val="0"/>
          <c:showPercent val="0"/>
          <c:showBubbleSize val="0"/>
        </c:dLbls>
        <c:gapWidth val="219"/>
        <c:overlap val="-27"/>
        <c:axId val="307334287"/>
        <c:axId val="307321327"/>
      </c:barChart>
      <c:catAx>
        <c:axId val="30733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307321327"/>
        <c:crosses val="autoZero"/>
        <c:auto val="1"/>
        <c:lblAlgn val="ctr"/>
        <c:lblOffset val="100"/>
        <c:noMultiLvlLbl val="0"/>
      </c:catAx>
      <c:valAx>
        <c:axId val="3073213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3073342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DE OTRAS DEPENDENCIAS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solidFill>
            <a:ln>
              <a:noFill/>
            </a:ln>
            <a:effectLst/>
          </c:spPr>
          <c:invertIfNegative val="0"/>
          <c:cat>
            <c:strRef>
              <c:f>'2. RESUMEN'!$D$37:$D$44</c:f>
              <c:strCache>
                <c:ptCount val="8"/>
                <c:pt idx="0">
                  <c:v>AMSA</c:v>
                </c:pt>
                <c:pt idx="1">
                  <c:v>AMSCLAE</c:v>
                </c:pt>
                <c:pt idx="2">
                  <c:v>CONAMIGUA</c:v>
                </c:pt>
                <c:pt idx="3">
                  <c:v>CONAP</c:v>
                </c:pt>
                <c:pt idx="4">
                  <c:v>CONJUVE</c:v>
                </c:pt>
                <c:pt idx="5">
                  <c:v>DEMI</c:v>
                </c:pt>
                <c:pt idx="6">
                  <c:v>FODIGUA</c:v>
                </c:pt>
                <c:pt idx="7">
                  <c:v>ONSEC</c:v>
                </c:pt>
              </c:strCache>
            </c:strRef>
          </c:cat>
          <c:val>
            <c:numRef>
              <c:f>'2. RESUMEN'!$E$37:$E$44</c:f>
            </c:numRef>
          </c:val>
          <c:extLst>
            <c:ext xmlns:c16="http://schemas.microsoft.com/office/drawing/2014/chart" uri="{C3380CC4-5D6E-409C-BE32-E72D297353CC}">
              <c16:uniqueId val="{00000000-202C-4D39-86CF-674CDD0BE58C}"/>
            </c:ext>
          </c:extLst>
        </c:ser>
        <c:ser>
          <c:idx val="1"/>
          <c:order val="1"/>
          <c:spPr>
            <a:solidFill>
              <a:schemeClr val="accent2"/>
            </a:solidFill>
            <a:ln>
              <a:noFill/>
            </a:ln>
            <a:effectLst/>
          </c:spPr>
          <c:invertIfNegative val="0"/>
          <c:cat>
            <c:strRef>
              <c:f>'2. RESUMEN'!$D$37:$D$44</c:f>
              <c:strCache>
                <c:ptCount val="8"/>
                <c:pt idx="0">
                  <c:v>AMSA</c:v>
                </c:pt>
                <c:pt idx="1">
                  <c:v>AMSCLAE</c:v>
                </c:pt>
                <c:pt idx="2">
                  <c:v>CONAMIGUA</c:v>
                </c:pt>
                <c:pt idx="3">
                  <c:v>CONAP</c:v>
                </c:pt>
                <c:pt idx="4">
                  <c:v>CONJUVE</c:v>
                </c:pt>
                <c:pt idx="5">
                  <c:v>DEMI</c:v>
                </c:pt>
                <c:pt idx="6">
                  <c:v>FODIGUA</c:v>
                </c:pt>
                <c:pt idx="7">
                  <c:v>ONSEC</c:v>
                </c:pt>
              </c:strCache>
            </c:strRef>
          </c:cat>
          <c:val>
            <c:numRef>
              <c:f>'2. RESUMEN'!$F$37:$F$44</c:f>
            </c:numRef>
          </c:val>
          <c:extLst>
            <c:ext xmlns:c16="http://schemas.microsoft.com/office/drawing/2014/chart" uri="{C3380CC4-5D6E-409C-BE32-E72D297353CC}">
              <c16:uniqueId val="{00000001-202C-4D39-86CF-674CDD0BE58C}"/>
            </c:ext>
          </c:extLst>
        </c:ser>
        <c:ser>
          <c:idx val="2"/>
          <c:order val="2"/>
          <c:tx>
            <c:strRef>
              <c:f>'2. RESUMEN'!$G$5</c:f>
              <c:strCache>
                <c:ptCount val="1"/>
                <c:pt idx="0">
                  <c:v>PRESENCIAL</c:v>
                </c:pt>
              </c:strCache>
            </c:strRef>
          </c:tx>
          <c:spPr>
            <a:solidFill>
              <a:schemeClr val="accent3"/>
            </a:solidFill>
            <a:ln>
              <a:noFill/>
            </a:ln>
            <a:effectLst/>
          </c:spPr>
          <c:invertIfNegative val="0"/>
          <c:cat>
            <c:strRef>
              <c:f>'2. RESUMEN'!$D$37:$D$44</c:f>
              <c:strCache>
                <c:ptCount val="8"/>
                <c:pt idx="0">
                  <c:v>AMSA</c:v>
                </c:pt>
                <c:pt idx="1">
                  <c:v>AMSCLAE</c:v>
                </c:pt>
                <c:pt idx="2">
                  <c:v>CONAMIGUA</c:v>
                </c:pt>
                <c:pt idx="3">
                  <c:v>CONAP</c:v>
                </c:pt>
                <c:pt idx="4">
                  <c:v>CONJUVE</c:v>
                </c:pt>
                <c:pt idx="5">
                  <c:v>DEMI</c:v>
                </c:pt>
                <c:pt idx="6">
                  <c:v>FODIGUA</c:v>
                </c:pt>
                <c:pt idx="7">
                  <c:v>ONSEC</c:v>
                </c:pt>
              </c:strCache>
            </c:strRef>
          </c:cat>
          <c:val>
            <c:numRef>
              <c:f>'2. RESUMEN'!$G$37:$G$44</c:f>
              <c:numCache>
                <c:formatCode>General</c:formatCode>
                <c:ptCount val="8"/>
                <c:pt idx="1">
                  <c:v>0</c:v>
                </c:pt>
                <c:pt idx="4">
                  <c:v>0</c:v>
                </c:pt>
                <c:pt idx="5">
                  <c:v>0</c:v>
                </c:pt>
                <c:pt idx="6">
                  <c:v>0</c:v>
                </c:pt>
                <c:pt idx="7">
                  <c:v>0</c:v>
                </c:pt>
              </c:numCache>
            </c:numRef>
          </c:val>
          <c:extLst>
            <c:ext xmlns:c16="http://schemas.microsoft.com/office/drawing/2014/chart" uri="{C3380CC4-5D6E-409C-BE32-E72D297353CC}">
              <c16:uniqueId val="{00000005-64F8-49A3-BC14-A4F8EC46049D}"/>
            </c:ext>
          </c:extLst>
        </c:ser>
        <c:ser>
          <c:idx val="3"/>
          <c:order val="3"/>
          <c:tx>
            <c:strRef>
              <c:f>'2. RESUMEN'!$H$5</c:f>
              <c:strCache>
                <c:ptCount val="1"/>
                <c:pt idx="0">
                  <c:v>ELECTRÓNICO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RESUMEN'!$D$37:$D$44</c:f>
              <c:strCache>
                <c:ptCount val="8"/>
                <c:pt idx="0">
                  <c:v>AMSA</c:v>
                </c:pt>
                <c:pt idx="1">
                  <c:v>AMSCLAE</c:v>
                </c:pt>
                <c:pt idx="2">
                  <c:v>CONAMIGUA</c:v>
                </c:pt>
                <c:pt idx="3">
                  <c:v>CONAP</c:v>
                </c:pt>
                <c:pt idx="4">
                  <c:v>CONJUVE</c:v>
                </c:pt>
                <c:pt idx="5">
                  <c:v>DEMI</c:v>
                </c:pt>
                <c:pt idx="6">
                  <c:v>FODIGUA</c:v>
                </c:pt>
                <c:pt idx="7">
                  <c:v>ONSEC</c:v>
                </c:pt>
              </c:strCache>
            </c:strRef>
          </c:cat>
          <c:val>
            <c:numRef>
              <c:f>'2. RESUMEN'!$H$37:$H$44</c:f>
              <c:numCache>
                <c:formatCode>General</c:formatCode>
                <c:ptCount val="8"/>
                <c:pt idx="1">
                  <c:v>12</c:v>
                </c:pt>
                <c:pt idx="4">
                  <c:v>1</c:v>
                </c:pt>
                <c:pt idx="5">
                  <c:v>0</c:v>
                </c:pt>
                <c:pt idx="6">
                  <c:v>0</c:v>
                </c:pt>
                <c:pt idx="7">
                  <c:v>0</c:v>
                </c:pt>
              </c:numCache>
            </c:numRef>
          </c:val>
          <c:extLst>
            <c:ext xmlns:c16="http://schemas.microsoft.com/office/drawing/2014/chart" uri="{C3380CC4-5D6E-409C-BE32-E72D297353CC}">
              <c16:uniqueId val="{00000006-64F8-49A3-BC14-A4F8EC46049D}"/>
            </c:ext>
          </c:extLst>
        </c:ser>
        <c:dLbls>
          <c:showLegendKey val="0"/>
          <c:showVal val="0"/>
          <c:showCatName val="0"/>
          <c:showSerName val="0"/>
          <c:showPercent val="0"/>
          <c:showBubbleSize val="0"/>
        </c:dLbls>
        <c:gapWidth val="219"/>
        <c:overlap val="-27"/>
        <c:axId val="212727567"/>
        <c:axId val="212728527"/>
      </c:barChart>
      <c:catAx>
        <c:axId val="21272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8527"/>
        <c:crosses val="autoZero"/>
        <c:auto val="1"/>
        <c:lblAlgn val="ctr"/>
        <c:lblOffset val="100"/>
        <c:noMultiLvlLbl val="0"/>
      </c:catAx>
      <c:valAx>
        <c:axId val="212728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POR</a:t>
            </a:r>
            <a:r>
              <a:rPr lang="es-GT" baseline="0"/>
              <a:t> </a:t>
            </a:r>
            <a:r>
              <a:rPr lang="es-GT"/>
              <a:t>COMISIONES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tx>
            <c:strRef>
              <c:f>'2. RESUMEN'!$G$5</c:f>
              <c:strCache>
                <c:ptCount val="1"/>
                <c:pt idx="0">
                  <c:v>PRESENCIAL</c:v>
                </c:pt>
              </c:strCache>
            </c:strRef>
          </c:tx>
          <c:spPr>
            <a:solidFill>
              <a:schemeClr val="accent1"/>
            </a:solidFill>
            <a:ln>
              <a:noFill/>
            </a:ln>
            <a:effectLst/>
          </c:spPr>
          <c:invertIfNegative val="0"/>
          <c:cat>
            <c:strRef>
              <c:f>'2. RESUMEN'!$D$32:$F$36</c:f>
              <c:strCache>
                <c:ptCount val="5"/>
                <c:pt idx="0">
                  <c:v>CNEE</c:v>
                </c:pt>
                <c:pt idx="1">
                  <c:v>CODISRA</c:v>
                </c:pt>
                <c:pt idx="2">
                  <c:v>COPADHE</c:v>
                </c:pt>
                <c:pt idx="3">
                  <c:v>CPCC</c:v>
                </c:pt>
                <c:pt idx="4">
                  <c:v>CPN</c:v>
                </c:pt>
              </c:strCache>
            </c:strRef>
          </c:cat>
          <c:val>
            <c:numRef>
              <c:f>'2. RESUMEN'!$G$32:$G$36</c:f>
              <c:numCache>
                <c:formatCode>General</c:formatCode>
                <c:ptCount val="5"/>
                <c:pt idx="2">
                  <c:v>0</c:v>
                </c:pt>
                <c:pt idx="4">
                  <c:v>0</c:v>
                </c:pt>
              </c:numCache>
            </c:numRef>
          </c:val>
          <c:extLst>
            <c:ext xmlns:c16="http://schemas.microsoft.com/office/drawing/2014/chart" uri="{C3380CC4-5D6E-409C-BE32-E72D297353CC}">
              <c16:uniqueId val="{00000000-EB00-4E27-BB84-2BDD7285FC0C}"/>
            </c:ext>
          </c:extLst>
        </c:ser>
        <c:ser>
          <c:idx val="1"/>
          <c:order val="1"/>
          <c:tx>
            <c:strRef>
              <c:f>'2. RESUMEN'!$H$5</c:f>
              <c:strCache>
                <c:ptCount val="1"/>
                <c:pt idx="0">
                  <c:v>ELECTRÓNICO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RESUMEN'!$D$32:$F$36</c:f>
              <c:strCache>
                <c:ptCount val="5"/>
                <c:pt idx="0">
                  <c:v>CNEE</c:v>
                </c:pt>
                <c:pt idx="1">
                  <c:v>CODISRA</c:v>
                </c:pt>
                <c:pt idx="2">
                  <c:v>COPADHE</c:v>
                </c:pt>
                <c:pt idx="3">
                  <c:v>CPCC</c:v>
                </c:pt>
                <c:pt idx="4">
                  <c:v>CPN</c:v>
                </c:pt>
              </c:strCache>
            </c:strRef>
          </c:cat>
          <c:val>
            <c:numRef>
              <c:f>'2. RESUMEN'!$H$32:$H$36</c:f>
              <c:numCache>
                <c:formatCode>General</c:formatCode>
                <c:ptCount val="5"/>
                <c:pt idx="2">
                  <c:v>0</c:v>
                </c:pt>
                <c:pt idx="3">
                  <c:v>1</c:v>
                </c:pt>
                <c:pt idx="4">
                  <c:v>0</c:v>
                </c:pt>
              </c:numCache>
            </c:numRef>
          </c:val>
          <c:extLst>
            <c:ext xmlns:c16="http://schemas.microsoft.com/office/drawing/2014/chart" uri="{C3380CC4-5D6E-409C-BE32-E72D297353CC}">
              <c16:uniqueId val="{00000001-EB00-4E27-BB84-2BDD7285FC0C}"/>
            </c:ext>
          </c:extLst>
        </c:ser>
        <c:dLbls>
          <c:showLegendKey val="0"/>
          <c:showVal val="0"/>
          <c:showCatName val="0"/>
          <c:showSerName val="0"/>
          <c:showPercent val="0"/>
          <c:showBubbleSize val="0"/>
        </c:dLbls>
        <c:gapWidth val="219"/>
        <c:overlap val="-27"/>
        <c:axId val="212727567"/>
        <c:axId val="212728527"/>
      </c:barChart>
      <c:catAx>
        <c:axId val="21272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8527"/>
        <c:crosses val="autoZero"/>
        <c:auto val="1"/>
        <c:lblAlgn val="ctr"/>
        <c:lblOffset val="100"/>
        <c:noMultiLvlLbl val="0"/>
      </c:catAx>
      <c:valAx>
        <c:axId val="212728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POR</a:t>
            </a:r>
            <a:r>
              <a:rPr lang="es-GT" baseline="0"/>
              <a:t> GOBERNACIONES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solidFill>
            <a:ln>
              <a:noFill/>
            </a:ln>
            <a:effectLst/>
          </c:spPr>
          <c:invertIfNegative val="0"/>
          <c:cat>
            <c:strRef>
              <c:f>'2. RESUMEN'!$D$45:$D$66</c:f>
              <c:strCache>
                <c:ptCount val="22"/>
                <c:pt idx="0">
                  <c:v>ALTA VER.</c:v>
                </c:pt>
                <c:pt idx="1">
                  <c:v>BAJA VER.</c:v>
                </c:pt>
                <c:pt idx="2">
                  <c:v>CHIMAL</c:v>
                </c:pt>
                <c:pt idx="3">
                  <c:v>CHIQUIM.</c:v>
                </c:pt>
                <c:pt idx="4">
                  <c:v>EL PROG.</c:v>
                </c:pt>
                <c:pt idx="5">
                  <c:v>ESCUIN.</c:v>
                </c:pt>
                <c:pt idx="6">
                  <c:v>GUATE</c:v>
                </c:pt>
                <c:pt idx="7">
                  <c:v>HUEHUE.</c:v>
                </c:pt>
                <c:pt idx="8">
                  <c:v>IZABAL</c:v>
                </c:pt>
                <c:pt idx="9">
                  <c:v>JALAPA</c:v>
                </c:pt>
                <c:pt idx="10">
                  <c:v>JUTIAPA</c:v>
                </c:pt>
                <c:pt idx="11">
                  <c:v>PETEN</c:v>
                </c:pt>
                <c:pt idx="12">
                  <c:v>QUETZAL.</c:v>
                </c:pt>
                <c:pt idx="13">
                  <c:v>QUICHE</c:v>
                </c:pt>
                <c:pt idx="14">
                  <c:v>RETALHULEU</c:v>
                </c:pt>
                <c:pt idx="15">
                  <c:v>SACATEP.</c:v>
                </c:pt>
                <c:pt idx="16">
                  <c:v>SAN MARCOS</c:v>
                </c:pt>
                <c:pt idx="17">
                  <c:v>STA ROSA</c:v>
                </c:pt>
                <c:pt idx="18">
                  <c:v>SOLOLA</c:v>
                </c:pt>
                <c:pt idx="19">
                  <c:v>SUCHI</c:v>
                </c:pt>
                <c:pt idx="20">
                  <c:v>TOTO.</c:v>
                </c:pt>
                <c:pt idx="21">
                  <c:v>ZACAPA</c:v>
                </c:pt>
              </c:strCache>
            </c:strRef>
          </c:cat>
          <c:val>
            <c:numRef>
              <c:f>'2. RESUMEN'!$E$45:$E$66</c:f>
            </c:numRef>
          </c:val>
          <c:extLst>
            <c:ext xmlns:c16="http://schemas.microsoft.com/office/drawing/2014/chart" uri="{C3380CC4-5D6E-409C-BE32-E72D297353CC}">
              <c16:uniqueId val="{00000000-44CC-4C65-B7DA-803A05057F4C}"/>
            </c:ext>
          </c:extLst>
        </c:ser>
        <c:ser>
          <c:idx val="1"/>
          <c:order val="1"/>
          <c:spPr>
            <a:solidFill>
              <a:schemeClr val="accent2"/>
            </a:solidFill>
            <a:ln>
              <a:noFill/>
            </a:ln>
            <a:effectLst/>
          </c:spPr>
          <c:invertIfNegative val="0"/>
          <c:cat>
            <c:strRef>
              <c:f>'2. RESUMEN'!$D$45:$D$66</c:f>
              <c:strCache>
                <c:ptCount val="22"/>
                <c:pt idx="0">
                  <c:v>ALTA VER.</c:v>
                </c:pt>
                <c:pt idx="1">
                  <c:v>BAJA VER.</c:v>
                </c:pt>
                <c:pt idx="2">
                  <c:v>CHIMAL</c:v>
                </c:pt>
                <c:pt idx="3">
                  <c:v>CHIQUIM.</c:v>
                </c:pt>
                <c:pt idx="4">
                  <c:v>EL PROG.</c:v>
                </c:pt>
                <c:pt idx="5">
                  <c:v>ESCUIN.</c:v>
                </c:pt>
                <c:pt idx="6">
                  <c:v>GUATE</c:v>
                </c:pt>
                <c:pt idx="7">
                  <c:v>HUEHUE.</c:v>
                </c:pt>
                <c:pt idx="8">
                  <c:v>IZABAL</c:v>
                </c:pt>
                <c:pt idx="9">
                  <c:v>JALAPA</c:v>
                </c:pt>
                <c:pt idx="10">
                  <c:v>JUTIAPA</c:v>
                </c:pt>
                <c:pt idx="11">
                  <c:v>PETEN</c:v>
                </c:pt>
                <c:pt idx="12">
                  <c:v>QUETZAL.</c:v>
                </c:pt>
                <c:pt idx="13">
                  <c:v>QUICHE</c:v>
                </c:pt>
                <c:pt idx="14">
                  <c:v>RETALHULEU</c:v>
                </c:pt>
                <c:pt idx="15">
                  <c:v>SACATEP.</c:v>
                </c:pt>
                <c:pt idx="16">
                  <c:v>SAN MARCOS</c:v>
                </c:pt>
                <c:pt idx="17">
                  <c:v>STA ROSA</c:v>
                </c:pt>
                <c:pt idx="18">
                  <c:v>SOLOLA</c:v>
                </c:pt>
                <c:pt idx="19">
                  <c:v>SUCHI</c:v>
                </c:pt>
                <c:pt idx="20">
                  <c:v>TOTO.</c:v>
                </c:pt>
                <c:pt idx="21">
                  <c:v>ZACAPA</c:v>
                </c:pt>
              </c:strCache>
            </c:strRef>
          </c:cat>
          <c:val>
            <c:numRef>
              <c:f>'2. RESUMEN'!$F$45:$F$66</c:f>
            </c:numRef>
          </c:val>
          <c:extLst>
            <c:ext xmlns:c16="http://schemas.microsoft.com/office/drawing/2014/chart" uri="{C3380CC4-5D6E-409C-BE32-E72D297353CC}">
              <c16:uniqueId val="{00000001-44CC-4C65-B7DA-803A05057F4C}"/>
            </c:ext>
          </c:extLst>
        </c:ser>
        <c:ser>
          <c:idx val="2"/>
          <c:order val="2"/>
          <c:tx>
            <c:strRef>
              <c:f>'2. RESUMEN'!$G$5</c:f>
              <c:strCache>
                <c:ptCount val="1"/>
                <c:pt idx="0">
                  <c:v>PRESENCIAL</c:v>
                </c:pt>
              </c:strCache>
            </c:strRef>
          </c:tx>
          <c:spPr>
            <a:solidFill>
              <a:schemeClr val="accent3"/>
            </a:solidFill>
            <a:ln>
              <a:noFill/>
            </a:ln>
            <a:effectLst/>
          </c:spPr>
          <c:invertIfNegative val="0"/>
          <c:cat>
            <c:strRef>
              <c:f>'2. RESUMEN'!$D$45:$D$66</c:f>
              <c:strCache>
                <c:ptCount val="22"/>
                <c:pt idx="0">
                  <c:v>ALTA VER.</c:v>
                </c:pt>
                <c:pt idx="1">
                  <c:v>BAJA VER.</c:v>
                </c:pt>
                <c:pt idx="2">
                  <c:v>CHIMAL</c:v>
                </c:pt>
                <c:pt idx="3">
                  <c:v>CHIQUIM.</c:v>
                </c:pt>
                <c:pt idx="4">
                  <c:v>EL PROG.</c:v>
                </c:pt>
                <c:pt idx="5">
                  <c:v>ESCUIN.</c:v>
                </c:pt>
                <c:pt idx="6">
                  <c:v>GUATE</c:v>
                </c:pt>
                <c:pt idx="7">
                  <c:v>HUEHUE.</c:v>
                </c:pt>
                <c:pt idx="8">
                  <c:v>IZABAL</c:v>
                </c:pt>
                <c:pt idx="9">
                  <c:v>JALAPA</c:v>
                </c:pt>
                <c:pt idx="10">
                  <c:v>JUTIAPA</c:v>
                </c:pt>
                <c:pt idx="11">
                  <c:v>PETEN</c:v>
                </c:pt>
                <c:pt idx="12">
                  <c:v>QUETZAL.</c:v>
                </c:pt>
                <c:pt idx="13">
                  <c:v>QUICHE</c:v>
                </c:pt>
                <c:pt idx="14">
                  <c:v>RETALHULEU</c:v>
                </c:pt>
                <c:pt idx="15">
                  <c:v>SACATEP.</c:v>
                </c:pt>
                <c:pt idx="16">
                  <c:v>SAN MARCOS</c:v>
                </c:pt>
                <c:pt idx="17">
                  <c:v>STA ROSA</c:v>
                </c:pt>
                <c:pt idx="18">
                  <c:v>SOLOLA</c:v>
                </c:pt>
                <c:pt idx="19">
                  <c:v>SUCHI</c:v>
                </c:pt>
                <c:pt idx="20">
                  <c:v>TOTO.</c:v>
                </c:pt>
                <c:pt idx="21">
                  <c:v>ZACAPA</c:v>
                </c:pt>
              </c:strCache>
            </c:strRef>
          </c:cat>
          <c:val>
            <c:numRef>
              <c:f>'2. RESUMEN'!$G$45:$G$66</c:f>
              <c:numCache>
                <c:formatCode>General</c:formatCode>
                <c:ptCount val="22"/>
                <c:pt idx="3">
                  <c:v>0</c:v>
                </c:pt>
                <c:pt idx="7">
                  <c:v>0</c:v>
                </c:pt>
                <c:pt idx="8">
                  <c:v>0</c:v>
                </c:pt>
                <c:pt idx="11">
                  <c:v>0</c:v>
                </c:pt>
                <c:pt idx="12">
                  <c:v>0</c:v>
                </c:pt>
                <c:pt idx="15">
                  <c:v>0</c:v>
                </c:pt>
              </c:numCache>
            </c:numRef>
          </c:val>
          <c:extLst>
            <c:ext xmlns:c16="http://schemas.microsoft.com/office/drawing/2014/chart" uri="{C3380CC4-5D6E-409C-BE32-E72D297353CC}">
              <c16:uniqueId val="{00000002-44CC-4C65-B7DA-803A05057F4C}"/>
            </c:ext>
          </c:extLst>
        </c:ser>
        <c:ser>
          <c:idx val="3"/>
          <c:order val="3"/>
          <c:tx>
            <c:strRef>
              <c:f>'2. RESUMEN'!$H$5</c:f>
              <c:strCache>
                <c:ptCount val="1"/>
                <c:pt idx="0">
                  <c:v>ELECTRÓNICO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RESUMEN'!$D$45:$D$66</c:f>
              <c:strCache>
                <c:ptCount val="22"/>
                <c:pt idx="0">
                  <c:v>ALTA VER.</c:v>
                </c:pt>
                <c:pt idx="1">
                  <c:v>BAJA VER.</c:v>
                </c:pt>
                <c:pt idx="2">
                  <c:v>CHIMAL</c:v>
                </c:pt>
                <c:pt idx="3">
                  <c:v>CHIQUIM.</c:v>
                </c:pt>
                <c:pt idx="4">
                  <c:v>EL PROG.</c:v>
                </c:pt>
                <c:pt idx="5">
                  <c:v>ESCUIN.</c:v>
                </c:pt>
                <c:pt idx="6">
                  <c:v>GUATE</c:v>
                </c:pt>
                <c:pt idx="7">
                  <c:v>HUEHUE.</c:v>
                </c:pt>
                <c:pt idx="8">
                  <c:v>IZABAL</c:v>
                </c:pt>
                <c:pt idx="9">
                  <c:v>JALAPA</c:v>
                </c:pt>
                <c:pt idx="10">
                  <c:v>JUTIAPA</c:v>
                </c:pt>
                <c:pt idx="11">
                  <c:v>PETEN</c:v>
                </c:pt>
                <c:pt idx="12">
                  <c:v>QUETZAL.</c:v>
                </c:pt>
                <c:pt idx="13">
                  <c:v>QUICHE</c:v>
                </c:pt>
                <c:pt idx="14">
                  <c:v>RETALHULEU</c:v>
                </c:pt>
                <c:pt idx="15">
                  <c:v>SACATEP.</c:v>
                </c:pt>
                <c:pt idx="16">
                  <c:v>SAN MARCOS</c:v>
                </c:pt>
                <c:pt idx="17">
                  <c:v>STA ROSA</c:v>
                </c:pt>
                <c:pt idx="18">
                  <c:v>SOLOLA</c:v>
                </c:pt>
                <c:pt idx="19">
                  <c:v>SUCHI</c:v>
                </c:pt>
                <c:pt idx="20">
                  <c:v>TOTO.</c:v>
                </c:pt>
                <c:pt idx="21">
                  <c:v>ZACAPA</c:v>
                </c:pt>
              </c:strCache>
            </c:strRef>
          </c:cat>
          <c:val>
            <c:numRef>
              <c:f>'2. RESUMEN'!$H$45:$H$66</c:f>
              <c:numCache>
                <c:formatCode>General</c:formatCode>
                <c:ptCount val="22"/>
                <c:pt idx="3">
                  <c:v>0</c:v>
                </c:pt>
                <c:pt idx="7">
                  <c:v>0</c:v>
                </c:pt>
                <c:pt idx="8">
                  <c:v>0</c:v>
                </c:pt>
                <c:pt idx="11">
                  <c:v>0</c:v>
                </c:pt>
                <c:pt idx="12">
                  <c:v>0</c:v>
                </c:pt>
                <c:pt idx="15">
                  <c:v>0</c:v>
                </c:pt>
              </c:numCache>
            </c:numRef>
          </c:val>
          <c:extLst>
            <c:ext xmlns:c16="http://schemas.microsoft.com/office/drawing/2014/chart" uri="{C3380CC4-5D6E-409C-BE32-E72D297353CC}">
              <c16:uniqueId val="{00000003-44CC-4C65-B7DA-803A05057F4C}"/>
            </c:ext>
          </c:extLst>
        </c:ser>
        <c:dLbls>
          <c:showLegendKey val="0"/>
          <c:showVal val="0"/>
          <c:showCatName val="0"/>
          <c:showSerName val="0"/>
          <c:showPercent val="0"/>
          <c:showBubbleSize val="0"/>
        </c:dLbls>
        <c:gapWidth val="219"/>
        <c:overlap val="-27"/>
        <c:axId val="212727567"/>
        <c:axId val="212728527"/>
      </c:barChart>
      <c:catAx>
        <c:axId val="21272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8527"/>
        <c:crosses val="autoZero"/>
        <c:auto val="1"/>
        <c:lblAlgn val="ctr"/>
        <c:lblOffset val="100"/>
        <c:noMultiLvlLbl val="0"/>
      </c:catAx>
      <c:valAx>
        <c:axId val="212728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por tipo de Institución</a:t>
            </a:r>
          </a:p>
          <a:p>
            <a:pPr>
              <a:defRPr/>
            </a:pPr>
            <a:r>
              <a:rPr lang="es-GT"/>
              <a:t>1er. Cuatrimestre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manualLayout>
          <c:layoutTarget val="inner"/>
          <c:xMode val="edge"/>
          <c:yMode val="edge"/>
          <c:x val="5.2692038495188102E-2"/>
          <c:y val="0.29485714285714287"/>
          <c:w val="0.90286351706036749"/>
          <c:h val="0.45440334243933794"/>
        </c:manualLayout>
      </c:layout>
      <c:barChart>
        <c:barDir val="col"/>
        <c:grouping val="clustered"/>
        <c:varyColors val="0"/>
        <c:ser>
          <c:idx val="0"/>
          <c:order val="0"/>
          <c:tx>
            <c:strRef>
              <c:f>'4. Subtotales'!$G$5</c:f>
              <c:strCache>
                <c:ptCount val="1"/>
                <c:pt idx="0">
                  <c:v>PRESENCIAL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Subtotales'!$C$21:$C$70</c:f>
              <c:strCache>
                <c:ptCount val="3"/>
                <c:pt idx="0">
                  <c:v>SECRETARÍAS</c:v>
                </c:pt>
                <c:pt idx="1">
                  <c:v>COMISIONES</c:v>
                </c:pt>
                <c:pt idx="2">
                  <c:v>OTRAS DEP.</c:v>
                </c:pt>
              </c:strCache>
            </c:strRef>
          </c:cat>
          <c:val>
            <c:numRef>
              <c:f>'4. Subtotales'!$G$21:$G$70</c:f>
              <c:numCache>
                <c:formatCode>General</c:formatCode>
                <c:ptCount val="3"/>
                <c:pt idx="0">
                  <c:v>0</c:v>
                </c:pt>
                <c:pt idx="1">
                  <c:v>0</c:v>
                </c:pt>
                <c:pt idx="2">
                  <c:v>0</c:v>
                </c:pt>
              </c:numCache>
            </c:numRef>
          </c:val>
          <c:extLst>
            <c:ext xmlns:c16="http://schemas.microsoft.com/office/drawing/2014/chart" uri="{C3380CC4-5D6E-409C-BE32-E72D297353CC}">
              <c16:uniqueId val="{00000000-928F-486F-B7E1-072B7A03E1B5}"/>
            </c:ext>
          </c:extLst>
        </c:ser>
        <c:ser>
          <c:idx val="1"/>
          <c:order val="1"/>
          <c:tx>
            <c:strRef>
              <c:f>'4. Subtotales'!$H$5</c:f>
              <c:strCache>
                <c:ptCount val="1"/>
                <c:pt idx="0">
                  <c:v>ELECTRÓNICO</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Subtotales'!$C$21:$C$70</c:f>
              <c:strCache>
                <c:ptCount val="3"/>
                <c:pt idx="0">
                  <c:v>SECRETARÍAS</c:v>
                </c:pt>
                <c:pt idx="1">
                  <c:v>COMISIONES</c:v>
                </c:pt>
                <c:pt idx="2">
                  <c:v>OTRAS DEP.</c:v>
                </c:pt>
              </c:strCache>
            </c:strRef>
          </c:cat>
          <c:val>
            <c:numRef>
              <c:f>'4. Subtotales'!$H$21:$H$70</c:f>
              <c:numCache>
                <c:formatCode>General</c:formatCode>
                <c:ptCount val="3"/>
                <c:pt idx="0">
                  <c:v>4</c:v>
                </c:pt>
                <c:pt idx="1">
                  <c:v>1</c:v>
                </c:pt>
                <c:pt idx="2">
                  <c:v>13</c:v>
                </c:pt>
              </c:numCache>
            </c:numRef>
          </c:val>
          <c:extLst>
            <c:ext xmlns:c16="http://schemas.microsoft.com/office/drawing/2014/chart" uri="{C3380CC4-5D6E-409C-BE32-E72D297353CC}">
              <c16:uniqueId val="{00000001-928F-486F-B7E1-072B7A03E1B5}"/>
            </c:ext>
          </c:extLst>
        </c:ser>
        <c:dLbls>
          <c:showLegendKey val="0"/>
          <c:showVal val="0"/>
          <c:showCatName val="0"/>
          <c:showSerName val="0"/>
          <c:showPercent val="0"/>
          <c:showBubbleSize val="0"/>
        </c:dLbls>
        <c:gapWidth val="219"/>
        <c:overlap val="-27"/>
        <c:axId val="1750725024"/>
        <c:axId val="1750726944"/>
      </c:barChart>
      <c:catAx>
        <c:axId val="175072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1750726944"/>
        <c:crosses val="autoZero"/>
        <c:auto val="1"/>
        <c:lblAlgn val="ctr"/>
        <c:lblOffset val="100"/>
        <c:noMultiLvlLbl val="0"/>
      </c:catAx>
      <c:valAx>
        <c:axId val="1750726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1750725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masis MT Pro" panose="02040504050005020304" pitchFamily="18" charset="0"/>
                <a:ea typeface="+mn-ea"/>
                <a:cs typeface="+mn-cs"/>
              </a:defRPr>
            </a:pPr>
            <a:r>
              <a:rPr lang="es-GT" b="1"/>
              <a:t>Cantidad</a:t>
            </a:r>
            <a:r>
              <a:rPr lang="es-GT" b="1" baseline="0"/>
              <a:t> de quejas por tipo de Institución</a:t>
            </a:r>
            <a:endParaRPr lang="es-GT"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masis MT Pro" panose="02040504050005020304" pitchFamily="18" charset="0"/>
              <a:ea typeface="+mn-ea"/>
              <a:cs typeface="+mn-cs"/>
            </a:defRPr>
          </a:pPr>
          <a:endParaRPr lang="es-GT"/>
        </a:p>
      </c:txPr>
    </c:title>
    <c:autoTitleDeleted val="0"/>
    <c:plotArea>
      <c:layout/>
      <c:barChart>
        <c:barDir val="col"/>
        <c:grouping val="clustered"/>
        <c:varyColors val="0"/>
        <c:ser>
          <c:idx val="0"/>
          <c:order val="0"/>
          <c:tx>
            <c:strRef>
              <c:f>'6. Reporte'!$B$21</c:f>
              <c:strCache>
                <c:ptCount val="1"/>
                <c:pt idx="0">
                  <c:v>PRESENCIAL</c:v>
                </c:pt>
              </c:strCache>
            </c:strRef>
          </c:tx>
          <c:spPr>
            <a:solidFill>
              <a:srgbClr val="00B0F0"/>
            </a:solidFill>
            <a:ln>
              <a:solidFill>
                <a:srgbClr val="00B0F0"/>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EF-494C-B314-8DE48C184EE4}"/>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9E-494D-BAB0-708A95BE1AE6}"/>
                </c:ext>
              </c:extLst>
            </c:dLbl>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masis MT Pro" panose="02040504050005020304" pitchFamily="18" charset="0"/>
                    <a:ea typeface="+mn-ea"/>
                    <a:cs typeface="+mn-cs"/>
                  </a:defRPr>
                </a:pPr>
                <a:endParaRPr lang="es-G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Reporte'!$A$22:$A$27</c:f>
              <c:strCache>
                <c:ptCount val="6"/>
                <c:pt idx="0">
                  <c:v>MINISTERIOS</c:v>
                </c:pt>
                <c:pt idx="1">
                  <c:v>OTRAS DEP EJECUTIVO</c:v>
                </c:pt>
                <c:pt idx="2">
                  <c:v>COMISIONES</c:v>
                </c:pt>
                <c:pt idx="3">
                  <c:v>SECRETARÍAS</c:v>
                </c:pt>
                <c:pt idx="4">
                  <c:v>GOBERNACIONES</c:v>
                </c:pt>
                <c:pt idx="5">
                  <c:v>TOTAL ORG. EJECUTIVO</c:v>
                </c:pt>
              </c:strCache>
            </c:strRef>
          </c:cat>
          <c:val>
            <c:numRef>
              <c:f>'6. Reporte'!$B$22:$B$27</c:f>
              <c:numCache>
                <c:formatCode>General</c:formatCode>
                <c:ptCount val="6"/>
                <c:pt idx="0">
                  <c:v>2</c:v>
                </c:pt>
                <c:pt idx="1">
                  <c:v>0</c:v>
                </c:pt>
                <c:pt idx="2">
                  <c:v>0</c:v>
                </c:pt>
                <c:pt idx="3">
                  <c:v>0</c:v>
                </c:pt>
                <c:pt idx="4">
                  <c:v>0</c:v>
                </c:pt>
                <c:pt idx="5">
                  <c:v>2</c:v>
                </c:pt>
              </c:numCache>
            </c:numRef>
          </c:val>
          <c:extLst>
            <c:ext xmlns:c16="http://schemas.microsoft.com/office/drawing/2014/chart" uri="{C3380CC4-5D6E-409C-BE32-E72D297353CC}">
              <c16:uniqueId val="{00000001-4FEF-494C-B314-8DE48C184EE4}"/>
            </c:ext>
          </c:extLst>
        </c:ser>
        <c:ser>
          <c:idx val="1"/>
          <c:order val="1"/>
          <c:tx>
            <c:strRef>
              <c:f>'6. Reporte'!$C$21</c:f>
              <c:strCache>
                <c:ptCount val="1"/>
                <c:pt idx="0">
                  <c:v>ELECTRÓNICO</c:v>
                </c:pt>
              </c:strCache>
            </c:strRef>
          </c:tx>
          <c:spPr>
            <a:solidFill>
              <a:srgbClr val="002060"/>
            </a:solidFill>
            <a:ln>
              <a:solidFill>
                <a:srgbClr val="002060"/>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EF-494C-B314-8DE48C184EE4}"/>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EF-494C-B314-8DE48C184EE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9E-494D-BAB0-708A95BE1AE6}"/>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9E-494D-BAB0-708A95BE1AE6}"/>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9E-494D-BAB0-708A95BE1AE6}"/>
                </c:ext>
              </c:extLst>
            </c:dLbl>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masis MT Pro" panose="02040504050005020304" pitchFamily="18" charset="0"/>
                    <a:ea typeface="+mn-ea"/>
                    <a:cs typeface="+mn-cs"/>
                  </a:defRPr>
                </a:pPr>
                <a:endParaRPr lang="es-GT"/>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Reporte'!$A$22:$A$27</c:f>
              <c:strCache>
                <c:ptCount val="6"/>
                <c:pt idx="0">
                  <c:v>MINISTERIOS</c:v>
                </c:pt>
                <c:pt idx="1">
                  <c:v>OTRAS DEP EJECUTIVO</c:v>
                </c:pt>
                <c:pt idx="2">
                  <c:v>COMISIONES</c:v>
                </c:pt>
                <c:pt idx="3">
                  <c:v>SECRETARÍAS</c:v>
                </c:pt>
                <c:pt idx="4">
                  <c:v>GOBERNACIONES</c:v>
                </c:pt>
                <c:pt idx="5">
                  <c:v>TOTAL ORG. EJECUTIVO</c:v>
                </c:pt>
              </c:strCache>
            </c:strRef>
          </c:cat>
          <c:val>
            <c:numRef>
              <c:f>'6. Reporte'!$C$22:$C$27</c:f>
              <c:numCache>
                <c:formatCode>General</c:formatCode>
                <c:ptCount val="6"/>
                <c:pt idx="0">
                  <c:v>453</c:v>
                </c:pt>
                <c:pt idx="1">
                  <c:v>13</c:v>
                </c:pt>
                <c:pt idx="2">
                  <c:v>1</c:v>
                </c:pt>
                <c:pt idx="3">
                  <c:v>0</c:v>
                </c:pt>
                <c:pt idx="4">
                  <c:v>0</c:v>
                </c:pt>
                <c:pt idx="5">
                  <c:v>467</c:v>
                </c:pt>
              </c:numCache>
            </c:numRef>
          </c:val>
          <c:extLst>
            <c:ext xmlns:c16="http://schemas.microsoft.com/office/drawing/2014/chart" uri="{C3380CC4-5D6E-409C-BE32-E72D297353CC}">
              <c16:uniqueId val="{00000004-4FEF-494C-B314-8DE48C184EE4}"/>
            </c:ext>
          </c:extLst>
        </c:ser>
        <c:dLbls>
          <c:showLegendKey val="0"/>
          <c:showVal val="0"/>
          <c:showCatName val="0"/>
          <c:showSerName val="0"/>
          <c:showPercent val="0"/>
          <c:showBubbleSize val="0"/>
        </c:dLbls>
        <c:gapWidth val="219"/>
        <c:overlap val="-27"/>
        <c:axId val="825785824"/>
        <c:axId val="825786304"/>
      </c:barChart>
      <c:catAx>
        <c:axId val="82578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masis MT Pro" panose="02040504050005020304" pitchFamily="18" charset="0"/>
                <a:ea typeface="+mn-ea"/>
                <a:cs typeface="+mn-cs"/>
              </a:defRPr>
            </a:pPr>
            <a:endParaRPr lang="es-GT"/>
          </a:p>
        </c:txPr>
        <c:crossAx val="825786304"/>
        <c:crosses val="autoZero"/>
        <c:auto val="1"/>
        <c:lblAlgn val="ctr"/>
        <c:lblOffset val="100"/>
        <c:noMultiLvlLbl val="0"/>
      </c:catAx>
      <c:valAx>
        <c:axId val="825786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masis MT Pro" panose="02040504050005020304" pitchFamily="18" charset="0"/>
                    <a:ea typeface="+mn-ea"/>
                    <a:cs typeface="+mn-cs"/>
                  </a:defRPr>
                </a:pPr>
                <a:r>
                  <a:rPr lang="es-GT" b="1"/>
                  <a:t>Cantidad</a:t>
                </a:r>
                <a:r>
                  <a:rPr lang="es-GT" b="1" baseline="0"/>
                  <a:t> de quejas presentadas por los usuarios</a:t>
                </a:r>
                <a:endParaRPr lang="es-GT" b="1"/>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masis MT Pro" panose="02040504050005020304" pitchFamily="18" charset="0"/>
                  <a:ea typeface="+mn-ea"/>
                  <a:cs typeface="+mn-cs"/>
                </a:defRPr>
              </a:pPr>
              <a:endParaRPr lang="es-G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masis MT Pro" panose="02040504050005020304" pitchFamily="18" charset="0"/>
                <a:ea typeface="+mn-ea"/>
                <a:cs typeface="+mn-cs"/>
              </a:defRPr>
            </a:pPr>
            <a:endParaRPr lang="es-GT"/>
          </a:p>
        </c:txPr>
        <c:crossAx val="825785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masis MT Pro" panose="02040504050005020304" pitchFamily="18" charset="0"/>
              <a:ea typeface="+mn-ea"/>
              <a:cs typeface="+mn-cs"/>
            </a:defRPr>
          </a:pPr>
          <a:endParaRPr lang="es-G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masis MT Pro" panose="02040504050005020304" pitchFamily="18" charset="0"/>
        </a:defRPr>
      </a:pPr>
      <a:endParaRPr lang="es-G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1" i="0" u="none" strike="noStrike" kern="1200" cap="none" spc="0" normalizeH="0" baseline="0">
                <a:solidFill>
                  <a:sysClr val="windowText" lastClr="000000"/>
                </a:solidFill>
                <a:latin typeface="Amasis MT Pro" panose="02040504050005020304" pitchFamily="18" charset="0"/>
                <a:ea typeface="+mj-ea"/>
                <a:cs typeface="+mj-cs"/>
              </a:defRPr>
            </a:pPr>
            <a:r>
              <a:rPr lang="es-GT"/>
              <a:t>Quejas y/o denuncias presentadas en los Ministerios</a:t>
            </a:r>
          </a:p>
        </c:rich>
      </c:tx>
      <c:overlay val="0"/>
      <c:spPr>
        <a:noFill/>
        <a:ln>
          <a:noFill/>
        </a:ln>
        <a:effectLst/>
      </c:spPr>
      <c:txPr>
        <a:bodyPr rot="0" spcFirstLastPara="1" vertOverflow="ellipsis" vert="horz" wrap="square" anchor="ctr" anchorCtr="1"/>
        <a:lstStyle/>
        <a:p>
          <a:pPr>
            <a:defRPr sz="1260" b="1" i="0" u="none" strike="noStrike" kern="1200" cap="none" spc="0" normalizeH="0" baseline="0">
              <a:solidFill>
                <a:sysClr val="windowText" lastClr="000000"/>
              </a:solidFill>
              <a:latin typeface="Amasis MT Pro" panose="02040504050005020304" pitchFamily="18" charset="0"/>
              <a:ea typeface="+mj-ea"/>
              <a:cs typeface="+mj-cs"/>
            </a:defRPr>
          </a:pPr>
          <a:endParaRPr lang="es-GT"/>
        </a:p>
      </c:txPr>
    </c:title>
    <c:autoTitleDeleted val="0"/>
    <c:plotArea>
      <c:layout/>
      <c:barChart>
        <c:barDir val="bar"/>
        <c:grouping val="clustered"/>
        <c:varyColors val="0"/>
        <c:ser>
          <c:idx val="0"/>
          <c:order val="0"/>
          <c:tx>
            <c:strRef>
              <c:f>'6. Reporte'!$B$3</c:f>
              <c:strCache>
                <c:ptCount val="1"/>
                <c:pt idx="0">
                  <c:v>PRESENCIAL</c:v>
                </c:pt>
              </c:strCache>
            </c:strRef>
          </c:tx>
          <c:spPr>
            <a:solidFill>
              <a:schemeClr val="accent2"/>
            </a:solidFill>
            <a:ln>
              <a:noFill/>
            </a:ln>
            <a:effectLst/>
          </c:spPr>
          <c:invertIfNegative val="0"/>
          <c:cat>
            <c:strRef>
              <c:f>'6. Reporte'!$A$4:$A$17</c:f>
              <c:strCache>
                <c:ptCount val="14"/>
                <c:pt idx="0">
                  <c:v>MICIVI</c:v>
                </c:pt>
                <c:pt idx="1">
                  <c:v>MINEX</c:v>
                </c:pt>
                <c:pt idx="2">
                  <c:v>MSPAS</c:v>
                </c:pt>
                <c:pt idx="3">
                  <c:v>MCD</c:v>
                </c:pt>
                <c:pt idx="4">
                  <c:v>MINGOB</c:v>
                </c:pt>
                <c:pt idx="5">
                  <c:v>MEM</c:v>
                </c:pt>
                <c:pt idx="6">
                  <c:v>MINTRAB</c:v>
                </c:pt>
                <c:pt idx="7">
                  <c:v>MINEDUC</c:v>
                </c:pt>
                <c:pt idx="8">
                  <c:v>MARN</c:v>
                </c:pt>
                <c:pt idx="9">
                  <c:v>MAGA</c:v>
                </c:pt>
                <c:pt idx="10">
                  <c:v>MIDES</c:v>
                </c:pt>
                <c:pt idx="11">
                  <c:v>MINDEF</c:v>
                </c:pt>
                <c:pt idx="12">
                  <c:v>MINECO</c:v>
                </c:pt>
                <c:pt idx="13">
                  <c:v>MINFIN</c:v>
                </c:pt>
              </c:strCache>
            </c:strRef>
          </c:cat>
          <c:val>
            <c:numRef>
              <c:f>'6. Reporte'!$B$4:$B$17</c:f>
              <c:numCache>
                <c:formatCode>General</c:formatCode>
                <c:ptCount val="14"/>
                <c:pt idx="0">
                  <c:v>0</c:v>
                </c:pt>
                <c:pt idx="1">
                  <c:v>1</c:v>
                </c:pt>
                <c:pt idx="2">
                  <c:v>0</c:v>
                </c:pt>
                <c:pt idx="3">
                  <c:v>0</c:v>
                </c:pt>
                <c:pt idx="4">
                  <c:v>1</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CFA3-47ED-A0BD-185A136B9BB1}"/>
            </c:ext>
          </c:extLst>
        </c:ser>
        <c:ser>
          <c:idx val="1"/>
          <c:order val="1"/>
          <c:tx>
            <c:strRef>
              <c:f>'6. Reporte'!$C$3</c:f>
              <c:strCache>
                <c:ptCount val="1"/>
                <c:pt idx="0">
                  <c:v>ELECTRÓNICO</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masis MT Pro" panose="02040504050005020304" pitchFamily="18" charset="0"/>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'6. Reporte'!$A$4:$A$17</c:f>
              <c:strCache>
                <c:ptCount val="14"/>
                <c:pt idx="0">
                  <c:v>MICIVI</c:v>
                </c:pt>
                <c:pt idx="1">
                  <c:v>MINEX</c:v>
                </c:pt>
                <c:pt idx="2">
                  <c:v>MSPAS</c:v>
                </c:pt>
                <c:pt idx="3">
                  <c:v>MCD</c:v>
                </c:pt>
                <c:pt idx="4">
                  <c:v>MINGOB</c:v>
                </c:pt>
                <c:pt idx="5">
                  <c:v>MEM</c:v>
                </c:pt>
                <c:pt idx="6">
                  <c:v>MINTRAB</c:v>
                </c:pt>
                <c:pt idx="7">
                  <c:v>MINEDUC</c:v>
                </c:pt>
                <c:pt idx="8">
                  <c:v>MARN</c:v>
                </c:pt>
                <c:pt idx="9">
                  <c:v>MAGA</c:v>
                </c:pt>
                <c:pt idx="10">
                  <c:v>MIDES</c:v>
                </c:pt>
                <c:pt idx="11">
                  <c:v>MINDEF</c:v>
                </c:pt>
                <c:pt idx="12">
                  <c:v>MINECO</c:v>
                </c:pt>
                <c:pt idx="13">
                  <c:v>MINFIN</c:v>
                </c:pt>
              </c:strCache>
            </c:strRef>
          </c:cat>
          <c:val>
            <c:numRef>
              <c:f>'6. Reporte'!$C$4:$C$17</c:f>
              <c:numCache>
                <c:formatCode>General</c:formatCode>
                <c:ptCount val="14"/>
                <c:pt idx="0">
                  <c:v>412</c:v>
                </c:pt>
                <c:pt idx="1">
                  <c:v>21</c:v>
                </c:pt>
                <c:pt idx="2">
                  <c:v>9</c:v>
                </c:pt>
                <c:pt idx="3">
                  <c:v>7</c:v>
                </c:pt>
                <c:pt idx="4">
                  <c:v>3</c:v>
                </c:pt>
                <c:pt idx="5">
                  <c:v>1</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A-CFA3-47ED-A0BD-185A136B9BB1}"/>
            </c:ext>
          </c:extLst>
        </c:ser>
        <c:dLbls>
          <c:showLegendKey val="0"/>
          <c:showVal val="0"/>
          <c:showCatName val="0"/>
          <c:showSerName val="0"/>
          <c:showPercent val="0"/>
          <c:showBubbleSize val="0"/>
        </c:dLbls>
        <c:gapWidth val="247"/>
        <c:axId val="1044620480"/>
        <c:axId val="1044621440"/>
      </c:barChart>
      <c:catAx>
        <c:axId val="1044620480"/>
        <c:scaling>
          <c:orientation val="maxMin"/>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50" b="0" i="0" u="none" strike="noStrike" kern="1200" cap="none" spc="0" normalizeH="0" baseline="0">
                <a:solidFill>
                  <a:sysClr val="windowText" lastClr="000000"/>
                </a:solidFill>
                <a:latin typeface="Amasis MT Pro" panose="02040504050005020304" pitchFamily="18" charset="0"/>
                <a:ea typeface="+mn-ea"/>
                <a:cs typeface="+mn-cs"/>
              </a:defRPr>
            </a:pPr>
            <a:endParaRPr lang="es-GT"/>
          </a:p>
        </c:txPr>
        <c:crossAx val="1044621440"/>
        <c:crosses val="autoZero"/>
        <c:auto val="1"/>
        <c:lblAlgn val="ctr"/>
        <c:lblOffset val="100"/>
        <c:noMultiLvlLbl val="0"/>
      </c:catAx>
      <c:valAx>
        <c:axId val="1044621440"/>
        <c:scaling>
          <c:orientation val="minMax"/>
        </c:scaling>
        <c:delete val="0"/>
        <c:axPos val="t"/>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050" b="1" i="0" u="none" strike="noStrike" kern="1200" baseline="0">
                    <a:solidFill>
                      <a:sysClr val="windowText" lastClr="000000"/>
                    </a:solidFill>
                    <a:latin typeface="Amasis MT Pro" panose="02040504050005020304" pitchFamily="18" charset="0"/>
                    <a:ea typeface="+mn-ea"/>
                    <a:cs typeface="+mn-cs"/>
                  </a:defRPr>
                </a:pPr>
                <a:r>
                  <a:rPr lang="es-GT"/>
                  <a:t>Cantidad de quejas y/o denuncias</a:t>
                </a:r>
              </a:p>
            </c:rich>
          </c:tx>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masis MT Pro" panose="02040504050005020304" pitchFamily="18" charset="0"/>
                  <a:ea typeface="+mn-ea"/>
                  <a:cs typeface="+mn-cs"/>
                </a:defRPr>
              </a:pPr>
              <a:endParaRPr lang="es-G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masis MT Pro" panose="02040504050005020304" pitchFamily="18" charset="0"/>
                <a:ea typeface="+mn-ea"/>
                <a:cs typeface="+mn-cs"/>
              </a:defRPr>
            </a:pPr>
            <a:endParaRPr lang="es-GT"/>
          </a:p>
        </c:txPr>
        <c:crossAx val="10446204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masis MT Pro" panose="02040504050005020304" pitchFamily="18" charset="0"/>
              <a:ea typeface="+mn-ea"/>
              <a:cs typeface="+mn-cs"/>
            </a:defRPr>
          </a:pPr>
          <a:endParaRPr lang="es-GT"/>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sz="1050">
          <a:solidFill>
            <a:sysClr val="windowText" lastClr="000000"/>
          </a:solidFill>
          <a:latin typeface="Amasis MT Pro" panose="02040504050005020304" pitchFamily="18" charset="0"/>
        </a:defRPr>
      </a:pPr>
      <a:endParaRPr lang="es-G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sz="1400" b="1" i="0" u="none" strike="noStrike" kern="1200" spc="0" baseline="0">
                <a:solidFill>
                  <a:sysClr val="windowText" lastClr="000000"/>
                </a:solidFill>
              </a:rPr>
              <a:t>Quejas y/o denuncias en Secretarías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tx>
            <c:strRef>
              <c:f>'6. Reporte'!$F$3</c:f>
              <c:strCache>
                <c:ptCount val="1"/>
                <c:pt idx="0">
                  <c:v>PRESENCIAL</c:v>
                </c:pt>
              </c:strCache>
            </c:strRef>
          </c:tx>
          <c:spPr>
            <a:solidFill>
              <a:schemeClr val="accent6"/>
            </a:solidFill>
            <a:ln>
              <a:noFill/>
            </a:ln>
            <a:effectLst/>
          </c:spPr>
          <c:invertIfNegative val="0"/>
          <c:cat>
            <c:strRef>
              <c:f>'6. Reporte'!$E$4:$E$15</c:f>
              <c:strCache>
                <c:ptCount val="12"/>
                <c:pt idx="0">
                  <c:v>SECONRED</c:v>
                </c:pt>
                <c:pt idx="1">
                  <c:v>SENACYT</c:v>
                </c:pt>
                <c:pt idx="2">
                  <c:v>SAAS</c:v>
                </c:pt>
                <c:pt idx="3">
                  <c:v>SBS</c:v>
                </c:pt>
                <c:pt idx="4">
                  <c:v>SECCATID</c:v>
                </c:pt>
                <c:pt idx="5">
                  <c:v>SEGEPLAN</c:v>
                </c:pt>
                <c:pt idx="6">
                  <c:v>SEPREM</c:v>
                </c:pt>
                <c:pt idx="7">
                  <c:v>SIE</c:v>
                </c:pt>
                <c:pt idx="8">
                  <c:v>SOSEP</c:v>
                </c:pt>
                <c:pt idx="9">
                  <c:v>SPP</c:v>
                </c:pt>
                <c:pt idx="10">
                  <c:v>STCNS</c:v>
                </c:pt>
                <c:pt idx="11">
                  <c:v>SVET</c:v>
                </c:pt>
              </c:strCache>
            </c:strRef>
          </c:cat>
          <c:val>
            <c:numRef>
              <c:f>'6. Reporte'!$F$4:$F$15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438-4F16-967D-547AF34E122C}"/>
            </c:ext>
          </c:extLst>
        </c:ser>
        <c:ser>
          <c:idx val="1"/>
          <c:order val="1"/>
          <c:tx>
            <c:strRef>
              <c:f>'6. Reporte'!$G$3</c:f>
              <c:strCache>
                <c:ptCount val="1"/>
                <c:pt idx="0">
                  <c:v>ELECTRÓNICO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Reporte'!$E$4:$E$15</c:f>
              <c:strCache>
                <c:ptCount val="12"/>
                <c:pt idx="0">
                  <c:v>SECONRED</c:v>
                </c:pt>
                <c:pt idx="1">
                  <c:v>SENACYT</c:v>
                </c:pt>
                <c:pt idx="2">
                  <c:v>SAAS</c:v>
                </c:pt>
                <c:pt idx="3">
                  <c:v>SBS</c:v>
                </c:pt>
                <c:pt idx="4">
                  <c:v>SECCATID</c:v>
                </c:pt>
                <c:pt idx="5">
                  <c:v>SEGEPLAN</c:v>
                </c:pt>
                <c:pt idx="6">
                  <c:v>SEPREM</c:v>
                </c:pt>
                <c:pt idx="7">
                  <c:v>SIE</c:v>
                </c:pt>
                <c:pt idx="8">
                  <c:v>SOSEP</c:v>
                </c:pt>
                <c:pt idx="9">
                  <c:v>SPP</c:v>
                </c:pt>
                <c:pt idx="10">
                  <c:v>STCNS</c:v>
                </c:pt>
                <c:pt idx="11">
                  <c:v>SVET</c:v>
                </c:pt>
              </c:strCache>
            </c:strRef>
          </c:cat>
          <c:val>
            <c:numRef>
              <c:f>'6. Reporte'!$G$4:$G$15</c:f>
              <c:numCache>
                <c:formatCode>General</c:formatCode>
                <c:ptCount val="12"/>
                <c:pt idx="0">
                  <c:v>3</c:v>
                </c:pt>
                <c:pt idx="1">
                  <c:v>1</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438-4F16-967D-547AF34E122C}"/>
            </c:ext>
          </c:extLst>
        </c:ser>
        <c:dLbls>
          <c:showLegendKey val="0"/>
          <c:showVal val="0"/>
          <c:showCatName val="0"/>
          <c:showSerName val="0"/>
          <c:showPercent val="0"/>
          <c:showBubbleSize val="0"/>
        </c:dLbls>
        <c:gapWidth val="219"/>
        <c:overlap val="-27"/>
        <c:axId val="1640296783"/>
        <c:axId val="1937705487"/>
      </c:barChart>
      <c:catAx>
        <c:axId val="1640296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937705487"/>
        <c:crosses val="autoZero"/>
        <c:auto val="1"/>
        <c:lblAlgn val="ctr"/>
        <c:lblOffset val="100"/>
        <c:noMultiLvlLbl val="0"/>
      </c:catAx>
      <c:valAx>
        <c:axId val="19377054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GT"/>
                  <a:t>Cantidad</a:t>
                </a:r>
                <a:r>
                  <a:rPr lang="es-GT" baseline="0"/>
                  <a:t> de quejas y denuncias</a:t>
                </a:r>
                <a:endParaRPr lang="es-GT"/>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G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640296783"/>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4</xdr:col>
      <xdr:colOff>723900</xdr:colOff>
      <xdr:row>11</xdr:row>
      <xdr:rowOff>104775</xdr:rowOff>
    </xdr:to>
    <xdr:graphicFrame macro="">
      <xdr:nvGraphicFramePr>
        <xdr:cNvPr id="3" name="Gráfico 2">
          <a:extLst>
            <a:ext uri="{FF2B5EF4-FFF2-40B4-BE49-F238E27FC236}">
              <a16:creationId xmlns:a16="http://schemas.microsoft.com/office/drawing/2014/main" id="{1FD40103-0777-4A60-9D38-01E6C659D4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0</xdr:row>
      <xdr:rowOff>9525</xdr:rowOff>
    </xdr:from>
    <xdr:to>
      <xdr:col>9</xdr:col>
      <xdr:colOff>742950</xdr:colOff>
      <xdr:row>11</xdr:row>
      <xdr:rowOff>114300</xdr:rowOff>
    </xdr:to>
    <xdr:graphicFrame macro="">
      <xdr:nvGraphicFramePr>
        <xdr:cNvPr id="4" name="Gráfico 3">
          <a:extLst>
            <a:ext uri="{FF2B5EF4-FFF2-40B4-BE49-F238E27FC236}">
              <a16:creationId xmlns:a16="http://schemas.microsoft.com/office/drawing/2014/main" id="{22F817D7-2F15-451D-A849-06B4FCFB3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13</xdr:row>
      <xdr:rowOff>19050</xdr:rowOff>
    </xdr:from>
    <xdr:to>
      <xdr:col>9</xdr:col>
      <xdr:colOff>714375</xdr:colOff>
      <xdr:row>24</xdr:row>
      <xdr:rowOff>123825</xdr:rowOff>
    </xdr:to>
    <xdr:graphicFrame macro="">
      <xdr:nvGraphicFramePr>
        <xdr:cNvPr id="5" name="Gráfico 4">
          <a:extLst>
            <a:ext uri="{FF2B5EF4-FFF2-40B4-BE49-F238E27FC236}">
              <a16:creationId xmlns:a16="http://schemas.microsoft.com/office/drawing/2014/main" id="{5F229489-1D34-47C5-9D84-9E0DA9DF7E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4</xdr:col>
      <xdr:colOff>704850</xdr:colOff>
      <xdr:row>24</xdr:row>
      <xdr:rowOff>104775</xdr:rowOff>
    </xdr:to>
    <xdr:graphicFrame macro="">
      <xdr:nvGraphicFramePr>
        <xdr:cNvPr id="6" name="Gráfico 5">
          <a:extLst>
            <a:ext uri="{FF2B5EF4-FFF2-40B4-BE49-F238E27FC236}">
              <a16:creationId xmlns:a16="http://schemas.microsoft.com/office/drawing/2014/main" id="{2DF908F3-09D8-4AAA-9253-3E001EF25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26</xdr:row>
      <xdr:rowOff>0</xdr:rowOff>
    </xdr:from>
    <xdr:to>
      <xdr:col>4</xdr:col>
      <xdr:colOff>704850</xdr:colOff>
      <xdr:row>37</xdr:row>
      <xdr:rowOff>104775</xdr:rowOff>
    </xdr:to>
    <xdr:graphicFrame macro="">
      <xdr:nvGraphicFramePr>
        <xdr:cNvPr id="2" name="Gráfico 1">
          <a:extLst>
            <a:ext uri="{FF2B5EF4-FFF2-40B4-BE49-F238E27FC236}">
              <a16:creationId xmlns:a16="http://schemas.microsoft.com/office/drawing/2014/main" id="{2309818B-5F62-40A5-9B5A-8F25C18EF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142875</xdr:colOff>
      <xdr:row>0</xdr:row>
      <xdr:rowOff>38100</xdr:rowOff>
    </xdr:from>
    <xdr:to>
      <xdr:col>16</xdr:col>
      <xdr:colOff>142875</xdr:colOff>
      <xdr:row>12</xdr:row>
      <xdr:rowOff>85725</xdr:rowOff>
    </xdr:to>
    <xdr:graphicFrame macro="">
      <xdr:nvGraphicFramePr>
        <xdr:cNvPr id="7" name="Gráfico 6">
          <a:extLst>
            <a:ext uri="{FF2B5EF4-FFF2-40B4-BE49-F238E27FC236}">
              <a16:creationId xmlns:a16="http://schemas.microsoft.com/office/drawing/2014/main" id="{34CA4962-8255-4FB5-8DC4-CA8CA1522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84203</xdr:colOff>
      <xdr:row>0</xdr:row>
      <xdr:rowOff>0</xdr:rowOff>
    </xdr:from>
    <xdr:to>
      <xdr:col>22</xdr:col>
      <xdr:colOff>13608</xdr:colOff>
      <xdr:row>22</xdr:row>
      <xdr:rowOff>23253</xdr:rowOff>
    </xdr:to>
    <xdr:graphicFrame macro="">
      <xdr:nvGraphicFramePr>
        <xdr:cNvPr id="2" name="Gráfico 1">
          <a:extLst>
            <a:ext uri="{FF2B5EF4-FFF2-40B4-BE49-F238E27FC236}">
              <a16:creationId xmlns:a16="http://schemas.microsoft.com/office/drawing/2014/main" id="{978C52C0-2F90-421F-B49A-EFB6FD221E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93889</xdr:colOff>
      <xdr:row>27</xdr:row>
      <xdr:rowOff>180292</xdr:rowOff>
    </xdr:from>
    <xdr:to>
      <xdr:col>6</xdr:col>
      <xdr:colOff>1057274</xdr:colOff>
      <xdr:row>64</xdr:row>
      <xdr:rowOff>68034</xdr:rowOff>
    </xdr:to>
    <xdr:graphicFrame macro="">
      <xdr:nvGraphicFramePr>
        <xdr:cNvPr id="3" name="Gráfico 2">
          <a:extLst>
            <a:ext uri="{FF2B5EF4-FFF2-40B4-BE49-F238E27FC236}">
              <a16:creationId xmlns:a16="http://schemas.microsoft.com/office/drawing/2014/main" id="{D878B59B-671B-464F-9D9B-4C01D38D1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197304</xdr:colOff>
      <xdr:row>0</xdr:row>
      <xdr:rowOff>206831</xdr:rowOff>
    </xdr:from>
    <xdr:to>
      <xdr:col>12</xdr:col>
      <xdr:colOff>11206</xdr:colOff>
      <xdr:row>13</xdr:row>
      <xdr:rowOff>168088</xdr:rowOff>
    </xdr:to>
    <xdr:graphicFrame macro="">
      <xdr:nvGraphicFramePr>
        <xdr:cNvPr id="6" name="Gráfico 5">
          <a:extLst>
            <a:ext uri="{FF2B5EF4-FFF2-40B4-BE49-F238E27FC236}">
              <a16:creationId xmlns:a16="http://schemas.microsoft.com/office/drawing/2014/main" id="{C82CF7FD-1EDF-3553-EEE5-F9577E5F0B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201705</xdr:colOff>
      <xdr:row>14</xdr:row>
      <xdr:rowOff>29936</xdr:rowOff>
    </xdr:from>
    <xdr:to>
      <xdr:col>12</xdr:col>
      <xdr:colOff>33617</xdr:colOff>
      <xdr:row>26</xdr:row>
      <xdr:rowOff>310244</xdr:rowOff>
    </xdr:to>
    <xdr:graphicFrame macro="">
      <xdr:nvGraphicFramePr>
        <xdr:cNvPr id="7" name="Gráfico 6">
          <a:extLst>
            <a:ext uri="{FF2B5EF4-FFF2-40B4-BE49-F238E27FC236}">
              <a16:creationId xmlns:a16="http://schemas.microsoft.com/office/drawing/2014/main" id="{84512FA1-23CC-4DE3-8490-963095F49A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265338</xdr:colOff>
      <xdr:row>27</xdr:row>
      <xdr:rowOff>84364</xdr:rowOff>
    </xdr:from>
    <xdr:to>
      <xdr:col>18</xdr:col>
      <xdr:colOff>336176</xdr:colOff>
      <xdr:row>39</xdr:row>
      <xdr:rowOff>414618</xdr:rowOff>
    </xdr:to>
    <xdr:graphicFrame macro="">
      <xdr:nvGraphicFramePr>
        <xdr:cNvPr id="8" name="Gráfico 7">
          <a:extLst>
            <a:ext uri="{FF2B5EF4-FFF2-40B4-BE49-F238E27FC236}">
              <a16:creationId xmlns:a16="http://schemas.microsoft.com/office/drawing/2014/main" id="{F0D588D0-62D4-8707-E088-17A4E5671D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170088</xdr:colOff>
      <xdr:row>39</xdr:row>
      <xdr:rowOff>506186</xdr:rowOff>
    </xdr:from>
    <xdr:to>
      <xdr:col>17</xdr:col>
      <xdr:colOff>54428</xdr:colOff>
      <xdr:row>64</xdr:row>
      <xdr:rowOff>0</xdr:rowOff>
    </xdr:to>
    <xdr:graphicFrame macro="">
      <xdr:nvGraphicFramePr>
        <xdr:cNvPr id="10" name="Gráfico 9">
          <a:extLst>
            <a:ext uri="{FF2B5EF4-FFF2-40B4-BE49-F238E27FC236}">
              <a16:creationId xmlns:a16="http://schemas.microsoft.com/office/drawing/2014/main" id="{A20782F7-7B30-D01A-0CE8-C51A1F932E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D250-FDE2-4A4D-ABAD-A5526F326E35}">
  <sheetPr>
    <pageSetUpPr fitToPage="1"/>
  </sheetPr>
  <dimension ref="A1:N100"/>
  <sheetViews>
    <sheetView topLeftCell="A3" zoomScale="85" zoomScaleNormal="85" workbookViewId="0">
      <pane xSplit="2" ySplit="3" topLeftCell="D6" activePane="bottomRight" state="frozen"/>
      <selection pane="topRight" activeCell="C3" sqref="C3"/>
      <selection pane="bottomLeft" activeCell="A6" sqref="A6"/>
      <selection pane="bottomRight" activeCell="D73" sqref="D73"/>
    </sheetView>
  </sheetViews>
  <sheetFormatPr baseColWidth="10" defaultColWidth="11.42578125" defaultRowHeight="15" x14ac:dyDescent="0.25"/>
  <cols>
    <col min="1" max="1" width="4.5703125" style="14" customWidth="1"/>
    <col min="2" max="2" width="15.7109375" style="14" bestFit="1" customWidth="1"/>
    <col min="3" max="3" width="22.28515625" style="12" bestFit="1" customWidth="1"/>
    <col min="4" max="4" width="27.85546875" style="12" customWidth="1"/>
    <col min="5" max="5" width="28.42578125" style="1" customWidth="1"/>
    <col min="6" max="6" width="25" style="1" customWidth="1"/>
    <col min="7" max="7" width="11.5703125" style="1" bestFit="1" customWidth="1"/>
    <col min="8" max="8" width="13.140625" style="1" bestFit="1" customWidth="1"/>
    <col min="9" max="10" width="10.85546875" style="1" customWidth="1"/>
    <col min="11" max="11" width="11.140625" style="1" customWidth="1"/>
    <col min="12" max="12" width="29" style="1" customWidth="1"/>
    <col min="13" max="13" width="11.42578125" style="1"/>
    <col min="14" max="14" width="15.7109375" style="1" hidden="1" customWidth="1"/>
    <col min="15" max="15" width="15.7109375" style="1" bestFit="1" customWidth="1"/>
    <col min="16" max="16384" width="11.42578125" style="1"/>
  </cols>
  <sheetData>
    <row r="1" spans="1:14" ht="21.75" thickBot="1" x14ac:dyDescent="0.3">
      <c r="A1" s="124" t="s">
        <v>0</v>
      </c>
      <c r="B1" s="125"/>
      <c r="C1" s="125"/>
      <c r="D1" s="125"/>
      <c r="E1" s="125"/>
      <c r="F1" s="125"/>
      <c r="G1" s="125"/>
      <c r="H1" s="125"/>
      <c r="I1" s="125"/>
      <c r="J1" s="125"/>
      <c r="K1" s="125"/>
      <c r="L1" s="126"/>
    </row>
    <row r="2" spans="1:14" ht="35.25" customHeight="1" thickBot="1" x14ac:dyDescent="0.3">
      <c r="A2" s="141" t="s">
        <v>1</v>
      </c>
      <c r="B2" s="142"/>
      <c r="C2" s="142"/>
      <c r="D2" s="143"/>
      <c r="E2" s="144" t="s">
        <v>2</v>
      </c>
      <c r="F2" s="145"/>
      <c r="G2" s="145"/>
      <c r="H2" s="145"/>
      <c r="I2" s="146"/>
      <c r="J2" s="132" t="s">
        <v>3</v>
      </c>
      <c r="K2" s="133"/>
      <c r="L2" s="9"/>
    </row>
    <row r="3" spans="1:14" ht="30.75" customHeight="1" thickBot="1" x14ac:dyDescent="0.3">
      <c r="A3" s="134" t="s">
        <v>4</v>
      </c>
      <c r="B3" s="147" t="s">
        <v>5</v>
      </c>
      <c r="C3" s="130" t="s">
        <v>6</v>
      </c>
      <c r="D3" s="130" t="s">
        <v>7</v>
      </c>
      <c r="E3" s="130" t="s">
        <v>8</v>
      </c>
      <c r="F3" s="127" t="s">
        <v>9</v>
      </c>
      <c r="G3" s="128"/>
      <c r="H3" s="128"/>
      <c r="I3" s="128"/>
      <c r="J3" s="128"/>
      <c r="K3" s="128"/>
      <c r="L3" s="129"/>
    </row>
    <row r="4" spans="1:14" ht="32.25" customHeight="1" thickBot="1" x14ac:dyDescent="0.3">
      <c r="A4" s="135"/>
      <c r="B4" s="148"/>
      <c r="C4" s="137"/>
      <c r="D4" s="137"/>
      <c r="E4" s="137"/>
      <c r="F4" s="130" t="s">
        <v>10</v>
      </c>
      <c r="G4" s="138" t="s">
        <v>11</v>
      </c>
      <c r="H4" s="140"/>
      <c r="I4" s="138" t="s">
        <v>12</v>
      </c>
      <c r="J4" s="139"/>
      <c r="K4" s="140"/>
      <c r="L4" s="130" t="s">
        <v>13</v>
      </c>
    </row>
    <row r="5" spans="1:14" ht="32.25" customHeight="1" thickBot="1" x14ac:dyDescent="0.3">
      <c r="A5" s="136"/>
      <c r="B5" s="148"/>
      <c r="C5" s="131"/>
      <c r="D5" s="131"/>
      <c r="E5" s="131"/>
      <c r="F5" s="131"/>
      <c r="G5" s="79" t="s">
        <v>14</v>
      </c>
      <c r="H5" s="80" t="s">
        <v>15</v>
      </c>
      <c r="I5" s="81" t="s">
        <v>16</v>
      </c>
      <c r="J5" s="82" t="s">
        <v>17</v>
      </c>
      <c r="K5" s="83" t="s">
        <v>18</v>
      </c>
      <c r="L5" s="131"/>
      <c r="N5" s="1" t="s">
        <v>19</v>
      </c>
    </row>
    <row r="6" spans="1:14" x14ac:dyDescent="0.25">
      <c r="A6" s="61">
        <v>1</v>
      </c>
      <c r="B6" s="10" t="s">
        <v>20</v>
      </c>
      <c r="C6" s="10" t="s">
        <v>21</v>
      </c>
      <c r="D6" s="10" t="s">
        <v>21</v>
      </c>
      <c r="E6" s="10" t="s">
        <v>22</v>
      </c>
      <c r="F6" s="10" t="s">
        <v>22</v>
      </c>
      <c r="G6" s="6">
        <v>0</v>
      </c>
      <c r="H6" s="6">
        <v>0</v>
      </c>
      <c r="I6" s="6">
        <v>0</v>
      </c>
      <c r="J6" s="6">
        <v>0</v>
      </c>
      <c r="K6" s="6">
        <v>0</v>
      </c>
      <c r="L6" s="2"/>
      <c r="N6" s="1" t="s">
        <v>23</v>
      </c>
    </row>
    <row r="7" spans="1:14" ht="19.5" customHeight="1" x14ac:dyDescent="0.25">
      <c r="A7" s="22">
        <v>2</v>
      </c>
      <c r="B7" s="10" t="s">
        <v>20</v>
      </c>
      <c r="C7" s="10" t="s">
        <v>24</v>
      </c>
      <c r="D7" s="10" t="s">
        <v>25</v>
      </c>
      <c r="E7" s="10" t="s">
        <v>22</v>
      </c>
      <c r="F7" s="10" t="s">
        <v>22</v>
      </c>
      <c r="G7" s="6">
        <v>0</v>
      </c>
      <c r="H7" s="6">
        <v>0</v>
      </c>
      <c r="I7" s="6">
        <v>0</v>
      </c>
      <c r="J7" s="6">
        <v>0</v>
      </c>
      <c r="K7" s="6">
        <v>0</v>
      </c>
      <c r="L7" s="2"/>
      <c r="N7" s="1" t="s">
        <v>26</v>
      </c>
    </row>
    <row r="8" spans="1:14" ht="19.5" customHeight="1" x14ac:dyDescent="0.25">
      <c r="A8" s="61">
        <v>3</v>
      </c>
      <c r="B8" s="10" t="s">
        <v>27</v>
      </c>
      <c r="C8" s="10" t="s">
        <v>28</v>
      </c>
      <c r="D8" s="10" t="s">
        <v>28</v>
      </c>
      <c r="E8" s="10" t="s">
        <v>22</v>
      </c>
      <c r="F8" s="10" t="s">
        <v>22</v>
      </c>
      <c r="G8" s="6">
        <v>0</v>
      </c>
      <c r="H8" s="6">
        <v>0</v>
      </c>
      <c r="I8" s="6">
        <v>0</v>
      </c>
      <c r="J8" s="6">
        <v>0</v>
      </c>
      <c r="K8" s="6">
        <v>0</v>
      </c>
      <c r="L8" s="2"/>
      <c r="N8" s="1" t="s">
        <v>29</v>
      </c>
    </row>
    <row r="9" spans="1:14" ht="19.5" customHeight="1" x14ac:dyDescent="0.25">
      <c r="A9" s="22">
        <v>4</v>
      </c>
      <c r="B9" s="10" t="s">
        <v>20</v>
      </c>
      <c r="C9" s="10" t="s">
        <v>30</v>
      </c>
      <c r="D9" s="10" t="s">
        <v>30</v>
      </c>
      <c r="E9" s="10" t="s">
        <v>31</v>
      </c>
      <c r="F9" s="10" t="s">
        <v>32</v>
      </c>
      <c r="G9" s="6">
        <v>0</v>
      </c>
      <c r="H9" s="6">
        <v>9</v>
      </c>
      <c r="I9" s="6">
        <v>0</v>
      </c>
      <c r="J9" s="6">
        <v>9</v>
      </c>
      <c r="K9" s="6">
        <v>0</v>
      </c>
      <c r="L9" s="2" t="s">
        <v>33</v>
      </c>
      <c r="N9" s="1" t="s">
        <v>20</v>
      </c>
    </row>
    <row r="10" spans="1:14" ht="19.5" customHeight="1" x14ac:dyDescent="0.25">
      <c r="A10" s="61">
        <v>5</v>
      </c>
      <c r="B10" s="10" t="s">
        <v>20</v>
      </c>
      <c r="C10" s="10" t="s">
        <v>30</v>
      </c>
      <c r="D10" s="10" t="s">
        <v>30</v>
      </c>
      <c r="E10" s="10" t="s">
        <v>34</v>
      </c>
      <c r="F10" s="10" t="s">
        <v>32</v>
      </c>
      <c r="G10" s="6">
        <v>0</v>
      </c>
      <c r="H10" s="6">
        <v>0</v>
      </c>
      <c r="I10" s="6">
        <v>0</v>
      </c>
      <c r="J10" s="6">
        <v>0</v>
      </c>
      <c r="K10" s="6">
        <v>0</v>
      </c>
      <c r="L10" s="2" t="s">
        <v>32</v>
      </c>
      <c r="N10" s="1" t="s">
        <v>27</v>
      </c>
    </row>
    <row r="11" spans="1:14" ht="19.5" customHeight="1" x14ac:dyDescent="0.25">
      <c r="A11" s="22">
        <v>6</v>
      </c>
      <c r="B11" s="10" t="s">
        <v>20</v>
      </c>
      <c r="C11" s="10" t="s">
        <v>30</v>
      </c>
      <c r="D11" s="10" t="s">
        <v>30</v>
      </c>
      <c r="E11" s="10" t="s">
        <v>35</v>
      </c>
      <c r="F11" s="10" t="s">
        <v>32</v>
      </c>
      <c r="G11" s="6">
        <v>0</v>
      </c>
      <c r="H11" s="6">
        <v>2</v>
      </c>
      <c r="I11" s="6">
        <v>0</v>
      </c>
      <c r="J11" s="6">
        <v>2</v>
      </c>
      <c r="K11" s="6">
        <v>0</v>
      </c>
      <c r="L11" s="2" t="s">
        <v>32</v>
      </c>
    </row>
    <row r="12" spans="1:14" ht="19.5" customHeight="1" x14ac:dyDescent="0.25">
      <c r="A12" s="61">
        <v>7</v>
      </c>
      <c r="B12" s="10" t="s">
        <v>20</v>
      </c>
      <c r="C12" s="10" t="s">
        <v>30</v>
      </c>
      <c r="D12" s="10" t="s">
        <v>30</v>
      </c>
      <c r="E12" s="10" t="s">
        <v>36</v>
      </c>
      <c r="F12" s="10" t="s">
        <v>32</v>
      </c>
      <c r="G12" s="6">
        <v>0</v>
      </c>
      <c r="H12" s="6">
        <v>1</v>
      </c>
      <c r="I12" s="6">
        <v>0</v>
      </c>
      <c r="J12" s="6">
        <v>1</v>
      </c>
      <c r="K12" s="6">
        <v>0</v>
      </c>
      <c r="L12" s="2" t="s">
        <v>32</v>
      </c>
    </row>
    <row r="13" spans="1:14" ht="19.5" customHeight="1" x14ac:dyDescent="0.25">
      <c r="A13" s="22">
        <v>8</v>
      </c>
      <c r="B13" s="10" t="s">
        <v>20</v>
      </c>
      <c r="C13" s="10" t="s">
        <v>37</v>
      </c>
      <c r="D13" s="10" t="s">
        <v>37</v>
      </c>
      <c r="E13" s="10" t="s">
        <v>38</v>
      </c>
      <c r="F13" s="10" t="s">
        <v>39</v>
      </c>
      <c r="G13" s="6">
        <v>0</v>
      </c>
      <c r="H13" s="6">
        <v>1</v>
      </c>
      <c r="I13" s="6">
        <v>0</v>
      </c>
      <c r="J13" s="6">
        <v>1</v>
      </c>
      <c r="K13" s="6">
        <v>0</v>
      </c>
      <c r="L13" s="2" t="s">
        <v>40</v>
      </c>
    </row>
    <row r="14" spans="1:14" ht="19.5" customHeight="1" x14ac:dyDescent="0.25">
      <c r="A14" s="61">
        <v>9</v>
      </c>
      <c r="B14" s="10" t="s">
        <v>23</v>
      </c>
      <c r="C14" s="10" t="s">
        <v>41</v>
      </c>
      <c r="D14" s="10" t="s">
        <v>42</v>
      </c>
      <c r="E14" s="10" t="s">
        <v>43</v>
      </c>
      <c r="F14" s="10" t="s">
        <v>44</v>
      </c>
      <c r="G14" s="6"/>
      <c r="H14" s="6" t="s">
        <v>45</v>
      </c>
      <c r="I14" s="6"/>
      <c r="J14" s="6" t="s">
        <v>45</v>
      </c>
      <c r="K14" s="6"/>
      <c r="L14" s="2" t="s">
        <v>46</v>
      </c>
    </row>
    <row r="15" spans="1:14" ht="19.5" customHeight="1" x14ac:dyDescent="0.25">
      <c r="A15" s="22">
        <v>10</v>
      </c>
      <c r="B15" s="10" t="s">
        <v>23</v>
      </c>
      <c r="C15" s="10" t="s">
        <v>41</v>
      </c>
      <c r="D15" s="10" t="s">
        <v>42</v>
      </c>
      <c r="E15" s="10" t="s">
        <v>47</v>
      </c>
      <c r="F15" s="10" t="s">
        <v>48</v>
      </c>
      <c r="G15" s="6" t="s">
        <v>45</v>
      </c>
      <c r="H15" s="6"/>
      <c r="I15" s="6"/>
      <c r="J15" s="6" t="s">
        <v>45</v>
      </c>
      <c r="K15" s="6"/>
      <c r="L15" s="2" t="s">
        <v>49</v>
      </c>
    </row>
    <row r="16" spans="1:14" ht="19.5" customHeight="1" x14ac:dyDescent="0.25">
      <c r="A16" s="61">
        <v>11</v>
      </c>
      <c r="B16" s="10" t="s">
        <v>23</v>
      </c>
      <c r="C16" s="10" t="s">
        <v>41</v>
      </c>
      <c r="D16" s="10" t="s">
        <v>42</v>
      </c>
      <c r="E16" s="10" t="s">
        <v>50</v>
      </c>
      <c r="F16" s="10" t="s">
        <v>51</v>
      </c>
      <c r="G16" s="6"/>
      <c r="H16" s="6" t="s">
        <v>45</v>
      </c>
      <c r="I16" s="6"/>
      <c r="J16" s="6" t="s">
        <v>45</v>
      </c>
      <c r="K16" s="6"/>
      <c r="L16" s="2" t="s">
        <v>52</v>
      </c>
    </row>
    <row r="17" spans="1:12" ht="19.5" customHeight="1" x14ac:dyDescent="0.25">
      <c r="A17" s="22">
        <v>12</v>
      </c>
      <c r="B17" s="10" t="s">
        <v>23</v>
      </c>
      <c r="C17" s="10" t="s">
        <v>41</v>
      </c>
      <c r="D17" s="10" t="s">
        <v>42</v>
      </c>
      <c r="E17" s="10" t="s">
        <v>53</v>
      </c>
      <c r="F17" s="10" t="s">
        <v>54</v>
      </c>
      <c r="G17" s="6"/>
      <c r="H17" s="6" t="s">
        <v>45</v>
      </c>
      <c r="I17" s="6"/>
      <c r="J17" s="6" t="s">
        <v>45</v>
      </c>
      <c r="K17" s="6"/>
      <c r="L17" s="2" t="s">
        <v>55</v>
      </c>
    </row>
    <row r="18" spans="1:12" ht="19.5" customHeight="1" x14ac:dyDescent="0.25">
      <c r="A18" s="61">
        <v>13</v>
      </c>
      <c r="B18" s="10" t="s">
        <v>29</v>
      </c>
      <c r="C18" s="10" t="s">
        <v>56</v>
      </c>
      <c r="D18" s="10" t="s">
        <v>56</v>
      </c>
      <c r="E18" s="10" t="s">
        <v>22</v>
      </c>
      <c r="F18" s="10" t="s">
        <v>22</v>
      </c>
      <c r="G18" s="2">
        <v>0</v>
      </c>
      <c r="H18" s="6">
        <v>0</v>
      </c>
      <c r="I18" s="6">
        <v>0</v>
      </c>
      <c r="J18" s="6">
        <v>0</v>
      </c>
      <c r="K18" s="6">
        <v>0</v>
      </c>
      <c r="L18" s="2"/>
    </row>
    <row r="19" spans="1:12" ht="19.5" customHeight="1" x14ac:dyDescent="0.25">
      <c r="A19" s="22">
        <v>14</v>
      </c>
      <c r="B19" s="10" t="s">
        <v>23</v>
      </c>
      <c r="C19" s="10" t="s">
        <v>57</v>
      </c>
      <c r="D19" s="10" t="s">
        <v>57</v>
      </c>
      <c r="E19" s="10" t="s">
        <v>22</v>
      </c>
      <c r="F19" s="10" t="s">
        <v>22</v>
      </c>
      <c r="G19" s="2">
        <v>0</v>
      </c>
      <c r="H19" s="6">
        <v>0</v>
      </c>
      <c r="I19" s="6">
        <v>0</v>
      </c>
      <c r="J19" s="6">
        <v>0</v>
      </c>
      <c r="K19" s="6">
        <v>0</v>
      </c>
      <c r="L19" s="2"/>
    </row>
    <row r="20" spans="1:12" ht="19.5" customHeight="1" x14ac:dyDescent="0.25">
      <c r="A20" s="61">
        <v>15</v>
      </c>
      <c r="B20" s="10" t="s">
        <v>29</v>
      </c>
      <c r="C20" s="10" t="s">
        <v>58</v>
      </c>
      <c r="D20" s="10" t="s">
        <v>58</v>
      </c>
      <c r="E20" s="10" t="s">
        <v>22</v>
      </c>
      <c r="F20" s="10" t="s">
        <v>22</v>
      </c>
      <c r="G20" s="2">
        <v>0</v>
      </c>
      <c r="H20" s="6">
        <v>0</v>
      </c>
      <c r="I20" s="6">
        <v>0</v>
      </c>
      <c r="J20" s="6">
        <v>0</v>
      </c>
      <c r="K20" s="6">
        <v>0</v>
      </c>
      <c r="L20" s="2"/>
    </row>
    <row r="21" spans="1:12" ht="19.5" customHeight="1" x14ac:dyDescent="0.25">
      <c r="A21" s="22">
        <v>16</v>
      </c>
      <c r="B21" s="10" t="s">
        <v>26</v>
      </c>
      <c r="C21" s="10" t="s">
        <v>59</v>
      </c>
      <c r="D21" s="10" t="s">
        <v>60</v>
      </c>
      <c r="E21" s="10" t="s">
        <v>61</v>
      </c>
      <c r="F21" s="10"/>
      <c r="G21" s="2">
        <v>0</v>
      </c>
      <c r="H21" s="6">
        <v>1</v>
      </c>
      <c r="I21" s="6">
        <v>0</v>
      </c>
      <c r="J21" s="6">
        <v>1</v>
      </c>
      <c r="K21" s="6">
        <v>0</v>
      </c>
      <c r="L21" s="84" t="s">
        <v>62</v>
      </c>
    </row>
    <row r="22" spans="1:12" ht="19.5" customHeight="1" x14ac:dyDescent="0.25">
      <c r="A22" s="61">
        <v>17</v>
      </c>
      <c r="B22" s="10" t="s">
        <v>20</v>
      </c>
      <c r="C22" s="10" t="s">
        <v>63</v>
      </c>
      <c r="D22" s="10" t="s">
        <v>63</v>
      </c>
      <c r="E22" s="10" t="s">
        <v>22</v>
      </c>
      <c r="F22" s="10" t="s">
        <v>22</v>
      </c>
      <c r="G22" s="2">
        <v>0</v>
      </c>
      <c r="H22" s="6">
        <v>0</v>
      </c>
      <c r="I22" s="6">
        <v>0</v>
      </c>
      <c r="J22" s="6">
        <v>0</v>
      </c>
      <c r="K22" s="6">
        <v>0</v>
      </c>
      <c r="L22" s="2"/>
    </row>
    <row r="23" spans="1:12" ht="19.5" customHeight="1" x14ac:dyDescent="0.25">
      <c r="A23" s="22">
        <v>18</v>
      </c>
      <c r="B23" s="10" t="s">
        <v>27</v>
      </c>
      <c r="C23" s="10" t="s">
        <v>64</v>
      </c>
      <c r="D23" s="10" t="s">
        <v>64</v>
      </c>
      <c r="E23" s="10" t="s">
        <v>22</v>
      </c>
      <c r="F23" s="10" t="s">
        <v>22</v>
      </c>
      <c r="G23" s="2">
        <v>0</v>
      </c>
      <c r="H23" s="6">
        <v>0</v>
      </c>
      <c r="I23" s="6">
        <v>0</v>
      </c>
      <c r="J23" s="6">
        <v>0</v>
      </c>
      <c r="K23" s="6">
        <v>0</v>
      </c>
      <c r="L23" s="2"/>
    </row>
    <row r="24" spans="1:12" ht="19.5" customHeight="1" x14ac:dyDescent="0.25">
      <c r="A24" s="61">
        <v>19</v>
      </c>
      <c r="B24" s="10" t="s">
        <v>27</v>
      </c>
      <c r="C24" s="10" t="s">
        <v>65</v>
      </c>
      <c r="D24" s="10" t="s">
        <v>65</v>
      </c>
      <c r="E24" s="10" t="s">
        <v>22</v>
      </c>
      <c r="F24" s="10" t="s">
        <v>22</v>
      </c>
      <c r="G24" s="2">
        <v>0</v>
      </c>
      <c r="H24" s="6">
        <v>0</v>
      </c>
      <c r="I24" s="6">
        <v>0</v>
      </c>
      <c r="J24" s="6">
        <v>0</v>
      </c>
      <c r="K24" s="6">
        <v>0</v>
      </c>
      <c r="L24" s="2"/>
    </row>
    <row r="25" spans="1:12" ht="19.5" customHeight="1" x14ac:dyDescent="0.25">
      <c r="A25" s="22">
        <v>20</v>
      </c>
      <c r="B25" s="10" t="s">
        <v>27</v>
      </c>
      <c r="C25" s="10" t="s">
        <v>66</v>
      </c>
      <c r="D25" s="10" t="s">
        <v>66</v>
      </c>
      <c r="E25" s="10" t="s">
        <v>22</v>
      </c>
      <c r="F25" s="10" t="s">
        <v>22</v>
      </c>
      <c r="G25" s="2">
        <v>0</v>
      </c>
      <c r="H25" s="6">
        <v>0</v>
      </c>
      <c r="I25" s="2">
        <v>0</v>
      </c>
      <c r="J25" s="6">
        <v>0</v>
      </c>
      <c r="K25" s="2">
        <v>0</v>
      </c>
      <c r="L25" s="2"/>
    </row>
    <row r="26" spans="1:12" ht="19.5" customHeight="1" x14ac:dyDescent="0.25">
      <c r="A26" s="61">
        <v>21</v>
      </c>
      <c r="B26" s="10" t="s">
        <v>23</v>
      </c>
      <c r="C26" s="10" t="s">
        <v>67</v>
      </c>
      <c r="D26" s="10" t="s">
        <v>68</v>
      </c>
      <c r="E26" s="10" t="s">
        <v>69</v>
      </c>
      <c r="F26" s="10" t="s">
        <v>70</v>
      </c>
      <c r="G26" s="2">
        <v>0</v>
      </c>
      <c r="H26" s="77">
        <v>1</v>
      </c>
      <c r="I26" s="2">
        <v>0</v>
      </c>
      <c r="J26" s="77">
        <v>1</v>
      </c>
      <c r="K26" s="2">
        <v>0</v>
      </c>
      <c r="L26" s="78" t="s">
        <v>71</v>
      </c>
    </row>
    <row r="27" spans="1:12" ht="19.5" customHeight="1" x14ac:dyDescent="0.25">
      <c r="A27" s="22">
        <v>22</v>
      </c>
      <c r="B27" s="10" t="s">
        <v>23</v>
      </c>
      <c r="C27" s="10" t="s">
        <v>67</v>
      </c>
      <c r="D27" s="10" t="s">
        <v>72</v>
      </c>
      <c r="E27" s="10" t="s">
        <v>73</v>
      </c>
      <c r="F27" s="10" t="s">
        <v>74</v>
      </c>
      <c r="G27" s="2">
        <v>0</v>
      </c>
      <c r="H27" s="77">
        <v>1</v>
      </c>
      <c r="I27" s="2">
        <v>0</v>
      </c>
      <c r="J27" s="77">
        <v>1</v>
      </c>
      <c r="K27" s="2">
        <v>0</v>
      </c>
      <c r="L27" s="78" t="s">
        <v>75</v>
      </c>
    </row>
    <row r="28" spans="1:12" ht="19.5" customHeight="1" x14ac:dyDescent="0.25">
      <c r="A28" s="61">
        <v>23</v>
      </c>
      <c r="B28" s="10" t="s">
        <v>23</v>
      </c>
      <c r="C28" s="10" t="s">
        <v>67</v>
      </c>
      <c r="D28" s="10" t="s">
        <v>76</v>
      </c>
      <c r="E28" s="10" t="s">
        <v>32</v>
      </c>
      <c r="F28" s="10" t="s">
        <v>77</v>
      </c>
      <c r="G28" s="2">
        <v>0</v>
      </c>
      <c r="H28" s="77">
        <v>1</v>
      </c>
      <c r="I28" s="2">
        <v>0</v>
      </c>
      <c r="J28" s="77">
        <v>1</v>
      </c>
      <c r="K28" s="2">
        <v>0</v>
      </c>
      <c r="L28" s="78" t="s">
        <v>78</v>
      </c>
    </row>
    <row r="29" spans="1:12" ht="19.5" customHeight="1" x14ac:dyDescent="0.25">
      <c r="A29" s="61">
        <v>24</v>
      </c>
      <c r="B29" s="10" t="s">
        <v>23</v>
      </c>
      <c r="C29" s="10" t="s">
        <v>67</v>
      </c>
      <c r="D29" s="10" t="s">
        <v>76</v>
      </c>
      <c r="E29" s="10" t="s">
        <v>79</v>
      </c>
      <c r="F29" s="10" t="s">
        <v>80</v>
      </c>
      <c r="G29" s="2">
        <v>0</v>
      </c>
      <c r="H29" s="77">
        <v>1</v>
      </c>
      <c r="I29" s="2">
        <v>0</v>
      </c>
      <c r="J29" s="77">
        <v>1</v>
      </c>
      <c r="K29" s="2">
        <v>0</v>
      </c>
      <c r="L29" s="78" t="s">
        <v>81</v>
      </c>
    </row>
    <row r="30" spans="1:12" ht="19.5" customHeight="1" x14ac:dyDescent="0.25">
      <c r="A30" s="22">
        <v>25</v>
      </c>
      <c r="B30" s="10" t="s">
        <v>23</v>
      </c>
      <c r="C30" s="10" t="s">
        <v>67</v>
      </c>
      <c r="D30" s="10" t="s">
        <v>82</v>
      </c>
      <c r="E30" s="10" t="s">
        <v>83</v>
      </c>
      <c r="F30" s="10" t="s">
        <v>84</v>
      </c>
      <c r="G30" s="2">
        <v>0</v>
      </c>
      <c r="H30" s="77">
        <v>1</v>
      </c>
      <c r="I30" s="2">
        <v>0</v>
      </c>
      <c r="J30" s="77">
        <v>0</v>
      </c>
      <c r="K30" s="2">
        <v>1</v>
      </c>
      <c r="L30" s="78" t="s">
        <v>85</v>
      </c>
    </row>
    <row r="31" spans="1:12" ht="19.5" customHeight="1" x14ac:dyDescent="0.25">
      <c r="A31" s="61">
        <v>26</v>
      </c>
      <c r="B31" s="10" t="s">
        <v>23</v>
      </c>
      <c r="C31" s="10" t="s">
        <v>67</v>
      </c>
      <c r="D31" s="10" t="s">
        <v>86</v>
      </c>
      <c r="E31" s="10" t="s">
        <v>32</v>
      </c>
      <c r="F31" s="10" t="s">
        <v>32</v>
      </c>
      <c r="G31" s="2">
        <v>0</v>
      </c>
      <c r="H31" s="77">
        <v>1</v>
      </c>
      <c r="I31" s="2">
        <v>0</v>
      </c>
      <c r="J31" s="77">
        <v>1</v>
      </c>
      <c r="K31" s="2">
        <v>0</v>
      </c>
      <c r="L31" s="78" t="s">
        <v>32</v>
      </c>
    </row>
    <row r="32" spans="1:12" ht="19.5" customHeight="1" x14ac:dyDescent="0.25">
      <c r="A32" s="22">
        <v>27</v>
      </c>
      <c r="B32" s="10" t="s">
        <v>23</v>
      </c>
      <c r="C32" s="10" t="s">
        <v>67</v>
      </c>
      <c r="D32" s="10" t="s">
        <v>87</v>
      </c>
      <c r="E32" s="10" t="s">
        <v>32</v>
      </c>
      <c r="F32" s="10" t="s">
        <v>32</v>
      </c>
      <c r="G32" s="2">
        <v>0</v>
      </c>
      <c r="H32" s="77">
        <v>1</v>
      </c>
      <c r="I32" s="2">
        <v>0</v>
      </c>
      <c r="J32" s="77">
        <v>1</v>
      </c>
      <c r="K32" s="2">
        <v>0</v>
      </c>
      <c r="L32" s="78" t="s">
        <v>32</v>
      </c>
    </row>
    <row r="33" spans="1:12" ht="19.5" customHeight="1" x14ac:dyDescent="0.25">
      <c r="A33" s="61">
        <v>28</v>
      </c>
      <c r="B33" s="10" t="s">
        <v>23</v>
      </c>
      <c r="C33" s="10" t="s">
        <v>88</v>
      </c>
      <c r="D33" s="10" t="s">
        <v>89</v>
      </c>
      <c r="E33" s="10" t="s">
        <v>90</v>
      </c>
      <c r="F33" s="10" t="s">
        <v>91</v>
      </c>
      <c r="G33" s="6"/>
      <c r="H33" s="6" t="s">
        <v>92</v>
      </c>
      <c r="I33" s="6"/>
      <c r="J33" s="6"/>
      <c r="K33" s="2"/>
      <c r="L33" s="78" t="s">
        <v>93</v>
      </c>
    </row>
    <row r="34" spans="1:12" ht="19.5" customHeight="1" x14ac:dyDescent="0.25">
      <c r="A34" s="22">
        <v>29</v>
      </c>
      <c r="B34" s="10" t="s">
        <v>23</v>
      </c>
      <c r="C34" s="10" t="s">
        <v>88</v>
      </c>
      <c r="D34" s="10" t="s">
        <v>94</v>
      </c>
      <c r="E34" s="10" t="s">
        <v>90</v>
      </c>
      <c r="F34" s="10" t="s">
        <v>95</v>
      </c>
      <c r="G34" s="6"/>
      <c r="H34" s="6" t="s">
        <v>92</v>
      </c>
      <c r="I34" s="6"/>
      <c r="J34" s="6" t="s">
        <v>92</v>
      </c>
      <c r="K34" s="2"/>
      <c r="L34" s="78" t="s">
        <v>96</v>
      </c>
    </row>
    <row r="35" spans="1:12" ht="19.5" customHeight="1" x14ac:dyDescent="0.25">
      <c r="A35" s="61">
        <v>30</v>
      </c>
      <c r="B35" s="10" t="s">
        <v>23</v>
      </c>
      <c r="C35" s="10" t="s">
        <v>88</v>
      </c>
      <c r="D35" s="10" t="s">
        <v>94</v>
      </c>
      <c r="E35" s="10" t="s">
        <v>90</v>
      </c>
      <c r="F35" s="10" t="s">
        <v>97</v>
      </c>
      <c r="G35" s="6"/>
      <c r="H35" s="6" t="s">
        <v>92</v>
      </c>
      <c r="I35" s="6"/>
      <c r="J35" s="6" t="s">
        <v>92</v>
      </c>
      <c r="K35" s="2"/>
      <c r="L35" s="78" t="s">
        <v>96</v>
      </c>
    </row>
    <row r="36" spans="1:12" ht="19.5" customHeight="1" x14ac:dyDescent="0.25">
      <c r="A36" s="22">
        <v>31</v>
      </c>
      <c r="B36" s="10" t="s">
        <v>23</v>
      </c>
      <c r="C36" s="10" t="s">
        <v>88</v>
      </c>
      <c r="D36" s="10" t="s">
        <v>94</v>
      </c>
      <c r="E36" s="10" t="s">
        <v>90</v>
      </c>
      <c r="F36" s="10" t="s">
        <v>98</v>
      </c>
      <c r="G36" s="6"/>
      <c r="H36" s="6" t="s">
        <v>92</v>
      </c>
      <c r="I36" s="6"/>
      <c r="J36" s="6" t="s">
        <v>92</v>
      </c>
      <c r="K36" s="2"/>
      <c r="L36" s="78" t="s">
        <v>96</v>
      </c>
    </row>
    <row r="37" spans="1:12" ht="19.5" customHeight="1" x14ac:dyDescent="0.25">
      <c r="A37" s="61">
        <v>32</v>
      </c>
      <c r="B37" s="10" t="s">
        <v>23</v>
      </c>
      <c r="C37" s="10" t="s">
        <v>88</v>
      </c>
      <c r="D37" s="10" t="s">
        <v>94</v>
      </c>
      <c r="E37" s="10" t="s">
        <v>90</v>
      </c>
      <c r="F37" s="10" t="s">
        <v>98</v>
      </c>
      <c r="G37" s="6"/>
      <c r="H37" s="6" t="s">
        <v>92</v>
      </c>
      <c r="I37" s="6"/>
      <c r="J37" s="6" t="s">
        <v>92</v>
      </c>
      <c r="K37" s="6"/>
      <c r="L37" s="78" t="s">
        <v>96</v>
      </c>
    </row>
    <row r="38" spans="1:12" ht="19.5" customHeight="1" x14ac:dyDescent="0.25">
      <c r="A38" s="22">
        <v>33</v>
      </c>
      <c r="B38" s="10" t="s">
        <v>23</v>
      </c>
      <c r="C38" s="10" t="s">
        <v>88</v>
      </c>
      <c r="D38" s="10" t="s">
        <v>94</v>
      </c>
      <c r="E38" s="10" t="s">
        <v>90</v>
      </c>
      <c r="F38" s="10" t="s">
        <v>98</v>
      </c>
      <c r="G38" s="6"/>
      <c r="H38" s="6" t="s">
        <v>92</v>
      </c>
      <c r="I38" s="6"/>
      <c r="J38" s="6" t="s">
        <v>92</v>
      </c>
      <c r="K38" s="6"/>
      <c r="L38" s="78" t="s">
        <v>96</v>
      </c>
    </row>
    <row r="39" spans="1:12" ht="19.5" customHeight="1" x14ac:dyDescent="0.25">
      <c r="A39" s="61">
        <v>34</v>
      </c>
      <c r="B39" s="10" t="s">
        <v>23</v>
      </c>
      <c r="C39" s="10" t="s">
        <v>88</v>
      </c>
      <c r="D39" s="10" t="s">
        <v>99</v>
      </c>
      <c r="E39" s="10" t="s">
        <v>90</v>
      </c>
      <c r="F39" s="10" t="s">
        <v>100</v>
      </c>
      <c r="G39" s="6"/>
      <c r="H39" s="6" t="s">
        <v>92</v>
      </c>
      <c r="I39" s="6"/>
      <c r="J39" s="6" t="s">
        <v>92</v>
      </c>
      <c r="K39" s="6"/>
      <c r="L39" s="78" t="s">
        <v>101</v>
      </c>
    </row>
    <row r="40" spans="1:12" ht="19.5" customHeight="1" x14ac:dyDescent="0.25">
      <c r="A40" s="22">
        <v>35</v>
      </c>
      <c r="B40" s="10" t="s">
        <v>23</v>
      </c>
      <c r="C40" s="10" t="s">
        <v>88</v>
      </c>
      <c r="D40" s="10" t="s">
        <v>102</v>
      </c>
      <c r="E40" s="10" t="s">
        <v>103</v>
      </c>
      <c r="F40" s="10" t="s">
        <v>104</v>
      </c>
      <c r="G40" s="6" t="s">
        <v>92</v>
      </c>
      <c r="H40" s="6" t="s">
        <v>92</v>
      </c>
      <c r="I40" s="6"/>
      <c r="J40" s="6" t="s">
        <v>105</v>
      </c>
      <c r="K40" s="6"/>
      <c r="L40" s="78" t="s">
        <v>106</v>
      </c>
    </row>
    <row r="41" spans="1:12" ht="19.5" customHeight="1" x14ac:dyDescent="0.25">
      <c r="A41" s="61">
        <v>36</v>
      </c>
      <c r="B41" s="10" t="s">
        <v>23</v>
      </c>
      <c r="C41" s="10" t="s">
        <v>88</v>
      </c>
      <c r="D41" s="10" t="s">
        <v>107</v>
      </c>
      <c r="E41" s="10" t="s">
        <v>90</v>
      </c>
      <c r="F41" s="10" t="s">
        <v>108</v>
      </c>
      <c r="G41" s="6"/>
      <c r="H41" s="6" t="s">
        <v>92</v>
      </c>
      <c r="I41" s="6"/>
      <c r="J41" s="6" t="s">
        <v>92</v>
      </c>
      <c r="K41" s="6"/>
      <c r="L41" s="78" t="s">
        <v>109</v>
      </c>
    </row>
    <row r="42" spans="1:12" ht="19.5" customHeight="1" x14ac:dyDescent="0.25">
      <c r="A42" s="22">
        <v>37</v>
      </c>
      <c r="B42" s="10" t="s">
        <v>23</v>
      </c>
      <c r="C42" s="10" t="s">
        <v>88</v>
      </c>
      <c r="D42" s="10" t="s">
        <v>107</v>
      </c>
      <c r="E42" s="10" t="s">
        <v>90</v>
      </c>
      <c r="F42" s="10" t="s">
        <v>110</v>
      </c>
      <c r="G42" s="6"/>
      <c r="H42" s="6" t="s">
        <v>45</v>
      </c>
      <c r="I42" s="6"/>
      <c r="J42" s="6" t="s">
        <v>92</v>
      </c>
      <c r="K42" s="6"/>
      <c r="L42" s="78" t="s">
        <v>111</v>
      </c>
    </row>
    <row r="43" spans="1:12" ht="19.5" customHeight="1" x14ac:dyDescent="0.25">
      <c r="A43" s="61">
        <v>38</v>
      </c>
      <c r="B43" s="10" t="s">
        <v>23</v>
      </c>
      <c r="C43" s="10" t="s">
        <v>88</v>
      </c>
      <c r="D43" s="10" t="s">
        <v>112</v>
      </c>
      <c r="E43" s="10" t="s">
        <v>90</v>
      </c>
      <c r="F43" s="10" t="s">
        <v>113</v>
      </c>
      <c r="G43" s="6"/>
      <c r="H43" s="6" t="s">
        <v>45</v>
      </c>
      <c r="I43" s="6"/>
      <c r="J43" s="6" t="s">
        <v>92</v>
      </c>
      <c r="K43" s="6"/>
      <c r="L43" s="78" t="s">
        <v>114</v>
      </c>
    </row>
    <row r="44" spans="1:12" ht="19.5" customHeight="1" x14ac:dyDescent="0.25">
      <c r="A44" s="22">
        <v>39</v>
      </c>
      <c r="B44" s="10" t="s">
        <v>23</v>
      </c>
      <c r="C44" s="10" t="s">
        <v>88</v>
      </c>
      <c r="D44" s="10" t="s">
        <v>115</v>
      </c>
      <c r="E44" s="10" t="s">
        <v>90</v>
      </c>
      <c r="F44" s="10" t="s">
        <v>116</v>
      </c>
      <c r="G44" s="6"/>
      <c r="H44" s="6" t="s">
        <v>45</v>
      </c>
      <c r="I44" s="6"/>
      <c r="J44" s="6" t="s">
        <v>92</v>
      </c>
      <c r="K44" s="6"/>
      <c r="L44" s="78" t="s">
        <v>109</v>
      </c>
    </row>
    <row r="45" spans="1:12" ht="19.5" customHeight="1" x14ac:dyDescent="0.25">
      <c r="A45" s="61">
        <v>40</v>
      </c>
      <c r="B45" s="10" t="s">
        <v>23</v>
      </c>
      <c r="C45" s="10" t="s">
        <v>88</v>
      </c>
      <c r="D45" s="10" t="s">
        <v>117</v>
      </c>
      <c r="E45" s="10" t="s">
        <v>90</v>
      </c>
      <c r="F45" s="10" t="s">
        <v>118</v>
      </c>
      <c r="G45" s="6"/>
      <c r="H45" s="6" t="s">
        <v>45</v>
      </c>
      <c r="I45" s="6"/>
      <c r="J45" s="6" t="s">
        <v>92</v>
      </c>
      <c r="K45" s="6"/>
      <c r="L45" s="78" t="s">
        <v>119</v>
      </c>
    </row>
    <row r="46" spans="1:12" ht="19.5" customHeight="1" x14ac:dyDescent="0.25">
      <c r="A46" s="22">
        <v>41</v>
      </c>
      <c r="B46" s="10" t="s">
        <v>23</v>
      </c>
      <c r="C46" s="10" t="s">
        <v>88</v>
      </c>
      <c r="D46" s="10" t="s">
        <v>94</v>
      </c>
      <c r="E46" s="10" t="s">
        <v>90</v>
      </c>
      <c r="F46" s="10" t="s">
        <v>120</v>
      </c>
      <c r="G46" s="6"/>
      <c r="H46" s="6" t="s">
        <v>45</v>
      </c>
      <c r="I46" s="6"/>
      <c r="J46" s="6" t="s">
        <v>92</v>
      </c>
      <c r="K46" s="6"/>
      <c r="L46" s="78" t="s">
        <v>121</v>
      </c>
    </row>
    <row r="47" spans="1:12" ht="19.5" customHeight="1" x14ac:dyDescent="0.25">
      <c r="A47" s="61">
        <v>42</v>
      </c>
      <c r="B47" s="10" t="s">
        <v>23</v>
      </c>
      <c r="C47" s="10" t="s">
        <v>88</v>
      </c>
      <c r="D47" s="10" t="s">
        <v>94</v>
      </c>
      <c r="E47" s="10" t="s">
        <v>90</v>
      </c>
      <c r="F47" s="10" t="s">
        <v>122</v>
      </c>
      <c r="G47" s="6"/>
      <c r="H47" s="6" t="s">
        <v>45</v>
      </c>
      <c r="I47" s="6"/>
      <c r="J47" s="6" t="s">
        <v>92</v>
      </c>
      <c r="K47" s="6"/>
      <c r="L47" s="78" t="s">
        <v>123</v>
      </c>
    </row>
    <row r="48" spans="1:12" ht="19.5" customHeight="1" x14ac:dyDescent="0.25">
      <c r="A48" s="22">
        <v>43</v>
      </c>
      <c r="B48" s="10" t="s">
        <v>23</v>
      </c>
      <c r="C48" s="10" t="s">
        <v>88</v>
      </c>
      <c r="D48" s="10" t="s">
        <v>124</v>
      </c>
      <c r="E48" s="10" t="s">
        <v>125</v>
      </c>
      <c r="F48" s="10" t="s">
        <v>126</v>
      </c>
      <c r="G48" s="6"/>
      <c r="H48" s="6" t="s">
        <v>45</v>
      </c>
      <c r="I48" s="6"/>
      <c r="J48" s="6" t="s">
        <v>92</v>
      </c>
      <c r="K48" s="6"/>
      <c r="L48" s="78" t="s">
        <v>127</v>
      </c>
    </row>
    <row r="49" spans="1:12" ht="19.5" customHeight="1" x14ac:dyDescent="0.25">
      <c r="A49" s="61">
        <v>44</v>
      </c>
      <c r="B49" s="10" t="s">
        <v>23</v>
      </c>
      <c r="C49" s="10" t="s">
        <v>88</v>
      </c>
      <c r="D49" s="10" t="s">
        <v>128</v>
      </c>
      <c r="E49" s="10" t="s">
        <v>129</v>
      </c>
      <c r="F49" s="10" t="s">
        <v>130</v>
      </c>
      <c r="G49" s="6"/>
      <c r="H49" s="6" t="s">
        <v>45</v>
      </c>
      <c r="I49" s="6"/>
      <c r="J49" s="6" t="s">
        <v>92</v>
      </c>
      <c r="K49" s="6"/>
      <c r="L49" s="78" t="s">
        <v>131</v>
      </c>
    </row>
    <row r="50" spans="1:12" ht="19.5" customHeight="1" x14ac:dyDescent="0.25">
      <c r="A50" s="22">
        <v>45</v>
      </c>
      <c r="B50" s="10" t="s">
        <v>23</v>
      </c>
      <c r="C50" s="10" t="s">
        <v>88</v>
      </c>
      <c r="D50" s="10" t="s">
        <v>132</v>
      </c>
      <c r="E50" s="10" t="s">
        <v>133</v>
      </c>
      <c r="F50" s="10" t="s">
        <v>134</v>
      </c>
      <c r="G50" s="6"/>
      <c r="H50" s="6" t="s">
        <v>45</v>
      </c>
      <c r="I50" s="6"/>
      <c r="J50" s="6" t="s">
        <v>92</v>
      </c>
      <c r="K50" s="6"/>
      <c r="L50" s="78" t="s">
        <v>135</v>
      </c>
    </row>
    <row r="51" spans="1:12" ht="19.5" customHeight="1" x14ac:dyDescent="0.25">
      <c r="A51" s="61">
        <v>46</v>
      </c>
      <c r="B51" s="10" t="s">
        <v>23</v>
      </c>
      <c r="C51" s="10" t="s">
        <v>88</v>
      </c>
      <c r="D51" s="10" t="s">
        <v>136</v>
      </c>
      <c r="E51" s="10" t="s">
        <v>90</v>
      </c>
      <c r="F51" s="10" t="s">
        <v>137</v>
      </c>
      <c r="G51" s="6"/>
      <c r="H51" s="6" t="s">
        <v>92</v>
      </c>
      <c r="I51" s="6"/>
      <c r="J51" s="6" t="s">
        <v>92</v>
      </c>
      <c r="K51" s="6"/>
      <c r="L51" s="78" t="s">
        <v>121</v>
      </c>
    </row>
    <row r="52" spans="1:12" ht="19.5" customHeight="1" x14ac:dyDescent="0.25">
      <c r="A52" s="61">
        <v>47</v>
      </c>
      <c r="B52" s="10" t="s">
        <v>23</v>
      </c>
      <c r="C52" s="10" t="s">
        <v>88</v>
      </c>
      <c r="D52" s="10" t="s">
        <v>138</v>
      </c>
      <c r="E52" s="10" t="s">
        <v>90</v>
      </c>
      <c r="F52" s="10" t="s">
        <v>139</v>
      </c>
      <c r="G52" s="6"/>
      <c r="H52" s="6" t="s">
        <v>92</v>
      </c>
      <c r="I52" s="6"/>
      <c r="J52" s="6" t="s">
        <v>92</v>
      </c>
      <c r="K52" s="6"/>
      <c r="L52" s="78" t="s">
        <v>140</v>
      </c>
    </row>
    <row r="53" spans="1:12" ht="19.5" customHeight="1" x14ac:dyDescent="0.25">
      <c r="A53" s="22">
        <v>48</v>
      </c>
      <c r="B53" s="10" t="s">
        <v>23</v>
      </c>
      <c r="C53" s="10" t="s">
        <v>88</v>
      </c>
      <c r="D53" s="10" t="s">
        <v>141</v>
      </c>
      <c r="E53" s="10" t="s">
        <v>90</v>
      </c>
      <c r="F53" s="10" t="s">
        <v>142</v>
      </c>
      <c r="G53" s="6"/>
      <c r="H53" s="6" t="s">
        <v>92</v>
      </c>
      <c r="I53" s="6"/>
      <c r="J53" s="6" t="s">
        <v>92</v>
      </c>
      <c r="K53" s="6"/>
      <c r="L53" s="78" t="s">
        <v>143</v>
      </c>
    </row>
    <row r="54" spans="1:12" ht="19.5" customHeight="1" x14ac:dyDescent="0.25">
      <c r="A54" s="61">
        <v>49</v>
      </c>
      <c r="B54" s="10" t="s">
        <v>23</v>
      </c>
      <c r="C54" s="10" t="s">
        <v>88</v>
      </c>
      <c r="D54" s="10" t="s">
        <v>94</v>
      </c>
      <c r="E54" s="10" t="s">
        <v>144</v>
      </c>
      <c r="F54" s="10" t="s">
        <v>145</v>
      </c>
      <c r="G54" s="6"/>
      <c r="H54" s="6" t="s">
        <v>92</v>
      </c>
      <c r="I54" s="6"/>
      <c r="J54" s="6" t="s">
        <v>92</v>
      </c>
      <c r="K54" s="6"/>
      <c r="L54" s="78" t="s">
        <v>146</v>
      </c>
    </row>
    <row r="55" spans="1:12" ht="19.5" customHeight="1" x14ac:dyDescent="0.25">
      <c r="A55" s="22">
        <v>50</v>
      </c>
      <c r="B55" s="10" t="s">
        <v>29</v>
      </c>
      <c r="C55" s="10" t="s">
        <v>147</v>
      </c>
      <c r="D55" s="10" t="s">
        <v>148</v>
      </c>
      <c r="E55" s="10" t="s">
        <v>149</v>
      </c>
      <c r="F55" s="10" t="s">
        <v>150</v>
      </c>
      <c r="G55" s="6"/>
      <c r="H55" s="6" t="s">
        <v>45</v>
      </c>
      <c r="I55" s="6"/>
      <c r="J55" s="6" t="s">
        <v>45</v>
      </c>
      <c r="K55" s="6"/>
      <c r="L55" s="78" t="s">
        <v>151</v>
      </c>
    </row>
    <row r="56" spans="1:12" ht="19.5" customHeight="1" x14ac:dyDescent="0.25">
      <c r="A56" s="61">
        <v>51</v>
      </c>
      <c r="B56" s="10" t="s">
        <v>26</v>
      </c>
      <c r="C56" s="10" t="s">
        <v>152</v>
      </c>
      <c r="D56" s="10" t="s">
        <v>152</v>
      </c>
      <c r="E56" s="10" t="s">
        <v>22</v>
      </c>
      <c r="F56" s="10" t="s">
        <v>22</v>
      </c>
      <c r="G56" s="6">
        <v>0</v>
      </c>
      <c r="H56" s="6">
        <v>0</v>
      </c>
      <c r="I56" s="6">
        <v>0</v>
      </c>
      <c r="J56" s="6">
        <v>0</v>
      </c>
      <c r="K56" s="6">
        <v>0</v>
      </c>
      <c r="L56" s="78"/>
    </row>
    <row r="57" spans="1:12" ht="19.5" customHeight="1" x14ac:dyDescent="0.25">
      <c r="A57" s="61">
        <v>52</v>
      </c>
      <c r="B57" s="10" t="s">
        <v>23</v>
      </c>
      <c r="C57" s="10" t="s">
        <v>153</v>
      </c>
      <c r="D57" s="10" t="s">
        <v>154</v>
      </c>
      <c r="E57" s="10" t="s">
        <v>155</v>
      </c>
      <c r="F57" s="10"/>
      <c r="G57" s="25"/>
      <c r="H57" s="25" t="s">
        <v>92</v>
      </c>
      <c r="I57" s="25" t="s">
        <v>92</v>
      </c>
      <c r="J57" s="25"/>
      <c r="K57" s="25"/>
      <c r="L57" s="78" t="s">
        <v>156</v>
      </c>
    </row>
    <row r="58" spans="1:12" ht="19.5" customHeight="1" x14ac:dyDescent="0.25">
      <c r="A58" s="61">
        <v>53</v>
      </c>
      <c r="B58" s="10" t="s">
        <v>27</v>
      </c>
      <c r="C58" s="10" t="s">
        <v>157</v>
      </c>
      <c r="D58" s="10" t="s">
        <v>157</v>
      </c>
      <c r="E58" s="10" t="s">
        <v>22</v>
      </c>
      <c r="F58" s="10" t="s">
        <v>22</v>
      </c>
      <c r="G58" s="6">
        <v>0</v>
      </c>
      <c r="H58" s="6">
        <v>0</v>
      </c>
      <c r="I58" s="6">
        <v>0</v>
      </c>
      <c r="J58" s="6">
        <v>0</v>
      </c>
      <c r="K58" s="6">
        <v>0</v>
      </c>
      <c r="L58" s="78"/>
    </row>
    <row r="59" spans="1:12" ht="19.5" customHeight="1" x14ac:dyDescent="0.25">
      <c r="A59" s="61">
        <v>54</v>
      </c>
      <c r="B59" s="20" t="s">
        <v>23</v>
      </c>
      <c r="C59" s="23" t="s">
        <v>158</v>
      </c>
      <c r="D59" s="23" t="s">
        <v>158</v>
      </c>
      <c r="E59" s="10" t="s">
        <v>22</v>
      </c>
      <c r="F59" s="10" t="s">
        <v>22</v>
      </c>
      <c r="G59" s="6">
        <v>0</v>
      </c>
      <c r="H59" s="6">
        <v>0</v>
      </c>
      <c r="I59" s="6">
        <v>0</v>
      </c>
      <c r="J59" s="6">
        <v>0</v>
      </c>
      <c r="K59" s="6">
        <v>0</v>
      </c>
      <c r="L59" s="78"/>
    </row>
    <row r="60" spans="1:12" ht="19.5" customHeight="1" x14ac:dyDescent="0.25">
      <c r="A60" s="22">
        <v>55</v>
      </c>
      <c r="B60" s="10" t="s">
        <v>27</v>
      </c>
      <c r="C60" s="23" t="s">
        <v>159</v>
      </c>
      <c r="D60" s="23" t="s">
        <v>159</v>
      </c>
      <c r="E60" s="10" t="s">
        <v>22</v>
      </c>
      <c r="F60" s="10" t="s">
        <v>22</v>
      </c>
      <c r="G60" s="6">
        <v>0</v>
      </c>
      <c r="H60" s="6">
        <v>0</v>
      </c>
      <c r="I60" s="6">
        <v>0</v>
      </c>
      <c r="J60" s="6">
        <v>0</v>
      </c>
      <c r="K60" s="6">
        <v>0</v>
      </c>
      <c r="L60" s="78"/>
    </row>
    <row r="61" spans="1:12" ht="19.5" customHeight="1" x14ac:dyDescent="0.25">
      <c r="A61" s="61">
        <v>56</v>
      </c>
      <c r="B61" s="20" t="s">
        <v>23</v>
      </c>
      <c r="C61" s="23" t="s">
        <v>160</v>
      </c>
      <c r="D61" s="23" t="s">
        <v>160</v>
      </c>
      <c r="E61" s="10" t="s">
        <v>22</v>
      </c>
      <c r="F61" s="10" t="s">
        <v>22</v>
      </c>
      <c r="G61" s="6">
        <v>0</v>
      </c>
      <c r="H61" s="6">
        <v>0</v>
      </c>
      <c r="I61" s="6">
        <v>0</v>
      </c>
      <c r="J61" s="6">
        <v>0</v>
      </c>
      <c r="K61" s="6">
        <v>0</v>
      </c>
      <c r="L61" s="26"/>
    </row>
    <row r="62" spans="1:12" ht="19.5" customHeight="1" x14ac:dyDescent="0.25">
      <c r="A62" s="22">
        <v>57</v>
      </c>
      <c r="B62" s="20" t="s">
        <v>23</v>
      </c>
      <c r="C62" s="23" t="s">
        <v>161</v>
      </c>
      <c r="D62" s="23" t="s">
        <v>162</v>
      </c>
      <c r="E62" s="24" t="s">
        <v>163</v>
      </c>
      <c r="F62" s="24" t="s">
        <v>164</v>
      </c>
      <c r="G62" s="25"/>
      <c r="H62" s="25" t="s">
        <v>45</v>
      </c>
      <c r="I62" s="25"/>
      <c r="J62" s="25" t="s">
        <v>45</v>
      </c>
      <c r="K62" s="25"/>
      <c r="L62" s="26" t="s">
        <v>165</v>
      </c>
    </row>
    <row r="63" spans="1:12" ht="19.5" customHeight="1" x14ac:dyDescent="0.25">
      <c r="A63" s="61">
        <v>58</v>
      </c>
      <c r="B63" s="20" t="s">
        <v>23</v>
      </c>
      <c r="C63" s="23" t="s">
        <v>161</v>
      </c>
      <c r="D63" s="23" t="s">
        <v>162</v>
      </c>
      <c r="E63" s="24" t="s">
        <v>163</v>
      </c>
      <c r="F63" s="24" t="s">
        <v>166</v>
      </c>
      <c r="G63" s="25"/>
      <c r="H63" s="25" t="s">
        <v>45</v>
      </c>
      <c r="I63" s="25"/>
      <c r="J63" s="25" t="s">
        <v>45</v>
      </c>
      <c r="K63" s="25"/>
      <c r="L63" s="26" t="s">
        <v>167</v>
      </c>
    </row>
    <row r="64" spans="1:12" ht="19.5" customHeight="1" x14ac:dyDescent="0.25">
      <c r="A64" s="22">
        <v>59</v>
      </c>
      <c r="B64" s="20" t="s">
        <v>23</v>
      </c>
      <c r="C64" s="23" t="s">
        <v>161</v>
      </c>
      <c r="D64" s="23" t="s">
        <v>162</v>
      </c>
      <c r="E64" s="24" t="s">
        <v>168</v>
      </c>
      <c r="F64" s="24" t="s">
        <v>169</v>
      </c>
      <c r="G64" s="25"/>
      <c r="H64" s="25" t="s">
        <v>45</v>
      </c>
      <c r="I64" s="25"/>
      <c r="J64" s="25" t="s">
        <v>45</v>
      </c>
      <c r="K64" s="25" t="s">
        <v>45</v>
      </c>
      <c r="L64" s="26" t="s">
        <v>170</v>
      </c>
    </row>
    <row r="65" spans="1:12" ht="19.5" customHeight="1" x14ac:dyDescent="0.25">
      <c r="A65" s="61">
        <v>60</v>
      </c>
      <c r="B65" s="20" t="s">
        <v>23</v>
      </c>
      <c r="C65" s="23" t="s">
        <v>161</v>
      </c>
      <c r="D65" s="23" t="s">
        <v>171</v>
      </c>
      <c r="E65" s="24" t="s">
        <v>172</v>
      </c>
      <c r="F65" s="24" t="s">
        <v>173</v>
      </c>
      <c r="G65" s="25"/>
      <c r="H65" s="25" t="s">
        <v>45</v>
      </c>
      <c r="I65" s="25"/>
      <c r="J65" s="25" t="s">
        <v>45</v>
      </c>
      <c r="K65" s="25"/>
      <c r="L65" s="26" t="s">
        <v>174</v>
      </c>
    </row>
    <row r="66" spans="1:12" ht="19.5" customHeight="1" x14ac:dyDescent="0.25">
      <c r="A66" s="22">
        <v>61</v>
      </c>
      <c r="B66" s="20" t="s">
        <v>23</v>
      </c>
      <c r="C66" s="23" t="s">
        <v>161</v>
      </c>
      <c r="D66" s="23" t="s">
        <v>175</v>
      </c>
      <c r="E66" s="24" t="s">
        <v>176</v>
      </c>
      <c r="F66" s="24" t="s">
        <v>177</v>
      </c>
      <c r="G66" s="25"/>
      <c r="H66" s="25" t="s">
        <v>45</v>
      </c>
      <c r="I66" s="25" t="s">
        <v>45</v>
      </c>
      <c r="J66" s="25"/>
      <c r="K66" s="25"/>
      <c r="L66" s="26" t="s">
        <v>178</v>
      </c>
    </row>
    <row r="67" spans="1:12" ht="19.5" customHeight="1" x14ac:dyDescent="0.25">
      <c r="A67" s="61">
        <v>62</v>
      </c>
      <c r="B67" s="20" t="s">
        <v>23</v>
      </c>
      <c r="C67" s="23" t="s">
        <v>161</v>
      </c>
      <c r="D67" s="23" t="s">
        <v>179</v>
      </c>
      <c r="E67" s="24" t="s">
        <v>163</v>
      </c>
      <c r="F67" s="24" t="s">
        <v>180</v>
      </c>
      <c r="G67" s="25"/>
      <c r="H67" s="25" t="s">
        <v>45</v>
      </c>
      <c r="I67" s="25" t="s">
        <v>45</v>
      </c>
      <c r="J67" s="25"/>
      <c r="K67" s="25"/>
      <c r="L67" s="26" t="s">
        <v>178</v>
      </c>
    </row>
    <row r="68" spans="1:12" ht="19.5" customHeight="1" x14ac:dyDescent="0.25">
      <c r="A68" s="22">
        <v>63</v>
      </c>
      <c r="B68" s="20" t="s">
        <v>23</v>
      </c>
      <c r="C68" s="23" t="s">
        <v>161</v>
      </c>
      <c r="D68" s="23" t="s">
        <v>181</v>
      </c>
      <c r="E68" s="24" t="s">
        <v>163</v>
      </c>
      <c r="F68" s="24" t="s">
        <v>182</v>
      </c>
      <c r="G68" s="25"/>
      <c r="H68" s="25" t="s">
        <v>45</v>
      </c>
      <c r="I68" s="25" t="s">
        <v>45</v>
      </c>
      <c r="J68" s="25"/>
      <c r="K68" s="25"/>
      <c r="L68" s="26" t="s">
        <v>178</v>
      </c>
    </row>
    <row r="69" spans="1:12" ht="19.5" customHeight="1" x14ac:dyDescent="0.25">
      <c r="A69" s="61">
        <v>64</v>
      </c>
      <c r="B69" s="20" t="s">
        <v>23</v>
      </c>
      <c r="C69" s="23" t="s">
        <v>161</v>
      </c>
      <c r="D69" s="23" t="s">
        <v>183</v>
      </c>
      <c r="E69" s="24" t="s">
        <v>184</v>
      </c>
      <c r="F69" s="24" t="s">
        <v>185</v>
      </c>
      <c r="G69" s="25"/>
      <c r="H69" s="25" t="s">
        <v>45</v>
      </c>
      <c r="I69" s="25" t="s">
        <v>45</v>
      </c>
      <c r="J69" s="25"/>
      <c r="K69" s="25"/>
      <c r="L69" s="26" t="s">
        <v>186</v>
      </c>
    </row>
    <row r="70" spans="1:12" ht="19.5" customHeight="1" x14ac:dyDescent="0.25">
      <c r="A70" s="22">
        <v>65</v>
      </c>
      <c r="B70" s="20" t="s">
        <v>23</v>
      </c>
      <c r="C70" s="23" t="s">
        <v>161</v>
      </c>
      <c r="D70" s="23" t="s">
        <v>187</v>
      </c>
      <c r="E70" s="24" t="s">
        <v>188</v>
      </c>
      <c r="F70" s="24" t="s">
        <v>189</v>
      </c>
      <c r="G70" s="25"/>
      <c r="H70" s="25" t="s">
        <v>45</v>
      </c>
      <c r="I70" s="25"/>
      <c r="J70" s="25" t="s">
        <v>45</v>
      </c>
      <c r="K70" s="25"/>
      <c r="L70" s="26" t="s">
        <v>190</v>
      </c>
    </row>
    <row r="71" spans="1:12" ht="19.5" customHeight="1" x14ac:dyDescent="0.25">
      <c r="A71" s="76">
        <v>66</v>
      </c>
      <c r="B71" s="20" t="s">
        <v>26</v>
      </c>
      <c r="C71" s="23" t="s">
        <v>191</v>
      </c>
      <c r="D71" s="23" t="s">
        <v>191</v>
      </c>
      <c r="E71" s="24"/>
      <c r="F71" s="24"/>
      <c r="G71" s="25"/>
      <c r="H71" s="25"/>
      <c r="I71" s="25"/>
      <c r="J71" s="25"/>
      <c r="K71" s="25"/>
      <c r="L71" s="26"/>
    </row>
    <row r="72" spans="1:12" ht="19.5" customHeight="1" x14ac:dyDescent="0.25">
      <c r="A72" s="76"/>
      <c r="B72" s="20" t="s">
        <v>23</v>
      </c>
      <c r="C72" s="23" t="s">
        <v>192</v>
      </c>
      <c r="D72" s="23" t="s">
        <v>192</v>
      </c>
      <c r="E72" s="24" t="s">
        <v>22</v>
      </c>
      <c r="F72" s="24" t="s">
        <v>22</v>
      </c>
      <c r="G72" s="25">
        <v>0</v>
      </c>
      <c r="H72" s="25">
        <v>0</v>
      </c>
      <c r="I72" s="25">
        <v>0</v>
      </c>
      <c r="J72" s="25">
        <v>0</v>
      </c>
      <c r="K72" s="25">
        <v>0</v>
      </c>
      <c r="L72" s="26" t="s">
        <v>193</v>
      </c>
    </row>
    <row r="73" spans="1:12" ht="19.5" customHeight="1" x14ac:dyDescent="0.25">
      <c r="A73" s="76"/>
      <c r="B73" s="20" t="s">
        <v>23</v>
      </c>
      <c r="C73" s="23" t="s">
        <v>194</v>
      </c>
      <c r="D73" s="23" t="s">
        <v>195</v>
      </c>
      <c r="E73" s="24" t="s">
        <v>22</v>
      </c>
      <c r="F73" s="24" t="s">
        <v>22</v>
      </c>
      <c r="G73" s="25">
        <v>0</v>
      </c>
      <c r="H73" s="25">
        <v>411</v>
      </c>
      <c r="I73" s="25">
        <v>0</v>
      </c>
      <c r="J73" s="25">
        <v>411</v>
      </c>
      <c r="K73" s="25">
        <v>0</v>
      </c>
      <c r="L73" s="26"/>
    </row>
    <row r="74" spans="1:12" ht="19.5" customHeight="1" x14ac:dyDescent="0.25">
      <c r="A74" s="76"/>
      <c r="B74" s="20" t="s">
        <v>23</v>
      </c>
      <c r="C74" s="23" t="s">
        <v>194</v>
      </c>
      <c r="D74" s="23" t="s">
        <v>196</v>
      </c>
      <c r="E74" s="24" t="s">
        <v>22</v>
      </c>
      <c r="F74" s="24" t="s">
        <v>22</v>
      </c>
      <c r="G74" s="25">
        <v>0</v>
      </c>
      <c r="H74" s="25">
        <v>1</v>
      </c>
      <c r="I74" s="25">
        <v>0</v>
      </c>
      <c r="J74" s="25">
        <v>1</v>
      </c>
      <c r="K74" s="25">
        <v>0</v>
      </c>
      <c r="L74" s="26" t="s">
        <v>197</v>
      </c>
    </row>
    <row r="75" spans="1:12" ht="19.5" customHeight="1" x14ac:dyDescent="0.25">
      <c r="A75" s="76"/>
      <c r="B75" s="20" t="s">
        <v>23</v>
      </c>
      <c r="C75" s="23" t="s">
        <v>198</v>
      </c>
      <c r="D75" s="23" t="s">
        <v>198</v>
      </c>
      <c r="E75" s="24" t="s">
        <v>22</v>
      </c>
      <c r="F75" s="24" t="s">
        <v>22</v>
      </c>
      <c r="G75" s="25">
        <v>0</v>
      </c>
      <c r="H75" s="25">
        <v>0</v>
      </c>
      <c r="I75" s="25">
        <v>0</v>
      </c>
      <c r="J75" s="25">
        <v>0</v>
      </c>
      <c r="K75" s="25">
        <v>0</v>
      </c>
      <c r="L75" s="26"/>
    </row>
    <row r="76" spans="1:12" ht="19.5" customHeight="1" x14ac:dyDescent="0.25">
      <c r="A76" s="76"/>
      <c r="B76" s="20"/>
      <c r="C76" s="23"/>
      <c r="D76" s="23"/>
      <c r="E76" s="24"/>
      <c r="F76" s="24"/>
      <c r="G76" s="25"/>
      <c r="H76" s="25"/>
      <c r="I76" s="25"/>
      <c r="J76" s="25"/>
      <c r="K76" s="25"/>
      <c r="L76" s="26"/>
    </row>
    <row r="77" spans="1:12" ht="19.5" customHeight="1" x14ac:dyDescent="0.25">
      <c r="A77" s="76"/>
      <c r="B77" s="20"/>
      <c r="C77" s="23"/>
      <c r="D77" s="23"/>
      <c r="E77" s="24"/>
      <c r="F77" s="24"/>
      <c r="G77" s="25"/>
      <c r="H77" s="25"/>
      <c r="I77" s="25"/>
      <c r="J77" s="25"/>
      <c r="K77" s="25"/>
      <c r="L77" s="26"/>
    </row>
    <row r="78" spans="1:12" ht="19.5" customHeight="1" x14ac:dyDescent="0.25">
      <c r="A78" s="76"/>
      <c r="B78" s="20"/>
      <c r="C78" s="23"/>
      <c r="D78" s="23"/>
      <c r="E78" s="24"/>
      <c r="F78" s="24"/>
      <c r="G78" s="25"/>
      <c r="H78" s="25"/>
      <c r="I78" s="25"/>
      <c r="J78" s="25"/>
      <c r="K78" s="25"/>
      <c r="L78" s="26"/>
    </row>
    <row r="79" spans="1:12" ht="19.5" customHeight="1" x14ac:dyDescent="0.25">
      <c r="A79" s="76"/>
      <c r="B79" s="20"/>
      <c r="C79" s="23"/>
      <c r="D79" s="23"/>
      <c r="E79" s="24"/>
      <c r="F79" s="24"/>
      <c r="G79" s="25"/>
      <c r="H79" s="25"/>
      <c r="I79" s="25"/>
      <c r="J79" s="25"/>
      <c r="K79" s="25"/>
      <c r="L79" s="26"/>
    </row>
    <row r="80" spans="1:12" ht="19.5" customHeight="1" x14ac:dyDescent="0.25">
      <c r="A80" s="76"/>
      <c r="B80" s="20"/>
      <c r="C80" s="23"/>
      <c r="D80" s="23"/>
      <c r="E80" s="24"/>
      <c r="F80" s="24"/>
      <c r="G80" s="25"/>
      <c r="H80" s="25"/>
      <c r="I80" s="25"/>
      <c r="J80" s="25"/>
      <c r="K80" s="25"/>
      <c r="L80" s="26"/>
    </row>
    <row r="81" spans="1:12" ht="19.5" customHeight="1" x14ac:dyDescent="0.25">
      <c r="A81" s="76"/>
      <c r="B81" s="20"/>
      <c r="C81" s="23"/>
      <c r="D81" s="23"/>
      <c r="E81" s="24"/>
      <c r="F81" s="24"/>
      <c r="G81" s="25"/>
      <c r="H81" s="25"/>
      <c r="I81" s="25"/>
      <c r="J81" s="25"/>
      <c r="K81" s="25"/>
      <c r="L81" s="26"/>
    </row>
    <row r="82" spans="1:12" ht="19.5" customHeight="1" x14ac:dyDescent="0.25">
      <c r="A82" s="76"/>
      <c r="B82" s="20"/>
      <c r="C82" s="23"/>
      <c r="D82" s="23"/>
      <c r="E82" s="24"/>
      <c r="F82" s="24"/>
      <c r="G82" s="25"/>
      <c r="H82" s="25"/>
      <c r="I82" s="25"/>
      <c r="J82" s="25"/>
      <c r="K82" s="25"/>
      <c r="L82" s="26"/>
    </row>
    <row r="83" spans="1:12" ht="19.5" customHeight="1" x14ac:dyDescent="0.25">
      <c r="A83" s="76"/>
      <c r="B83" s="20"/>
      <c r="C83" s="23"/>
      <c r="D83" s="23"/>
      <c r="E83" s="24"/>
      <c r="F83" s="24"/>
      <c r="G83" s="25"/>
      <c r="H83" s="25"/>
      <c r="I83" s="25"/>
      <c r="J83" s="25"/>
      <c r="K83" s="25"/>
      <c r="L83" s="26"/>
    </row>
    <row r="84" spans="1:12" ht="19.5" customHeight="1" x14ac:dyDescent="0.25">
      <c r="A84" s="76"/>
      <c r="B84" s="20"/>
      <c r="C84" s="23"/>
      <c r="D84" s="23"/>
      <c r="E84" s="24"/>
      <c r="F84" s="24"/>
      <c r="G84" s="25"/>
      <c r="H84" s="25"/>
      <c r="I84" s="25"/>
      <c r="J84" s="25"/>
      <c r="K84" s="25"/>
      <c r="L84" s="26"/>
    </row>
    <row r="85" spans="1:12" ht="19.5" customHeight="1" x14ac:dyDescent="0.25">
      <c r="A85" s="76"/>
      <c r="B85" s="20"/>
      <c r="C85" s="23"/>
      <c r="D85" s="23"/>
      <c r="E85" s="24"/>
      <c r="F85" s="24"/>
      <c r="G85" s="25"/>
      <c r="H85" s="25"/>
      <c r="I85" s="25"/>
      <c r="J85" s="25"/>
      <c r="K85" s="25"/>
      <c r="L85" s="26"/>
    </row>
    <row r="86" spans="1:12" ht="19.5" customHeight="1" x14ac:dyDescent="0.25">
      <c r="A86" s="76"/>
      <c r="B86" s="20"/>
      <c r="C86" s="23"/>
      <c r="D86" s="23"/>
      <c r="E86" s="24"/>
      <c r="F86" s="24"/>
      <c r="G86" s="25"/>
      <c r="H86" s="25"/>
      <c r="I86" s="25"/>
      <c r="J86" s="25"/>
      <c r="K86" s="25"/>
      <c r="L86" s="26"/>
    </row>
    <row r="87" spans="1:12" ht="19.5" customHeight="1" x14ac:dyDescent="0.25">
      <c r="A87" s="76"/>
      <c r="B87" s="20"/>
      <c r="C87" s="23"/>
      <c r="D87" s="23"/>
      <c r="E87" s="24"/>
      <c r="F87" s="24"/>
      <c r="G87" s="25"/>
      <c r="H87" s="25"/>
      <c r="I87" s="25"/>
      <c r="J87" s="25"/>
      <c r="K87" s="25"/>
      <c r="L87" s="26"/>
    </row>
    <row r="88" spans="1:12" ht="19.5" customHeight="1" x14ac:dyDescent="0.25">
      <c r="A88" s="76"/>
      <c r="B88" s="20"/>
      <c r="C88" s="23"/>
      <c r="D88" s="23"/>
      <c r="E88" s="24"/>
      <c r="F88" s="24"/>
      <c r="G88" s="25"/>
      <c r="H88" s="25"/>
      <c r="I88" s="25"/>
      <c r="J88" s="25"/>
      <c r="K88" s="25"/>
      <c r="L88" s="26"/>
    </row>
    <row r="89" spans="1:12" ht="19.5" customHeight="1" x14ac:dyDescent="0.25">
      <c r="A89" s="76"/>
      <c r="B89" s="20"/>
      <c r="C89" s="23"/>
      <c r="D89" s="23"/>
      <c r="E89" s="24"/>
      <c r="F89" s="24"/>
      <c r="G89" s="25"/>
      <c r="H89" s="25"/>
      <c r="I89" s="25"/>
      <c r="J89" s="25"/>
      <c r="K89" s="25"/>
      <c r="L89" s="26"/>
    </row>
    <row r="90" spans="1:12" ht="19.5" customHeight="1" x14ac:dyDescent="0.25">
      <c r="A90" s="76"/>
      <c r="B90" s="20"/>
      <c r="C90" s="23"/>
      <c r="D90" s="23"/>
      <c r="E90" s="24"/>
      <c r="F90" s="24"/>
      <c r="G90" s="25"/>
      <c r="H90" s="25"/>
      <c r="I90" s="25"/>
      <c r="J90" s="25"/>
      <c r="K90" s="25"/>
      <c r="L90" s="26"/>
    </row>
    <row r="91" spans="1:12" ht="19.5" customHeight="1" x14ac:dyDescent="0.25">
      <c r="A91" s="76"/>
      <c r="B91" s="20"/>
      <c r="C91" s="23"/>
      <c r="D91" s="23"/>
      <c r="E91" s="24"/>
      <c r="F91" s="24"/>
      <c r="G91" s="25"/>
      <c r="H91" s="25"/>
      <c r="I91" s="25"/>
      <c r="J91" s="25"/>
      <c r="K91" s="25"/>
      <c r="L91" s="26"/>
    </row>
    <row r="92" spans="1:12" ht="19.5" customHeight="1" x14ac:dyDescent="0.25">
      <c r="A92" s="76"/>
      <c r="B92" s="20"/>
      <c r="C92" s="23"/>
      <c r="D92" s="23"/>
      <c r="E92" s="24"/>
      <c r="F92" s="24"/>
      <c r="G92" s="25"/>
      <c r="H92" s="25"/>
      <c r="I92" s="25"/>
      <c r="J92" s="25"/>
      <c r="K92" s="25"/>
      <c r="L92" s="26"/>
    </row>
    <row r="93" spans="1:12" ht="19.5" customHeight="1" x14ac:dyDescent="0.25">
      <c r="A93" s="76"/>
      <c r="B93" s="20"/>
      <c r="C93" s="23"/>
      <c r="D93" s="23"/>
      <c r="E93" s="24"/>
      <c r="F93" s="24"/>
      <c r="G93" s="25"/>
      <c r="H93" s="25"/>
      <c r="I93" s="25"/>
      <c r="J93" s="25"/>
      <c r="K93" s="25"/>
      <c r="L93" s="26"/>
    </row>
    <row r="94" spans="1:12" ht="19.5" customHeight="1" x14ac:dyDescent="0.25">
      <c r="A94" s="76"/>
      <c r="B94" s="20"/>
      <c r="C94" s="23"/>
      <c r="D94" s="23"/>
      <c r="E94" s="24"/>
      <c r="F94" s="24"/>
      <c r="G94" s="25"/>
      <c r="H94" s="25"/>
      <c r="I94" s="25"/>
      <c r="J94" s="25"/>
      <c r="K94" s="25"/>
      <c r="L94" s="26"/>
    </row>
    <row r="95" spans="1:12" ht="19.5" customHeight="1" x14ac:dyDescent="0.25">
      <c r="A95" s="76"/>
      <c r="B95" s="20"/>
      <c r="C95" s="23"/>
      <c r="D95" s="23"/>
      <c r="E95" s="24"/>
      <c r="F95" s="24"/>
      <c r="G95" s="25"/>
      <c r="H95" s="25"/>
      <c r="I95" s="25"/>
      <c r="J95" s="25"/>
      <c r="K95" s="25"/>
      <c r="L95" s="26"/>
    </row>
    <row r="96" spans="1:12" ht="19.5" customHeight="1" x14ac:dyDescent="0.25">
      <c r="A96" s="76"/>
      <c r="B96" s="20"/>
      <c r="C96" s="23"/>
      <c r="D96" s="23"/>
      <c r="E96" s="24"/>
      <c r="F96" s="24"/>
      <c r="G96" s="25"/>
      <c r="H96" s="25"/>
      <c r="I96" s="25"/>
      <c r="J96" s="25"/>
      <c r="K96" s="25"/>
      <c r="L96" s="26"/>
    </row>
    <row r="97" spans="1:12" ht="19.5" customHeight="1" x14ac:dyDescent="0.25">
      <c r="A97" s="76"/>
      <c r="B97" s="20"/>
      <c r="C97" s="23"/>
      <c r="D97" s="23"/>
      <c r="E97" s="24"/>
      <c r="F97" s="24"/>
      <c r="G97" s="25"/>
      <c r="H97" s="25"/>
      <c r="I97" s="25"/>
      <c r="J97" s="25"/>
      <c r="K97" s="25"/>
      <c r="L97" s="26"/>
    </row>
    <row r="98" spans="1:12" ht="19.5" customHeight="1" x14ac:dyDescent="0.25">
      <c r="A98" s="76"/>
      <c r="B98" s="20"/>
      <c r="C98" s="23"/>
      <c r="D98" s="23"/>
      <c r="E98" s="24"/>
      <c r="F98" s="24"/>
      <c r="G98" s="25"/>
      <c r="H98" s="25"/>
      <c r="I98" s="25"/>
      <c r="J98" s="25"/>
      <c r="K98" s="25"/>
      <c r="L98" s="26"/>
    </row>
    <row r="99" spans="1:12" ht="19.5" customHeight="1" x14ac:dyDescent="0.25">
      <c r="A99" s="76"/>
      <c r="B99" s="20"/>
      <c r="C99" s="23"/>
      <c r="D99" s="23"/>
      <c r="E99" s="24"/>
      <c r="F99" s="24"/>
      <c r="G99" s="25"/>
      <c r="H99" s="25"/>
      <c r="I99" s="25"/>
      <c r="J99" s="25"/>
      <c r="K99" s="25"/>
      <c r="L99" s="26"/>
    </row>
    <row r="100" spans="1:12" ht="19.5" customHeight="1" thickBot="1" x14ac:dyDescent="0.3">
      <c r="A100" s="4"/>
      <c r="B100" s="21"/>
      <c r="C100" s="11"/>
      <c r="D100" s="11"/>
      <c r="E100" s="5"/>
      <c r="F100" s="5"/>
      <c r="G100" s="13"/>
      <c r="H100" s="13"/>
      <c r="I100" s="13"/>
      <c r="J100" s="13"/>
      <c r="K100" s="13"/>
      <c r="L100" s="8"/>
    </row>
  </sheetData>
  <autoFilter ref="A1:L6" xr:uid="{50A2D250-FDE2-4A4D-ABAD-A5526F326E3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sortState xmlns:xlrd2="http://schemas.microsoft.com/office/spreadsheetml/2017/richdata2" ref="B6:L7">
    <sortCondition ref="B6:B7"/>
    <sortCondition ref="C6:C7"/>
  </sortState>
  <mergeCells count="14">
    <mergeCell ref="A1:L1"/>
    <mergeCell ref="F3:L3"/>
    <mergeCell ref="F4:F5"/>
    <mergeCell ref="J2:K2"/>
    <mergeCell ref="A3:A5"/>
    <mergeCell ref="D3:D5"/>
    <mergeCell ref="E3:E5"/>
    <mergeCell ref="I4:K4"/>
    <mergeCell ref="G4:H4"/>
    <mergeCell ref="L4:L5"/>
    <mergeCell ref="A2:D2"/>
    <mergeCell ref="E2:I2"/>
    <mergeCell ref="C3:C5"/>
    <mergeCell ref="B3:B5"/>
  </mergeCells>
  <dataValidations count="1">
    <dataValidation type="list" allowBlank="1" showInputMessage="1" showErrorMessage="1" sqref="B6:B99" xr:uid="{A5E67AE4-116D-4072-885D-16169316B1A4}">
      <formula1>$N$6:$N$10</formula1>
    </dataValidation>
  </dataValidations>
  <pageMargins left="0.7" right="0.7" top="0.75" bottom="0.75" header="0.3" footer="0.3"/>
  <pageSetup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67861-CD92-4C84-8F95-20D4E941A7E6}">
  <dimension ref="A1:M66"/>
  <sheetViews>
    <sheetView topLeftCell="A4" zoomScale="90" zoomScaleNormal="90" workbookViewId="0">
      <pane xSplit="1" ySplit="2" topLeftCell="B18" activePane="bottomRight" state="frozen"/>
      <selection pane="topRight" activeCell="B4" sqref="B4"/>
      <selection pane="bottomLeft" activeCell="A6" sqref="A6"/>
      <selection pane="bottomRight" activeCell="H35" sqref="H35"/>
    </sheetView>
  </sheetViews>
  <sheetFormatPr baseColWidth="10" defaultColWidth="11.42578125" defaultRowHeight="15" x14ac:dyDescent="0.25"/>
  <cols>
    <col min="1" max="1" width="4.5703125" style="16" customWidth="1"/>
    <col min="2" max="2" width="5.140625" style="16" bestFit="1" customWidth="1"/>
    <col min="3" max="3" width="24.85546875" style="17" bestFit="1" customWidth="1"/>
    <col min="4" max="4" width="25.28515625" style="16" bestFit="1" customWidth="1"/>
    <col min="5" max="5" width="12.85546875" style="16" hidden="1" customWidth="1"/>
    <col min="6" max="6" width="13.28515625" style="18" hidden="1" customWidth="1"/>
    <col min="7" max="8" width="13.140625" style="18" bestFit="1" customWidth="1"/>
    <col min="9" max="9" width="10.85546875" style="18" customWidth="1"/>
    <col min="10" max="10" width="11.140625" style="18" customWidth="1"/>
    <col min="11" max="11" width="14.42578125" style="18" bestFit="1" customWidth="1"/>
    <col min="12" max="12" width="11.42578125" style="16"/>
    <col min="13" max="13" width="10" style="1" hidden="1" customWidth="1"/>
    <col min="14" max="14" width="15.28515625" style="1" bestFit="1" customWidth="1"/>
    <col min="15" max="16384" width="11.42578125" style="1"/>
  </cols>
  <sheetData>
    <row r="1" spans="1:13" ht="21.75" thickBot="1" x14ac:dyDescent="0.3">
      <c r="A1" s="150" t="s">
        <v>0</v>
      </c>
      <c r="B1" s="151"/>
      <c r="C1" s="151"/>
      <c r="D1" s="151"/>
      <c r="E1" s="151"/>
      <c r="F1" s="151"/>
      <c r="G1" s="151"/>
      <c r="H1" s="151"/>
      <c r="I1" s="151"/>
      <c r="J1" s="151"/>
      <c r="K1" s="151"/>
      <c r="L1" s="152"/>
    </row>
    <row r="2" spans="1:13" ht="35.25" customHeight="1" thickBot="1" x14ac:dyDescent="0.3">
      <c r="A2" s="153" t="s">
        <v>1</v>
      </c>
      <c r="B2" s="154"/>
      <c r="C2" s="154"/>
      <c r="D2" s="155"/>
      <c r="E2" s="156" t="s">
        <v>2</v>
      </c>
      <c r="F2" s="157"/>
      <c r="G2" s="157"/>
      <c r="H2" s="157"/>
      <c r="I2" s="158"/>
      <c r="J2" s="159" t="s">
        <v>3</v>
      </c>
      <c r="K2" s="160"/>
      <c r="L2" s="15"/>
    </row>
    <row r="3" spans="1:13" ht="30.75" customHeight="1" thickBot="1" x14ac:dyDescent="0.3">
      <c r="A3" s="130" t="s">
        <v>4</v>
      </c>
      <c r="B3" s="147" t="s">
        <v>5</v>
      </c>
      <c r="C3" s="130" t="s">
        <v>6</v>
      </c>
      <c r="D3" s="130" t="s">
        <v>7</v>
      </c>
      <c r="E3" s="130" t="s">
        <v>8</v>
      </c>
      <c r="F3" s="138" t="s">
        <v>9</v>
      </c>
      <c r="G3" s="139"/>
      <c r="H3" s="139"/>
      <c r="I3" s="139"/>
      <c r="J3" s="139"/>
      <c r="K3" s="139"/>
      <c r="L3" s="140"/>
    </row>
    <row r="4" spans="1:13" ht="32.25" customHeight="1" thickBot="1" x14ac:dyDescent="0.3">
      <c r="A4" s="137"/>
      <c r="B4" s="148"/>
      <c r="C4" s="137"/>
      <c r="D4" s="137"/>
      <c r="E4" s="137"/>
      <c r="F4" s="130" t="s">
        <v>10</v>
      </c>
      <c r="G4" s="138" t="s">
        <v>11</v>
      </c>
      <c r="H4" s="140"/>
      <c r="I4" s="138" t="s">
        <v>12</v>
      </c>
      <c r="J4" s="139"/>
      <c r="K4" s="140"/>
      <c r="L4" s="162" t="s">
        <v>13</v>
      </c>
      <c r="M4" s="130" t="s">
        <v>199</v>
      </c>
    </row>
    <row r="5" spans="1:13" ht="15.75" thickBot="1" x14ac:dyDescent="0.3">
      <c r="A5" s="149"/>
      <c r="B5" s="161"/>
      <c r="C5" s="149"/>
      <c r="D5" s="149"/>
      <c r="E5" s="149"/>
      <c r="F5" s="149"/>
      <c r="G5" s="50" t="s">
        <v>14</v>
      </c>
      <c r="H5" s="51" t="s">
        <v>15</v>
      </c>
      <c r="I5" s="50" t="s">
        <v>200</v>
      </c>
      <c r="J5" s="52" t="s">
        <v>17</v>
      </c>
      <c r="K5" s="51" t="s">
        <v>18</v>
      </c>
      <c r="L5" s="163"/>
      <c r="M5" s="149"/>
    </row>
    <row r="6" spans="1:13" ht="15.75" x14ac:dyDescent="0.25">
      <c r="A6" s="43">
        <v>1</v>
      </c>
      <c r="B6" s="41">
        <v>1</v>
      </c>
      <c r="C6" s="87" t="s">
        <v>198</v>
      </c>
      <c r="D6" s="88" t="s">
        <v>198</v>
      </c>
      <c r="E6" s="49"/>
      <c r="F6" s="49"/>
      <c r="G6" s="41">
        <v>0</v>
      </c>
      <c r="H6" s="41">
        <v>0</v>
      </c>
      <c r="I6" s="41">
        <v>0</v>
      </c>
      <c r="J6" s="41">
        <v>0</v>
      </c>
      <c r="K6" s="41">
        <v>0</v>
      </c>
      <c r="L6" s="53"/>
      <c r="M6" s="44" t="str">
        <f>IF(ISBLANK(G6),IF(ISBLANK(H6),"NO","SI"),"SI")</f>
        <v>SI</v>
      </c>
    </row>
    <row r="7" spans="1:13" ht="15.75" x14ac:dyDescent="0.25">
      <c r="A7" s="45">
        <v>2</v>
      </c>
      <c r="B7" s="6">
        <v>1</v>
      </c>
      <c r="C7" s="89" t="s">
        <v>201</v>
      </c>
      <c r="D7" s="90" t="s">
        <v>201</v>
      </c>
      <c r="E7" s="2"/>
      <c r="F7" s="2"/>
      <c r="G7" s="6"/>
      <c r="H7" s="6"/>
      <c r="I7" s="6"/>
      <c r="J7" s="6"/>
      <c r="K7" s="6"/>
      <c r="L7" s="7"/>
      <c r="M7" s="44" t="str">
        <f t="shared" ref="M7:M66" si="0">IF(ISBLANK(G7),IF(ISBLANK(H7),"NO","SI"),"SI")</f>
        <v>NO</v>
      </c>
    </row>
    <row r="8" spans="1:13" ht="15.75" x14ac:dyDescent="0.25">
      <c r="A8" s="43">
        <v>3</v>
      </c>
      <c r="B8" s="6">
        <v>1</v>
      </c>
      <c r="C8" s="89" t="s">
        <v>67</v>
      </c>
      <c r="D8" s="90" t="s">
        <v>67</v>
      </c>
      <c r="E8" s="2"/>
      <c r="F8" s="2"/>
      <c r="G8" s="6"/>
      <c r="H8" s="6">
        <v>7</v>
      </c>
      <c r="I8" s="6"/>
      <c r="J8" s="6">
        <v>6</v>
      </c>
      <c r="K8" s="6">
        <v>1</v>
      </c>
      <c r="L8" s="7"/>
      <c r="M8" s="44" t="str">
        <f t="shared" si="0"/>
        <v>SI</v>
      </c>
    </row>
    <row r="9" spans="1:13" ht="15.75" x14ac:dyDescent="0.25">
      <c r="A9" s="45">
        <v>4</v>
      </c>
      <c r="B9" s="6">
        <v>1</v>
      </c>
      <c r="C9" s="89" t="s">
        <v>153</v>
      </c>
      <c r="D9" s="90" t="s">
        <v>153</v>
      </c>
      <c r="E9" s="2"/>
      <c r="F9" s="2"/>
      <c r="G9" s="6"/>
      <c r="H9" s="6">
        <v>1</v>
      </c>
      <c r="I9" s="6">
        <v>1</v>
      </c>
      <c r="J9" s="6"/>
      <c r="K9" s="6"/>
      <c r="L9" s="7"/>
      <c r="M9" s="44" t="str">
        <f t="shared" si="0"/>
        <v>SI</v>
      </c>
    </row>
    <row r="10" spans="1:13" ht="15.75" x14ac:dyDescent="0.25">
      <c r="A10" s="43">
        <v>5</v>
      </c>
      <c r="B10" s="6">
        <v>1</v>
      </c>
      <c r="C10" s="89" t="s">
        <v>194</v>
      </c>
      <c r="D10" s="90" t="s">
        <v>194</v>
      </c>
      <c r="E10" s="2"/>
      <c r="F10" s="2"/>
      <c r="G10" s="6"/>
      <c r="H10" s="6">
        <v>412</v>
      </c>
      <c r="I10" s="6">
        <v>0</v>
      </c>
      <c r="J10" s="6">
        <v>1</v>
      </c>
      <c r="K10" s="6">
        <v>0</v>
      </c>
      <c r="L10" s="7"/>
      <c r="M10" s="44" t="str">
        <f t="shared" si="0"/>
        <v>SI</v>
      </c>
    </row>
    <row r="11" spans="1:13" ht="15.75" x14ac:dyDescent="0.25">
      <c r="A11" s="45">
        <v>6</v>
      </c>
      <c r="B11" s="6">
        <v>1</v>
      </c>
      <c r="C11" s="89" t="s">
        <v>57</v>
      </c>
      <c r="D11" s="90" t="s">
        <v>57</v>
      </c>
      <c r="E11" s="2"/>
      <c r="F11" s="2"/>
      <c r="G11" s="6">
        <v>0</v>
      </c>
      <c r="H11" s="6">
        <v>0</v>
      </c>
      <c r="I11" s="6">
        <v>0</v>
      </c>
      <c r="J11" s="6">
        <v>0</v>
      </c>
      <c r="K11" s="6">
        <v>0</v>
      </c>
      <c r="L11" s="7"/>
      <c r="M11" s="44" t="str">
        <f t="shared" si="0"/>
        <v>SI</v>
      </c>
    </row>
    <row r="12" spans="1:13" ht="15.75" x14ac:dyDescent="0.25">
      <c r="A12" s="43">
        <v>7</v>
      </c>
      <c r="B12" s="6">
        <v>1</v>
      </c>
      <c r="C12" s="89" t="s">
        <v>202</v>
      </c>
      <c r="D12" s="90" t="s">
        <v>202</v>
      </c>
      <c r="E12" s="2"/>
      <c r="F12" s="2"/>
      <c r="G12" s="6"/>
      <c r="H12" s="6"/>
      <c r="I12" s="6"/>
      <c r="J12" s="6"/>
      <c r="K12" s="6"/>
      <c r="L12" s="7"/>
      <c r="M12" s="44" t="str">
        <f t="shared" si="0"/>
        <v>NO</v>
      </c>
    </row>
    <row r="13" spans="1:13" ht="15.75" x14ac:dyDescent="0.25">
      <c r="A13" s="45">
        <v>8</v>
      </c>
      <c r="B13" s="6">
        <v>1</v>
      </c>
      <c r="C13" s="89" t="s">
        <v>158</v>
      </c>
      <c r="D13" s="90" t="s">
        <v>158</v>
      </c>
      <c r="E13" s="2"/>
      <c r="F13" s="2"/>
      <c r="G13" s="6">
        <v>0</v>
      </c>
      <c r="H13" s="6">
        <v>0</v>
      </c>
      <c r="I13" s="6">
        <v>0</v>
      </c>
      <c r="J13" s="6">
        <v>0</v>
      </c>
      <c r="K13" s="6">
        <v>0</v>
      </c>
      <c r="L13" s="7"/>
      <c r="M13" s="44" t="str">
        <f t="shared" si="0"/>
        <v>SI</v>
      </c>
    </row>
    <row r="14" spans="1:13" ht="15.75" x14ac:dyDescent="0.25">
      <c r="A14" s="43">
        <v>9</v>
      </c>
      <c r="B14" s="6">
        <v>1</v>
      </c>
      <c r="C14" s="89" t="s">
        <v>203</v>
      </c>
      <c r="D14" s="90" t="s">
        <v>203</v>
      </c>
      <c r="E14" s="2"/>
      <c r="F14" s="2"/>
      <c r="G14" s="6"/>
      <c r="H14" s="6"/>
      <c r="I14" s="6"/>
      <c r="J14" s="6"/>
      <c r="K14" s="6"/>
      <c r="L14" s="7"/>
      <c r="M14" s="44" t="str">
        <f t="shared" si="0"/>
        <v>NO</v>
      </c>
    </row>
    <row r="15" spans="1:13" ht="15.75" x14ac:dyDescent="0.25">
      <c r="A15" s="45">
        <v>10</v>
      </c>
      <c r="B15" s="6">
        <v>1</v>
      </c>
      <c r="C15" s="89" t="s">
        <v>88</v>
      </c>
      <c r="D15" s="90" t="s">
        <v>88</v>
      </c>
      <c r="E15" s="2"/>
      <c r="F15" s="2"/>
      <c r="G15" s="6">
        <v>1</v>
      </c>
      <c r="H15" s="6">
        <v>21</v>
      </c>
      <c r="I15" s="6">
        <v>1</v>
      </c>
      <c r="J15" s="6">
        <v>21</v>
      </c>
      <c r="K15" s="6"/>
      <c r="L15" s="7"/>
      <c r="M15" s="44" t="str">
        <f t="shared" si="0"/>
        <v>SI</v>
      </c>
    </row>
    <row r="16" spans="1:13" ht="15.75" x14ac:dyDescent="0.25">
      <c r="A16" s="43">
        <v>11</v>
      </c>
      <c r="B16" s="6">
        <v>1</v>
      </c>
      <c r="C16" s="89" t="s">
        <v>160</v>
      </c>
      <c r="D16" s="90" t="s">
        <v>160</v>
      </c>
      <c r="E16" s="2"/>
      <c r="F16" s="2"/>
      <c r="G16" s="6">
        <v>0</v>
      </c>
      <c r="H16" s="6">
        <v>0</v>
      </c>
      <c r="I16" s="6">
        <v>0</v>
      </c>
      <c r="J16" s="6">
        <v>0</v>
      </c>
      <c r="K16" s="6">
        <v>0</v>
      </c>
      <c r="L16" s="7"/>
      <c r="M16" s="44" t="str">
        <f t="shared" si="0"/>
        <v>SI</v>
      </c>
    </row>
    <row r="17" spans="1:13" ht="15.75" x14ac:dyDescent="0.25">
      <c r="A17" s="45">
        <v>12</v>
      </c>
      <c r="B17" s="6">
        <v>1</v>
      </c>
      <c r="C17" s="89" t="s">
        <v>41</v>
      </c>
      <c r="D17" s="90" t="s">
        <v>41</v>
      </c>
      <c r="E17" s="2"/>
      <c r="F17" s="2"/>
      <c r="G17" s="6">
        <v>1</v>
      </c>
      <c r="H17" s="6">
        <v>3</v>
      </c>
      <c r="I17" s="6">
        <v>0</v>
      </c>
      <c r="J17" s="6">
        <v>1</v>
      </c>
      <c r="K17" s="6">
        <v>0</v>
      </c>
      <c r="L17" s="7"/>
      <c r="M17" s="44" t="str">
        <f t="shared" si="0"/>
        <v>SI</v>
      </c>
    </row>
    <row r="18" spans="1:13" ht="15.75" x14ac:dyDescent="0.25">
      <c r="A18" s="43">
        <v>13</v>
      </c>
      <c r="B18" s="6">
        <v>1</v>
      </c>
      <c r="C18" s="89" t="s">
        <v>204</v>
      </c>
      <c r="D18" s="90" t="s">
        <v>204</v>
      </c>
      <c r="E18" s="2"/>
      <c r="F18" s="2"/>
      <c r="G18" s="6"/>
      <c r="H18" s="6"/>
      <c r="I18" s="6"/>
      <c r="J18" s="6"/>
      <c r="K18" s="6"/>
      <c r="L18" s="7"/>
      <c r="M18" s="44" t="str">
        <f t="shared" si="0"/>
        <v>NO</v>
      </c>
    </row>
    <row r="19" spans="1:13" ht="15.75" x14ac:dyDescent="0.25">
      <c r="A19" s="45">
        <v>14</v>
      </c>
      <c r="B19" s="6">
        <v>1</v>
      </c>
      <c r="C19" s="89" t="s">
        <v>161</v>
      </c>
      <c r="D19" s="90" t="s">
        <v>161</v>
      </c>
      <c r="E19" s="2"/>
      <c r="F19" s="2"/>
      <c r="G19" s="6">
        <v>0</v>
      </c>
      <c r="H19" s="6">
        <v>9</v>
      </c>
      <c r="I19" s="6">
        <v>4</v>
      </c>
      <c r="J19" s="6">
        <v>4</v>
      </c>
      <c r="K19" s="6">
        <v>1</v>
      </c>
      <c r="L19" s="7"/>
      <c r="M19" s="44" t="str">
        <f t="shared" si="0"/>
        <v>SI</v>
      </c>
    </row>
    <row r="20" spans="1:13" ht="15.75" x14ac:dyDescent="0.25">
      <c r="A20" s="43">
        <v>15</v>
      </c>
      <c r="B20" s="6">
        <v>2</v>
      </c>
      <c r="C20" s="89" t="s">
        <v>205</v>
      </c>
      <c r="D20" s="90" t="s">
        <v>205</v>
      </c>
      <c r="E20" s="2"/>
      <c r="F20" s="2"/>
      <c r="G20" s="6"/>
      <c r="H20" s="6"/>
      <c r="I20" s="6"/>
      <c r="J20" s="6"/>
      <c r="K20" s="6"/>
      <c r="L20" s="7"/>
      <c r="M20" s="44" t="str">
        <f t="shared" si="0"/>
        <v>NO</v>
      </c>
    </row>
    <row r="21" spans="1:13" ht="15.75" x14ac:dyDescent="0.25">
      <c r="A21" s="45">
        <v>16</v>
      </c>
      <c r="B21" s="6">
        <v>2</v>
      </c>
      <c r="C21" s="89" t="s">
        <v>206</v>
      </c>
      <c r="D21" s="90" t="s">
        <v>206</v>
      </c>
      <c r="E21" s="2"/>
      <c r="F21" s="2"/>
      <c r="G21" s="6"/>
      <c r="H21" s="6"/>
      <c r="I21" s="6"/>
      <c r="J21" s="6"/>
      <c r="K21" s="6"/>
      <c r="L21" s="7"/>
      <c r="M21" s="44" t="str">
        <f t="shared" si="0"/>
        <v>NO</v>
      </c>
    </row>
    <row r="22" spans="1:13" ht="15.75" x14ac:dyDescent="0.25">
      <c r="A22" s="43">
        <v>17</v>
      </c>
      <c r="B22" s="6">
        <v>2</v>
      </c>
      <c r="C22" s="89" t="s">
        <v>192</v>
      </c>
      <c r="D22" s="90" t="s">
        <v>192</v>
      </c>
      <c r="E22" s="2"/>
      <c r="F22" s="2"/>
      <c r="G22" s="6">
        <v>0</v>
      </c>
      <c r="H22" s="6">
        <v>0</v>
      </c>
      <c r="I22" s="6">
        <v>0</v>
      </c>
      <c r="J22" s="6">
        <v>0</v>
      </c>
      <c r="K22" s="6">
        <v>0</v>
      </c>
      <c r="L22" s="7"/>
      <c r="M22" s="44" t="str">
        <f t="shared" si="0"/>
        <v>SI</v>
      </c>
    </row>
    <row r="23" spans="1:13" ht="15.75" x14ac:dyDescent="0.25">
      <c r="A23" s="45">
        <v>18</v>
      </c>
      <c r="B23" s="6">
        <v>2</v>
      </c>
      <c r="C23" s="89" t="s">
        <v>207</v>
      </c>
      <c r="D23" s="90" t="s">
        <v>207</v>
      </c>
      <c r="E23" s="2"/>
      <c r="F23" s="2"/>
      <c r="G23" s="6"/>
      <c r="H23" s="6">
        <v>3</v>
      </c>
      <c r="I23" s="6">
        <v>2</v>
      </c>
      <c r="J23" s="6">
        <v>1</v>
      </c>
      <c r="K23" s="6"/>
      <c r="L23" s="7"/>
      <c r="M23" s="44" t="str">
        <f t="shared" si="0"/>
        <v>SI</v>
      </c>
    </row>
    <row r="24" spans="1:13" ht="15.75" x14ac:dyDescent="0.25">
      <c r="A24" s="43">
        <v>19</v>
      </c>
      <c r="B24" s="6">
        <v>2</v>
      </c>
      <c r="C24" s="89" t="s">
        <v>208</v>
      </c>
      <c r="D24" s="90" t="s">
        <v>208</v>
      </c>
      <c r="E24" s="2"/>
      <c r="F24" s="2"/>
      <c r="G24" s="6"/>
      <c r="H24" s="6"/>
      <c r="I24" s="6"/>
      <c r="J24" s="6"/>
      <c r="K24" s="6"/>
      <c r="L24" s="7"/>
      <c r="M24" s="44" t="str">
        <f t="shared" si="0"/>
        <v>NO</v>
      </c>
    </row>
    <row r="25" spans="1:13" ht="15.75" x14ac:dyDescent="0.25">
      <c r="A25" s="45">
        <v>20</v>
      </c>
      <c r="B25" s="6">
        <v>2</v>
      </c>
      <c r="C25" s="89" t="s">
        <v>59</v>
      </c>
      <c r="D25" s="90" t="s">
        <v>59</v>
      </c>
      <c r="E25" s="2"/>
      <c r="F25" s="2"/>
      <c r="G25" s="6">
        <v>0</v>
      </c>
      <c r="H25" s="6">
        <v>1</v>
      </c>
      <c r="I25" s="6">
        <v>0</v>
      </c>
      <c r="J25" s="6">
        <v>1</v>
      </c>
      <c r="K25" s="6">
        <v>0</v>
      </c>
      <c r="L25" s="7"/>
      <c r="M25" s="44" t="str">
        <f t="shared" si="0"/>
        <v>SI</v>
      </c>
    </row>
    <row r="26" spans="1:13" ht="15.75" x14ac:dyDescent="0.25">
      <c r="A26" s="43">
        <v>21</v>
      </c>
      <c r="B26" s="6">
        <v>2</v>
      </c>
      <c r="C26" s="89" t="s">
        <v>209</v>
      </c>
      <c r="D26" s="90" t="s">
        <v>209</v>
      </c>
      <c r="E26" s="2"/>
      <c r="F26" s="2"/>
      <c r="G26" s="6"/>
      <c r="H26" s="6"/>
      <c r="I26" s="6"/>
      <c r="J26" s="6"/>
      <c r="K26" s="6"/>
      <c r="L26" s="7"/>
      <c r="M26" s="44" t="str">
        <f t="shared" si="0"/>
        <v>NO</v>
      </c>
    </row>
    <row r="27" spans="1:13" ht="15.75" x14ac:dyDescent="0.25">
      <c r="A27" s="45">
        <v>22</v>
      </c>
      <c r="B27" s="6">
        <v>2</v>
      </c>
      <c r="C27" s="89" t="s">
        <v>210</v>
      </c>
      <c r="D27" s="90" t="s">
        <v>210</v>
      </c>
      <c r="E27" s="2"/>
      <c r="F27" s="2"/>
      <c r="G27" s="6">
        <v>0</v>
      </c>
      <c r="H27" s="6">
        <v>0</v>
      </c>
      <c r="I27" s="6">
        <v>0</v>
      </c>
      <c r="J27" s="6">
        <v>0</v>
      </c>
      <c r="K27" s="6">
        <v>0</v>
      </c>
      <c r="L27" s="7"/>
      <c r="M27" s="44" t="str">
        <f t="shared" si="0"/>
        <v>SI</v>
      </c>
    </row>
    <row r="28" spans="1:13" ht="15.75" x14ac:dyDescent="0.25">
      <c r="A28" s="43">
        <v>23</v>
      </c>
      <c r="B28" s="6">
        <v>2</v>
      </c>
      <c r="C28" s="89" t="s">
        <v>152</v>
      </c>
      <c r="D28" s="90" t="s">
        <v>152</v>
      </c>
      <c r="E28" s="2"/>
      <c r="F28" s="2"/>
      <c r="G28" s="6">
        <v>0</v>
      </c>
      <c r="H28" s="6">
        <v>0</v>
      </c>
      <c r="I28" s="6">
        <v>0</v>
      </c>
      <c r="J28" s="6">
        <v>0</v>
      </c>
      <c r="K28" s="6">
        <v>0</v>
      </c>
      <c r="L28" s="7"/>
      <c r="M28" s="44" t="str">
        <f t="shared" si="0"/>
        <v>SI</v>
      </c>
    </row>
    <row r="29" spans="1:13" ht="15.75" x14ac:dyDescent="0.25">
      <c r="A29" s="45">
        <v>24</v>
      </c>
      <c r="B29" s="6">
        <v>2</v>
      </c>
      <c r="C29" s="89" t="s">
        <v>211</v>
      </c>
      <c r="D29" s="90" t="s">
        <v>211</v>
      </c>
      <c r="E29" s="2"/>
      <c r="F29" s="2"/>
      <c r="G29" s="6"/>
      <c r="H29" s="6"/>
      <c r="I29" s="6"/>
      <c r="J29" s="6"/>
      <c r="K29" s="6"/>
      <c r="L29" s="7"/>
      <c r="M29" s="44" t="str">
        <f t="shared" si="0"/>
        <v>NO</v>
      </c>
    </row>
    <row r="30" spans="1:13" ht="15.75" x14ac:dyDescent="0.25">
      <c r="A30" s="43">
        <v>25</v>
      </c>
      <c r="B30" s="6">
        <v>2</v>
      </c>
      <c r="C30" s="89" t="s">
        <v>212</v>
      </c>
      <c r="D30" s="90" t="s">
        <v>212</v>
      </c>
      <c r="E30" s="2"/>
      <c r="F30" s="2"/>
      <c r="G30" s="6">
        <v>0</v>
      </c>
      <c r="H30" s="6">
        <v>0</v>
      </c>
      <c r="I30" s="6">
        <v>0</v>
      </c>
      <c r="J30" s="6">
        <v>0</v>
      </c>
      <c r="K30" s="6">
        <v>0</v>
      </c>
      <c r="L30" s="7"/>
      <c r="M30" s="44" t="str">
        <f t="shared" si="0"/>
        <v>SI</v>
      </c>
    </row>
    <row r="31" spans="1:13" ht="15.75" x14ac:dyDescent="0.25">
      <c r="A31" s="45">
        <v>26</v>
      </c>
      <c r="B31" s="6">
        <v>2</v>
      </c>
      <c r="C31" s="89" t="s">
        <v>213</v>
      </c>
      <c r="D31" s="90" t="s">
        <v>213</v>
      </c>
      <c r="E31" s="2"/>
      <c r="F31" s="2"/>
      <c r="G31" s="6"/>
      <c r="H31" s="6"/>
      <c r="I31" s="6"/>
      <c r="J31" s="6"/>
      <c r="K31" s="6"/>
      <c r="L31" s="7"/>
      <c r="M31" s="44" t="str">
        <f t="shared" si="0"/>
        <v>NO</v>
      </c>
    </row>
    <row r="32" spans="1:13" ht="15.75" x14ac:dyDescent="0.25">
      <c r="A32" s="43">
        <v>27</v>
      </c>
      <c r="B32" s="20">
        <v>3</v>
      </c>
      <c r="C32" s="89" t="s">
        <v>214</v>
      </c>
      <c r="D32" s="90" t="s">
        <v>214</v>
      </c>
      <c r="E32" s="2"/>
      <c r="F32" s="2"/>
      <c r="G32" s="6"/>
      <c r="H32" s="6"/>
      <c r="I32" s="6"/>
      <c r="J32" s="6"/>
      <c r="K32" s="6"/>
      <c r="L32" s="7"/>
      <c r="M32" s="44" t="str">
        <f t="shared" si="0"/>
        <v>NO</v>
      </c>
    </row>
    <row r="33" spans="1:13" ht="15.75" x14ac:dyDescent="0.25">
      <c r="A33" s="45">
        <v>28</v>
      </c>
      <c r="B33" s="6">
        <v>3</v>
      </c>
      <c r="C33" s="89" t="s">
        <v>215</v>
      </c>
      <c r="D33" s="90" t="s">
        <v>215</v>
      </c>
      <c r="E33" s="2"/>
      <c r="F33" s="2"/>
      <c r="G33" s="6"/>
      <c r="H33" s="6"/>
      <c r="I33" s="6"/>
      <c r="J33" s="6"/>
      <c r="K33" s="6"/>
      <c r="L33" s="7"/>
      <c r="M33" s="44" t="str">
        <f t="shared" si="0"/>
        <v>NO</v>
      </c>
    </row>
    <row r="34" spans="1:13" ht="15.75" x14ac:dyDescent="0.25">
      <c r="A34" s="43">
        <v>29</v>
      </c>
      <c r="B34" s="20">
        <v>3</v>
      </c>
      <c r="C34" s="89" t="s">
        <v>216</v>
      </c>
      <c r="D34" s="90" t="s">
        <v>216</v>
      </c>
      <c r="E34" s="2" t="s">
        <v>217</v>
      </c>
      <c r="F34" s="2" t="s">
        <v>217</v>
      </c>
      <c r="G34" s="6">
        <v>0</v>
      </c>
      <c r="H34" s="6">
        <v>0</v>
      </c>
      <c r="I34" s="6">
        <v>0</v>
      </c>
      <c r="J34" s="6">
        <v>0</v>
      </c>
      <c r="K34" s="6">
        <v>0</v>
      </c>
      <c r="L34" s="7"/>
      <c r="M34" s="44" t="str">
        <f t="shared" si="0"/>
        <v>SI</v>
      </c>
    </row>
    <row r="35" spans="1:13" ht="15.75" x14ac:dyDescent="0.25">
      <c r="A35" s="45">
        <v>30</v>
      </c>
      <c r="B35" s="20">
        <v>3</v>
      </c>
      <c r="C35" s="89" t="s">
        <v>147</v>
      </c>
      <c r="D35" s="90" t="s">
        <v>147</v>
      </c>
      <c r="E35" s="2" t="s">
        <v>217</v>
      </c>
      <c r="F35" s="2" t="s">
        <v>217</v>
      </c>
      <c r="G35" s="6"/>
      <c r="H35" s="6">
        <v>1</v>
      </c>
      <c r="I35" s="6"/>
      <c r="J35" s="6">
        <v>1</v>
      </c>
      <c r="K35" s="6"/>
      <c r="L35" s="7"/>
      <c r="M35" s="44" t="str">
        <f t="shared" si="0"/>
        <v>SI</v>
      </c>
    </row>
    <row r="36" spans="1:13" ht="15.75" x14ac:dyDescent="0.25">
      <c r="A36" s="43">
        <v>31</v>
      </c>
      <c r="B36" s="20">
        <v>3</v>
      </c>
      <c r="C36" s="89" t="s">
        <v>56</v>
      </c>
      <c r="D36" s="90" t="s">
        <v>56</v>
      </c>
      <c r="E36" s="2" t="s">
        <v>217</v>
      </c>
      <c r="F36" s="2" t="s">
        <v>217</v>
      </c>
      <c r="G36" s="6">
        <v>0</v>
      </c>
      <c r="H36" s="6">
        <v>0</v>
      </c>
      <c r="I36" s="6">
        <v>0</v>
      </c>
      <c r="J36" s="6">
        <v>0</v>
      </c>
      <c r="K36" s="6">
        <v>0</v>
      </c>
      <c r="L36" s="7"/>
      <c r="M36" s="44" t="str">
        <f t="shared" si="0"/>
        <v>SI</v>
      </c>
    </row>
    <row r="37" spans="1:13" ht="15.75" x14ac:dyDescent="0.25">
      <c r="A37" s="45">
        <v>32</v>
      </c>
      <c r="B37" s="6">
        <v>4</v>
      </c>
      <c r="C37" s="89" t="s">
        <v>218</v>
      </c>
      <c r="D37" s="89" t="s">
        <v>218</v>
      </c>
      <c r="E37" s="2"/>
      <c r="F37" s="2"/>
      <c r="G37" s="6"/>
      <c r="H37" s="6"/>
      <c r="I37" s="6"/>
      <c r="J37" s="6"/>
      <c r="K37" s="6"/>
      <c r="L37" s="7"/>
      <c r="M37" s="44" t="str">
        <f t="shared" si="0"/>
        <v>NO</v>
      </c>
    </row>
    <row r="38" spans="1:13" ht="15.75" x14ac:dyDescent="0.25">
      <c r="A38" s="43">
        <v>33</v>
      </c>
      <c r="B38" s="6">
        <v>4</v>
      </c>
      <c r="C38" s="89" t="s">
        <v>30</v>
      </c>
      <c r="D38" s="90" t="s">
        <v>30</v>
      </c>
      <c r="E38" s="2"/>
      <c r="F38" s="2"/>
      <c r="G38" s="6">
        <v>0</v>
      </c>
      <c r="H38" s="6">
        <v>12</v>
      </c>
      <c r="I38" s="6">
        <v>0</v>
      </c>
      <c r="J38" s="6">
        <v>12</v>
      </c>
      <c r="K38" s="6">
        <v>0</v>
      </c>
      <c r="L38" s="7"/>
      <c r="M38" s="44" t="str">
        <f t="shared" si="0"/>
        <v>SI</v>
      </c>
    </row>
    <row r="39" spans="1:13" ht="15.75" x14ac:dyDescent="0.25">
      <c r="A39" s="45">
        <v>34</v>
      </c>
      <c r="B39" s="6">
        <v>4</v>
      </c>
      <c r="C39" s="89" t="s">
        <v>219</v>
      </c>
      <c r="D39" s="90" t="s">
        <v>219</v>
      </c>
      <c r="E39" s="2"/>
      <c r="F39" s="2"/>
      <c r="G39" s="6"/>
      <c r="H39" s="6"/>
      <c r="I39" s="6"/>
      <c r="J39" s="6"/>
      <c r="K39" s="6"/>
      <c r="L39" s="7"/>
      <c r="M39" s="44" t="str">
        <f t="shared" si="0"/>
        <v>NO</v>
      </c>
    </row>
    <row r="40" spans="1:13" ht="15.75" x14ac:dyDescent="0.25">
      <c r="A40" s="43">
        <v>35</v>
      </c>
      <c r="B40" s="6">
        <v>4</v>
      </c>
      <c r="C40" s="89" t="s">
        <v>220</v>
      </c>
      <c r="D40" s="89" t="s">
        <v>220</v>
      </c>
      <c r="E40" s="2"/>
      <c r="F40" s="2"/>
      <c r="G40" s="6"/>
      <c r="H40" s="6"/>
      <c r="I40" s="6"/>
      <c r="J40" s="6"/>
      <c r="K40" s="6"/>
      <c r="L40" s="7"/>
      <c r="M40" s="44" t="str">
        <f t="shared" si="0"/>
        <v>NO</v>
      </c>
    </row>
    <row r="41" spans="1:13" ht="15.75" x14ac:dyDescent="0.25">
      <c r="A41" s="45">
        <v>36</v>
      </c>
      <c r="B41" s="6">
        <v>4</v>
      </c>
      <c r="C41" s="89" t="s">
        <v>37</v>
      </c>
      <c r="D41" s="90" t="s">
        <v>37</v>
      </c>
      <c r="E41" s="2"/>
      <c r="F41" s="2"/>
      <c r="G41" s="6">
        <v>0</v>
      </c>
      <c r="H41" s="6">
        <v>1</v>
      </c>
      <c r="I41" s="6">
        <v>0</v>
      </c>
      <c r="J41" s="6">
        <v>1</v>
      </c>
      <c r="K41" s="6">
        <v>0</v>
      </c>
      <c r="L41" s="26"/>
      <c r="M41" s="44" t="str">
        <f t="shared" si="0"/>
        <v>SI</v>
      </c>
    </row>
    <row r="42" spans="1:13" ht="15.75" x14ac:dyDescent="0.25">
      <c r="A42" s="43">
        <v>37</v>
      </c>
      <c r="B42" s="6">
        <v>4</v>
      </c>
      <c r="C42" s="89" t="s">
        <v>21</v>
      </c>
      <c r="D42" s="90" t="s">
        <v>21</v>
      </c>
      <c r="E42" s="2"/>
      <c r="F42" s="2"/>
      <c r="G42" s="6">
        <v>0</v>
      </c>
      <c r="H42" s="6">
        <v>0</v>
      </c>
      <c r="I42" s="6">
        <v>0</v>
      </c>
      <c r="J42" s="6">
        <v>0</v>
      </c>
      <c r="K42" s="6">
        <v>0</v>
      </c>
      <c r="L42" s="7"/>
      <c r="M42" s="44" t="str">
        <f t="shared" si="0"/>
        <v>SI</v>
      </c>
    </row>
    <row r="43" spans="1:13" ht="15.75" x14ac:dyDescent="0.25">
      <c r="A43" s="45">
        <v>38</v>
      </c>
      <c r="B43" s="6">
        <v>4</v>
      </c>
      <c r="C43" s="89" t="s">
        <v>24</v>
      </c>
      <c r="D43" s="90" t="s">
        <v>24</v>
      </c>
      <c r="E43" s="2"/>
      <c r="F43" s="2"/>
      <c r="G43" s="6">
        <v>0</v>
      </c>
      <c r="H43" s="6">
        <v>0</v>
      </c>
      <c r="I43" s="6">
        <v>0</v>
      </c>
      <c r="J43" s="6">
        <v>0</v>
      </c>
      <c r="K43" s="6">
        <v>0</v>
      </c>
      <c r="L43" s="7"/>
      <c r="M43" s="44" t="str">
        <f t="shared" si="0"/>
        <v>SI</v>
      </c>
    </row>
    <row r="44" spans="1:13" ht="15.75" x14ac:dyDescent="0.25">
      <c r="A44" s="43">
        <v>39</v>
      </c>
      <c r="B44" s="6">
        <v>4</v>
      </c>
      <c r="C44" s="89" t="s">
        <v>63</v>
      </c>
      <c r="D44" s="90" t="s">
        <v>63</v>
      </c>
      <c r="E44" s="2"/>
      <c r="F44" s="2"/>
      <c r="G44" s="6">
        <v>0</v>
      </c>
      <c r="H44" s="6">
        <v>0</v>
      </c>
      <c r="I44" s="6">
        <v>0</v>
      </c>
      <c r="J44" s="6">
        <v>0</v>
      </c>
      <c r="K44" s="6">
        <v>0</v>
      </c>
      <c r="L44" s="7"/>
      <c r="M44" s="44" t="str">
        <f t="shared" si="0"/>
        <v>SI</v>
      </c>
    </row>
    <row r="45" spans="1:13" ht="15.75" x14ac:dyDescent="0.25">
      <c r="A45" s="45">
        <v>40</v>
      </c>
      <c r="B45" s="20">
        <v>5</v>
      </c>
      <c r="C45" s="90" t="s">
        <v>221</v>
      </c>
      <c r="D45" s="90" t="s">
        <v>222</v>
      </c>
      <c r="E45" s="2"/>
      <c r="F45" s="2"/>
      <c r="G45" s="6"/>
      <c r="H45" s="6"/>
      <c r="I45" s="6"/>
      <c r="J45" s="6"/>
      <c r="K45" s="6"/>
      <c r="L45" s="7"/>
      <c r="M45" s="44" t="str">
        <f t="shared" si="0"/>
        <v>NO</v>
      </c>
    </row>
    <row r="46" spans="1:13" ht="15.75" x14ac:dyDescent="0.25">
      <c r="A46" s="43">
        <v>41</v>
      </c>
      <c r="B46" s="20">
        <v>5</v>
      </c>
      <c r="C46" s="90" t="s">
        <v>223</v>
      </c>
      <c r="D46" s="90" t="s">
        <v>224</v>
      </c>
      <c r="E46" s="2"/>
      <c r="F46" s="2"/>
      <c r="G46" s="6"/>
      <c r="H46" s="6"/>
      <c r="I46" s="6"/>
      <c r="J46" s="6"/>
      <c r="K46" s="6"/>
      <c r="L46" s="7"/>
      <c r="M46" s="44" t="str">
        <f t="shared" si="0"/>
        <v>NO</v>
      </c>
    </row>
    <row r="47" spans="1:13" ht="15.75" x14ac:dyDescent="0.25">
      <c r="A47" s="45">
        <v>42</v>
      </c>
      <c r="B47" s="20">
        <v>5</v>
      </c>
      <c r="C47" s="90" t="s">
        <v>225</v>
      </c>
      <c r="D47" s="90" t="s">
        <v>226</v>
      </c>
      <c r="E47" s="2"/>
      <c r="F47" s="2"/>
      <c r="G47" s="6"/>
      <c r="H47" s="6"/>
      <c r="I47" s="6"/>
      <c r="J47" s="6"/>
      <c r="K47" s="6"/>
      <c r="L47" s="7"/>
      <c r="M47" s="44" t="str">
        <f t="shared" si="0"/>
        <v>NO</v>
      </c>
    </row>
    <row r="48" spans="1:13" ht="15.75" x14ac:dyDescent="0.25">
      <c r="A48" s="43">
        <v>43</v>
      </c>
      <c r="B48" s="20">
        <v>5</v>
      </c>
      <c r="C48" s="90" t="s">
        <v>159</v>
      </c>
      <c r="D48" s="90" t="s">
        <v>227</v>
      </c>
      <c r="E48" s="2"/>
      <c r="F48" s="2"/>
      <c r="G48" s="6">
        <v>0</v>
      </c>
      <c r="H48" s="6">
        <v>0</v>
      </c>
      <c r="I48" s="6">
        <v>0</v>
      </c>
      <c r="J48" s="6">
        <v>0</v>
      </c>
      <c r="K48" s="6">
        <v>0</v>
      </c>
      <c r="L48" s="7"/>
      <c r="M48" s="44" t="str">
        <f t="shared" si="0"/>
        <v>SI</v>
      </c>
    </row>
    <row r="49" spans="1:13" ht="15.75" x14ac:dyDescent="0.25">
      <c r="A49" s="45">
        <v>44</v>
      </c>
      <c r="B49" s="20">
        <v>5</v>
      </c>
      <c r="C49" s="90" t="s">
        <v>228</v>
      </c>
      <c r="D49" s="90" t="s">
        <v>229</v>
      </c>
      <c r="E49" s="2"/>
      <c r="F49" s="2"/>
      <c r="G49" s="6"/>
      <c r="H49" s="6"/>
      <c r="I49" s="6"/>
      <c r="J49" s="6"/>
      <c r="K49" s="6"/>
      <c r="L49" s="7"/>
      <c r="M49" s="44" t="str">
        <f t="shared" si="0"/>
        <v>NO</v>
      </c>
    </row>
    <row r="50" spans="1:13" ht="15.75" x14ac:dyDescent="0.25">
      <c r="A50" s="43">
        <v>45</v>
      </c>
      <c r="B50" s="20">
        <v>5</v>
      </c>
      <c r="C50" s="90" t="s">
        <v>230</v>
      </c>
      <c r="D50" s="90" t="s">
        <v>231</v>
      </c>
      <c r="E50" s="2"/>
      <c r="F50" s="2"/>
      <c r="G50" s="6"/>
      <c r="H50" s="6"/>
      <c r="I50" s="6"/>
      <c r="J50" s="6"/>
      <c r="K50" s="6"/>
      <c r="L50" s="7"/>
      <c r="M50" s="44" t="str">
        <f t="shared" si="0"/>
        <v>NO</v>
      </c>
    </row>
    <row r="51" spans="1:13" ht="15.75" x14ac:dyDescent="0.25">
      <c r="A51" s="45">
        <v>46</v>
      </c>
      <c r="B51" s="20">
        <v>5</v>
      </c>
      <c r="C51" s="90" t="s">
        <v>232</v>
      </c>
      <c r="D51" s="90" t="s">
        <v>233</v>
      </c>
      <c r="E51" s="2"/>
      <c r="F51" s="2"/>
      <c r="G51" s="6"/>
      <c r="H51" s="6"/>
      <c r="I51" s="6"/>
      <c r="J51" s="6"/>
      <c r="K51" s="6"/>
      <c r="L51" s="7"/>
      <c r="M51" s="44" t="str">
        <f t="shared" si="0"/>
        <v>NO</v>
      </c>
    </row>
    <row r="52" spans="1:13" ht="15.75" x14ac:dyDescent="0.25">
      <c r="A52" s="43">
        <v>47</v>
      </c>
      <c r="B52" s="20">
        <v>5</v>
      </c>
      <c r="C52" s="90" t="s">
        <v>234</v>
      </c>
      <c r="D52" s="90" t="s">
        <v>235</v>
      </c>
      <c r="E52" s="2"/>
      <c r="F52" s="2"/>
      <c r="G52" s="6">
        <v>0</v>
      </c>
      <c r="H52" s="6">
        <v>0</v>
      </c>
      <c r="I52" s="6">
        <v>0</v>
      </c>
      <c r="J52" s="6">
        <v>0</v>
      </c>
      <c r="K52" s="6">
        <v>0</v>
      </c>
      <c r="L52" s="7"/>
      <c r="M52" s="44" t="str">
        <f t="shared" si="0"/>
        <v>SI</v>
      </c>
    </row>
    <row r="53" spans="1:13" ht="15.75" x14ac:dyDescent="0.25">
      <c r="A53" s="45">
        <v>48</v>
      </c>
      <c r="B53" s="20">
        <v>5</v>
      </c>
      <c r="C53" s="90" t="s">
        <v>236</v>
      </c>
      <c r="D53" s="90" t="s">
        <v>237</v>
      </c>
      <c r="E53" s="2"/>
      <c r="F53" s="2"/>
      <c r="G53" s="6">
        <v>0</v>
      </c>
      <c r="H53" s="6">
        <v>0</v>
      </c>
      <c r="I53" s="6">
        <v>0</v>
      </c>
      <c r="J53" s="6">
        <v>0</v>
      </c>
      <c r="K53" s="6">
        <v>0</v>
      </c>
      <c r="L53" s="7"/>
      <c r="M53" s="44" t="str">
        <f t="shared" si="0"/>
        <v>SI</v>
      </c>
    </row>
    <row r="54" spans="1:13" ht="15.75" x14ac:dyDescent="0.25">
      <c r="A54" s="43">
        <v>49</v>
      </c>
      <c r="B54" s="20">
        <v>5</v>
      </c>
      <c r="C54" s="90" t="s">
        <v>238</v>
      </c>
      <c r="D54" s="90" t="s">
        <v>239</v>
      </c>
      <c r="E54" s="2"/>
      <c r="F54" s="2"/>
      <c r="G54" s="6"/>
      <c r="H54" s="6"/>
      <c r="I54" s="6"/>
      <c r="J54" s="6"/>
      <c r="K54" s="6"/>
      <c r="L54" s="7"/>
      <c r="M54" s="44" t="str">
        <f t="shared" si="0"/>
        <v>NO</v>
      </c>
    </row>
    <row r="55" spans="1:13" ht="15.75" x14ac:dyDescent="0.25">
      <c r="A55" s="45">
        <v>50</v>
      </c>
      <c r="B55" s="20">
        <v>5</v>
      </c>
      <c r="C55" s="90" t="s">
        <v>240</v>
      </c>
      <c r="D55" s="90" t="s">
        <v>241</v>
      </c>
      <c r="E55" s="2"/>
      <c r="F55" s="2"/>
      <c r="G55" s="6"/>
      <c r="H55" s="6"/>
      <c r="I55" s="6"/>
      <c r="J55" s="6"/>
      <c r="K55" s="6"/>
      <c r="L55" s="7"/>
      <c r="M55" s="44" t="str">
        <f t="shared" si="0"/>
        <v>NO</v>
      </c>
    </row>
    <row r="56" spans="1:13" ht="15.75" x14ac:dyDescent="0.25">
      <c r="A56" s="43">
        <v>51</v>
      </c>
      <c r="B56" s="56">
        <v>5</v>
      </c>
      <c r="C56" s="91" t="s">
        <v>242</v>
      </c>
      <c r="D56" s="91" t="s">
        <v>243</v>
      </c>
      <c r="E56" s="24"/>
      <c r="F56" s="24"/>
      <c r="G56" s="6">
        <v>0</v>
      </c>
      <c r="H56" s="6">
        <v>0</v>
      </c>
      <c r="I56" s="6">
        <v>0</v>
      </c>
      <c r="J56" s="6">
        <v>0</v>
      </c>
      <c r="K56" s="6">
        <v>0</v>
      </c>
      <c r="L56" s="26"/>
      <c r="M56" s="44" t="str">
        <f t="shared" si="0"/>
        <v>SI</v>
      </c>
    </row>
    <row r="57" spans="1:13" ht="15.75" x14ac:dyDescent="0.25">
      <c r="A57" s="45">
        <v>52</v>
      </c>
      <c r="B57" s="20">
        <v>5</v>
      </c>
      <c r="C57" s="90" t="s">
        <v>244</v>
      </c>
      <c r="D57" s="90" t="s">
        <v>245</v>
      </c>
      <c r="E57" s="24"/>
      <c r="F57" s="24"/>
      <c r="G57" s="6">
        <v>0</v>
      </c>
      <c r="H57" s="6">
        <v>0</v>
      </c>
      <c r="I57" s="6">
        <v>0</v>
      </c>
      <c r="J57" s="6">
        <v>0</v>
      </c>
      <c r="K57" s="6">
        <v>0</v>
      </c>
      <c r="L57" s="26"/>
      <c r="M57" s="44" t="str">
        <f t="shared" si="0"/>
        <v>SI</v>
      </c>
    </row>
    <row r="58" spans="1:13" ht="15.75" x14ac:dyDescent="0.25">
      <c r="A58" s="43">
        <v>53</v>
      </c>
      <c r="B58" s="20">
        <v>5</v>
      </c>
      <c r="C58" s="90" t="s">
        <v>246</v>
      </c>
      <c r="D58" s="90" t="s">
        <v>247</v>
      </c>
      <c r="E58" s="24"/>
      <c r="F58" s="24"/>
      <c r="G58" s="6"/>
      <c r="H58" s="25"/>
      <c r="I58" s="25"/>
      <c r="J58" s="25"/>
      <c r="K58" s="25"/>
      <c r="L58" s="26"/>
      <c r="M58" s="44" t="str">
        <f t="shared" si="0"/>
        <v>NO</v>
      </c>
    </row>
    <row r="59" spans="1:13" ht="15.75" x14ac:dyDescent="0.25">
      <c r="A59" s="45">
        <v>54</v>
      </c>
      <c r="B59" s="20">
        <v>5</v>
      </c>
      <c r="C59" s="90" t="s">
        <v>248</v>
      </c>
      <c r="D59" s="90" t="s">
        <v>249</v>
      </c>
      <c r="E59" s="24"/>
      <c r="F59" s="24"/>
      <c r="G59" s="6"/>
      <c r="H59" s="25"/>
      <c r="I59" s="25"/>
      <c r="J59" s="25"/>
      <c r="K59" s="25"/>
      <c r="L59" s="26"/>
      <c r="M59" s="44" t="str">
        <f t="shared" si="0"/>
        <v>NO</v>
      </c>
    </row>
    <row r="60" spans="1:13" ht="15.75" x14ac:dyDescent="0.25">
      <c r="A60" s="43">
        <v>55</v>
      </c>
      <c r="B60" s="20">
        <v>5</v>
      </c>
      <c r="C60" s="90" t="s">
        <v>250</v>
      </c>
      <c r="D60" s="90" t="s">
        <v>251</v>
      </c>
      <c r="E60" s="24"/>
      <c r="F60" s="24"/>
      <c r="G60" s="6">
        <v>0</v>
      </c>
      <c r="H60" s="25">
        <v>0</v>
      </c>
      <c r="I60" s="25">
        <v>0</v>
      </c>
      <c r="J60" s="25">
        <v>0</v>
      </c>
      <c r="K60" s="25">
        <v>0</v>
      </c>
      <c r="L60" s="26"/>
      <c r="M60" s="44" t="str">
        <f t="shared" si="0"/>
        <v>SI</v>
      </c>
    </row>
    <row r="61" spans="1:13" ht="15.75" x14ac:dyDescent="0.25">
      <c r="A61" s="45">
        <v>56</v>
      </c>
      <c r="B61" s="20">
        <v>5</v>
      </c>
      <c r="C61" s="90" t="s">
        <v>252</v>
      </c>
      <c r="D61" s="90" t="s">
        <v>253</v>
      </c>
      <c r="E61" s="24"/>
      <c r="F61" s="24"/>
      <c r="G61" s="6"/>
      <c r="H61" s="25"/>
      <c r="I61" s="25"/>
      <c r="J61" s="25"/>
      <c r="K61" s="25"/>
      <c r="L61" s="26"/>
      <c r="M61" s="44" t="str">
        <f t="shared" si="0"/>
        <v>NO</v>
      </c>
    </row>
    <row r="62" spans="1:13" ht="15.75" x14ac:dyDescent="0.25">
      <c r="A62" s="43">
        <v>57</v>
      </c>
      <c r="B62" s="20">
        <v>5</v>
      </c>
      <c r="C62" s="90" t="s">
        <v>254</v>
      </c>
      <c r="D62" s="90" t="s">
        <v>255</v>
      </c>
      <c r="E62" s="24"/>
      <c r="F62" s="24"/>
      <c r="G62" s="6"/>
      <c r="H62" s="25"/>
      <c r="I62" s="25"/>
      <c r="J62" s="25"/>
      <c r="K62" s="25"/>
      <c r="L62" s="26"/>
      <c r="M62" s="44" t="str">
        <f t="shared" si="0"/>
        <v>NO</v>
      </c>
    </row>
    <row r="63" spans="1:13" ht="15.75" x14ac:dyDescent="0.25">
      <c r="A63" s="45">
        <v>58</v>
      </c>
      <c r="B63" s="20">
        <v>5</v>
      </c>
      <c r="C63" s="90" t="s">
        <v>256</v>
      </c>
      <c r="D63" s="90" t="s">
        <v>257</v>
      </c>
      <c r="E63" s="24"/>
      <c r="F63" s="24"/>
      <c r="G63" s="6"/>
      <c r="H63" s="25"/>
      <c r="I63" s="25"/>
      <c r="J63" s="25"/>
      <c r="K63" s="25"/>
      <c r="L63" s="26"/>
      <c r="M63" s="44" t="str">
        <f t="shared" si="0"/>
        <v>NO</v>
      </c>
    </row>
    <row r="64" spans="1:13" ht="15.75" x14ac:dyDescent="0.25">
      <c r="A64" s="43">
        <v>59</v>
      </c>
      <c r="B64" s="20">
        <v>5</v>
      </c>
      <c r="C64" s="90" t="s">
        <v>258</v>
      </c>
      <c r="D64" s="90" t="s">
        <v>259</v>
      </c>
      <c r="E64" s="24"/>
      <c r="F64" s="24"/>
      <c r="G64" s="6"/>
      <c r="H64" s="25"/>
      <c r="I64" s="25"/>
      <c r="J64" s="25"/>
      <c r="K64" s="25"/>
      <c r="L64" s="26"/>
      <c r="M64" s="44" t="str">
        <f t="shared" si="0"/>
        <v>NO</v>
      </c>
    </row>
    <row r="65" spans="1:13" ht="15.75" x14ac:dyDescent="0.25">
      <c r="A65" s="57">
        <v>60</v>
      </c>
      <c r="B65" s="56">
        <v>5</v>
      </c>
      <c r="C65" s="91" t="s">
        <v>260</v>
      </c>
      <c r="D65" s="90" t="s">
        <v>261</v>
      </c>
      <c r="E65" s="24"/>
      <c r="F65" s="24"/>
      <c r="G65" s="25"/>
      <c r="H65" s="25"/>
      <c r="I65" s="25"/>
      <c r="J65" s="25"/>
      <c r="K65" s="25"/>
      <c r="L65" s="26"/>
      <c r="M65" s="44" t="str">
        <f t="shared" si="0"/>
        <v>NO</v>
      </c>
    </row>
    <row r="66" spans="1:13" ht="16.5" thickBot="1" x14ac:dyDescent="0.3">
      <c r="A66" s="47">
        <v>61</v>
      </c>
      <c r="B66" s="33">
        <v>5</v>
      </c>
      <c r="C66" s="92" t="s">
        <v>262</v>
      </c>
      <c r="D66" s="92" t="s">
        <v>263</v>
      </c>
      <c r="E66" s="5"/>
      <c r="F66" s="5"/>
      <c r="G66" s="13"/>
      <c r="H66" s="13"/>
      <c r="I66" s="13"/>
      <c r="J66" s="13"/>
      <c r="K66" s="13"/>
      <c r="L66" s="8"/>
      <c r="M66" s="44" t="str">
        <f t="shared" si="0"/>
        <v>NO</v>
      </c>
    </row>
  </sheetData>
  <sortState xmlns:xlrd2="http://schemas.microsoft.com/office/spreadsheetml/2017/richdata2" ref="B6:L66">
    <sortCondition ref="B6:B66"/>
    <sortCondition ref="C6:C66"/>
  </sortState>
  <mergeCells count="15">
    <mergeCell ref="M4:M5"/>
    <mergeCell ref="A3:A5"/>
    <mergeCell ref="C3:C5"/>
    <mergeCell ref="D3:D5"/>
    <mergeCell ref="A1:L1"/>
    <mergeCell ref="A2:D2"/>
    <mergeCell ref="E2:I2"/>
    <mergeCell ref="J2:K2"/>
    <mergeCell ref="B3:B5"/>
    <mergeCell ref="E3:E5"/>
    <mergeCell ref="F3:L3"/>
    <mergeCell ref="F4:F5"/>
    <mergeCell ref="G4:H4"/>
    <mergeCell ref="I4:K4"/>
    <mergeCell ref="L4:L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97283-BECF-404E-A84F-2EBACFD8BB21}">
  <dimension ref="A1:K63"/>
  <sheetViews>
    <sheetView workbookViewId="0">
      <pane xSplit="2" ySplit="1" topLeftCell="C2" activePane="bottomRight" state="frozen"/>
      <selection pane="topRight" activeCell="C1" sqref="C1"/>
      <selection pane="bottomLeft" activeCell="A2" sqref="A2"/>
      <selection pane="bottomRight" activeCell="L57" sqref="L57"/>
    </sheetView>
  </sheetViews>
  <sheetFormatPr baseColWidth="10" defaultColWidth="11.42578125" defaultRowHeight="15" x14ac:dyDescent="0.25"/>
  <cols>
    <col min="1" max="1" width="4.140625" style="14" bestFit="1" customWidth="1"/>
    <col min="2" max="2" width="5.140625" style="1" hidden="1" customWidth="1"/>
    <col min="3" max="3" width="14.28515625" style="1" bestFit="1" customWidth="1"/>
    <col min="4" max="4" width="22.28515625" style="54" bestFit="1" customWidth="1"/>
    <col min="5" max="5" width="16.5703125" style="12" bestFit="1" customWidth="1"/>
    <col min="6" max="6" width="11.42578125" style="1"/>
    <col min="7" max="7" width="5.28515625" style="1" hidden="1" customWidth="1"/>
    <col min="8" max="8" width="16.42578125" style="1" hidden="1" customWidth="1"/>
    <col min="9" max="9" width="0" style="1" hidden="1" customWidth="1"/>
    <col min="10" max="16384" width="11.42578125" style="1"/>
  </cols>
  <sheetData>
    <row r="1" spans="1:11" s="14" customFormat="1" ht="22.5" customHeight="1" thickBot="1" x14ac:dyDescent="0.3">
      <c r="A1" s="35" t="s">
        <v>4</v>
      </c>
      <c r="B1" s="36" t="s">
        <v>5</v>
      </c>
      <c r="C1" s="35" t="s">
        <v>264</v>
      </c>
      <c r="D1" s="39" t="s">
        <v>6</v>
      </c>
      <c r="E1" s="55" t="s">
        <v>265</v>
      </c>
      <c r="G1" s="31" t="s">
        <v>264</v>
      </c>
      <c r="H1" s="31" t="s">
        <v>6</v>
      </c>
    </row>
    <row r="2" spans="1:11" x14ac:dyDescent="0.25">
      <c r="A2" s="30">
        <v>1</v>
      </c>
      <c r="B2" s="59">
        <f>'2. RESUMEN'!B6</f>
        <v>1</v>
      </c>
      <c r="C2" s="37" t="str">
        <f t="shared" ref="C2:C33" si="0">VLOOKUP(B2,$G$1:$H$6,2)</f>
        <v>MINISTERIO</v>
      </c>
      <c r="D2" s="38" t="str">
        <f>'2. RESUMEN'!C6</f>
        <v>MAGA</v>
      </c>
      <c r="E2" s="58" t="str">
        <f>IF('2. RESUMEN'!M6="NO","NO ENTREGO","")</f>
        <v/>
      </c>
      <c r="G2" s="30">
        <v>1</v>
      </c>
      <c r="H2" s="32" t="s">
        <v>266</v>
      </c>
    </row>
    <row r="3" spans="1:11" x14ac:dyDescent="0.25">
      <c r="A3" s="3">
        <v>2</v>
      </c>
      <c r="B3" s="59">
        <f>'2. RESUMEN'!B7</f>
        <v>1</v>
      </c>
      <c r="C3" s="34" t="str">
        <f t="shared" si="0"/>
        <v>MINISTERIO</v>
      </c>
      <c r="D3" s="38" t="str">
        <f>'2. RESUMEN'!C7</f>
        <v>MARN</v>
      </c>
      <c r="E3" s="58" t="str">
        <f>IF('2. RESUMEN'!M7="NO","NO ENTREGO","")</f>
        <v>NO ENTREGO</v>
      </c>
      <c r="G3" s="3">
        <v>2</v>
      </c>
      <c r="H3" s="28" t="s">
        <v>267</v>
      </c>
    </row>
    <row r="4" spans="1:11" x14ac:dyDescent="0.25">
      <c r="A4" s="3">
        <v>3</v>
      </c>
      <c r="B4" s="59">
        <f>'2. RESUMEN'!B8</f>
        <v>1</v>
      </c>
      <c r="C4" s="34" t="str">
        <f t="shared" si="0"/>
        <v>MINISTERIO</v>
      </c>
      <c r="D4" s="38" t="str">
        <f>'2. RESUMEN'!C8</f>
        <v>MCD</v>
      </c>
      <c r="E4" s="58" t="str">
        <f>IF('2. RESUMEN'!M8="NO","NO ENTREGO","")</f>
        <v/>
      </c>
      <c r="G4" s="3">
        <v>3</v>
      </c>
      <c r="H4" s="28" t="s">
        <v>268</v>
      </c>
      <c r="I4" s="1" t="e">
        <f>VLOOKUP(H3,$M$1:$N$6,2)</f>
        <v>#N/A</v>
      </c>
    </row>
    <row r="5" spans="1:11" x14ac:dyDescent="0.25">
      <c r="A5" s="3">
        <v>4</v>
      </c>
      <c r="B5" s="59">
        <f>'2. RESUMEN'!B9</f>
        <v>1</v>
      </c>
      <c r="C5" s="34" t="str">
        <f t="shared" si="0"/>
        <v>MINISTERIO</v>
      </c>
      <c r="D5" s="38" t="str">
        <f>'2. RESUMEN'!C9</f>
        <v>MEM</v>
      </c>
      <c r="E5" s="58" t="str">
        <f>IF('2. RESUMEN'!M9="NO","NO ENTREGO","")</f>
        <v/>
      </c>
      <c r="G5" s="3">
        <v>4</v>
      </c>
      <c r="H5" s="28" t="s">
        <v>269</v>
      </c>
      <c r="K5" s="1" t="s">
        <v>270</v>
      </c>
    </row>
    <row r="6" spans="1:11" ht="15.75" thickBot="1" x14ac:dyDescent="0.3">
      <c r="A6" s="3">
        <v>5</v>
      </c>
      <c r="B6" s="59">
        <f>'2. RESUMEN'!B10</f>
        <v>1</v>
      </c>
      <c r="C6" s="34" t="str">
        <f t="shared" si="0"/>
        <v>MINISTERIO</v>
      </c>
      <c r="D6" s="38" t="str">
        <f>'2. RESUMEN'!C10</f>
        <v>MICIVI</v>
      </c>
      <c r="E6" s="58" t="str">
        <f>IF('2. RESUMEN'!M10="NO","NO ENTREGO","")</f>
        <v/>
      </c>
      <c r="G6" s="4">
        <v>5</v>
      </c>
      <c r="H6" s="29" t="s">
        <v>271</v>
      </c>
    </row>
    <row r="7" spans="1:11" x14ac:dyDescent="0.25">
      <c r="A7" s="3">
        <v>6</v>
      </c>
      <c r="B7" s="59">
        <f>'2. RESUMEN'!B11</f>
        <v>1</v>
      </c>
      <c r="C7" s="34" t="str">
        <f t="shared" si="0"/>
        <v>MINISTERIO</v>
      </c>
      <c r="D7" s="38" t="str">
        <f>'2. RESUMEN'!C11</f>
        <v>MIDES</v>
      </c>
      <c r="E7" s="58" t="str">
        <f>IF('2. RESUMEN'!M11="NO","NO ENTREGO","")</f>
        <v/>
      </c>
    </row>
    <row r="8" spans="1:11" x14ac:dyDescent="0.25">
      <c r="A8" s="3">
        <v>7</v>
      </c>
      <c r="B8" s="59">
        <f>'2. RESUMEN'!B12</f>
        <v>1</v>
      </c>
      <c r="C8" s="34" t="str">
        <f t="shared" si="0"/>
        <v>MINISTERIO</v>
      </c>
      <c r="D8" s="38" t="str">
        <f>'2. RESUMEN'!C12</f>
        <v>MINDEF</v>
      </c>
      <c r="E8" s="58" t="str">
        <f>IF('2. RESUMEN'!M12="NO","NO ENTREGO","")</f>
        <v>NO ENTREGO</v>
      </c>
    </row>
    <row r="9" spans="1:11" x14ac:dyDescent="0.25">
      <c r="A9" s="3">
        <v>8</v>
      </c>
      <c r="B9" s="59">
        <f>'2. RESUMEN'!B13</f>
        <v>1</v>
      </c>
      <c r="C9" s="34" t="str">
        <f t="shared" si="0"/>
        <v>MINISTERIO</v>
      </c>
      <c r="D9" s="38" t="str">
        <f>'2. RESUMEN'!C13</f>
        <v>MINECO</v>
      </c>
      <c r="E9" s="58" t="str">
        <f>IF('2. RESUMEN'!M13="NO","NO ENTREGO","")</f>
        <v/>
      </c>
    </row>
    <row r="10" spans="1:11" x14ac:dyDescent="0.25">
      <c r="A10" s="3">
        <v>9</v>
      </c>
      <c r="B10" s="59">
        <f>'2. RESUMEN'!B14</f>
        <v>1</v>
      </c>
      <c r="C10" s="34" t="str">
        <f t="shared" si="0"/>
        <v>MINISTERIO</v>
      </c>
      <c r="D10" s="38" t="str">
        <f>'2. RESUMEN'!C14</f>
        <v>MINEDUC</v>
      </c>
      <c r="E10" s="58" t="str">
        <f>IF('2. RESUMEN'!M14="NO","NO ENTREGO","")</f>
        <v>NO ENTREGO</v>
      </c>
    </row>
    <row r="11" spans="1:11" x14ac:dyDescent="0.25">
      <c r="A11" s="3">
        <v>10</v>
      </c>
      <c r="B11" s="59">
        <f>'2. RESUMEN'!B15</f>
        <v>1</v>
      </c>
      <c r="C11" s="34" t="str">
        <f t="shared" si="0"/>
        <v>MINISTERIO</v>
      </c>
      <c r="D11" s="38" t="str">
        <f>'2. RESUMEN'!C15</f>
        <v>MINEX</v>
      </c>
      <c r="E11" s="58" t="str">
        <f>IF('2. RESUMEN'!M15="NO","NO ENTREGO","")</f>
        <v/>
      </c>
    </row>
    <row r="12" spans="1:11" x14ac:dyDescent="0.25">
      <c r="A12" s="3">
        <v>11</v>
      </c>
      <c r="B12" s="59">
        <f>'2. RESUMEN'!B16</f>
        <v>1</v>
      </c>
      <c r="C12" s="34" t="str">
        <f t="shared" si="0"/>
        <v>MINISTERIO</v>
      </c>
      <c r="D12" s="38" t="str">
        <f>'2. RESUMEN'!C16</f>
        <v>MINFIN</v>
      </c>
      <c r="E12" s="58" t="str">
        <f>IF('2. RESUMEN'!M16="NO","NO ENTREGO","")</f>
        <v/>
      </c>
    </row>
    <row r="13" spans="1:11" x14ac:dyDescent="0.25">
      <c r="A13" s="3">
        <v>12</v>
      </c>
      <c r="B13" s="59">
        <f>'2. RESUMEN'!B17</f>
        <v>1</v>
      </c>
      <c r="C13" s="34" t="str">
        <f t="shared" si="0"/>
        <v>MINISTERIO</v>
      </c>
      <c r="D13" s="38" t="str">
        <f>'2. RESUMEN'!C17</f>
        <v>MINGOB</v>
      </c>
      <c r="E13" s="58" t="str">
        <f>IF('2. RESUMEN'!M17="NO","NO ENTREGO","")</f>
        <v/>
      </c>
    </row>
    <row r="14" spans="1:11" x14ac:dyDescent="0.25">
      <c r="A14" s="3">
        <v>13</v>
      </c>
      <c r="B14" s="59">
        <f>'2. RESUMEN'!B18</f>
        <v>1</v>
      </c>
      <c r="C14" s="34" t="str">
        <f t="shared" si="0"/>
        <v>MINISTERIO</v>
      </c>
      <c r="D14" s="38" t="str">
        <f>'2. RESUMEN'!C18</f>
        <v>MINTRAB</v>
      </c>
      <c r="E14" s="58" t="str">
        <f>IF('2. RESUMEN'!M18="NO","NO ENTREGO","")</f>
        <v>NO ENTREGO</v>
      </c>
    </row>
    <row r="15" spans="1:11" x14ac:dyDescent="0.25">
      <c r="A15" s="3">
        <v>14</v>
      </c>
      <c r="B15" s="59">
        <f>'2. RESUMEN'!B19</f>
        <v>1</v>
      </c>
      <c r="C15" s="34" t="str">
        <f t="shared" si="0"/>
        <v>MINISTERIO</v>
      </c>
      <c r="D15" s="38" t="str">
        <f>'2. RESUMEN'!C19</f>
        <v>MSPAS</v>
      </c>
      <c r="E15" s="58" t="str">
        <f>IF('2. RESUMEN'!M19="NO","NO ENTREGO","")</f>
        <v/>
      </c>
    </row>
    <row r="16" spans="1:11" x14ac:dyDescent="0.25">
      <c r="A16" s="3">
        <v>15</v>
      </c>
      <c r="B16" s="59">
        <f>'2. RESUMEN'!B20</f>
        <v>2</v>
      </c>
      <c r="C16" s="34" t="str">
        <f t="shared" si="0"/>
        <v>SECRETARÍA</v>
      </c>
      <c r="D16" s="38" t="str">
        <f>'2. RESUMEN'!C20</f>
        <v>SAAS</v>
      </c>
      <c r="E16" s="58" t="str">
        <f>IF('2. RESUMEN'!M20="NO","NO ENTREGO","")</f>
        <v>NO ENTREGO</v>
      </c>
    </row>
    <row r="17" spans="1:5" x14ac:dyDescent="0.25">
      <c r="A17" s="3">
        <v>16</v>
      </c>
      <c r="B17" s="59">
        <f>'2. RESUMEN'!B21</f>
        <v>2</v>
      </c>
      <c r="C17" s="34" t="str">
        <f t="shared" si="0"/>
        <v>SECRETARÍA</v>
      </c>
      <c r="D17" s="38" t="str">
        <f>'2. RESUMEN'!C21</f>
        <v>SBS</v>
      </c>
      <c r="E17" s="58" t="str">
        <f>IF('2. RESUMEN'!M21="NO","NO ENTREGO","")</f>
        <v>NO ENTREGO</v>
      </c>
    </row>
    <row r="18" spans="1:5" x14ac:dyDescent="0.25">
      <c r="A18" s="3">
        <v>17</v>
      </c>
      <c r="B18" s="59">
        <f>'2. RESUMEN'!B22</f>
        <v>2</v>
      </c>
      <c r="C18" s="34" t="str">
        <f t="shared" si="0"/>
        <v>SECRETARÍA</v>
      </c>
      <c r="D18" s="38" t="str">
        <f>'2. RESUMEN'!C22</f>
        <v>SECCATID</v>
      </c>
      <c r="E18" s="58" t="str">
        <f>IF('2. RESUMEN'!M22="NO","NO ENTREGO","")</f>
        <v/>
      </c>
    </row>
    <row r="19" spans="1:5" x14ac:dyDescent="0.25">
      <c r="A19" s="3">
        <v>18</v>
      </c>
      <c r="B19" s="59">
        <f>'2. RESUMEN'!B23</f>
        <v>2</v>
      </c>
      <c r="C19" s="34" t="str">
        <f t="shared" si="0"/>
        <v>SECRETARÍA</v>
      </c>
      <c r="D19" s="38" t="str">
        <f>'2. RESUMEN'!C23</f>
        <v>SECONRED</v>
      </c>
      <c r="E19" s="58" t="str">
        <f>IF('2. RESUMEN'!M23="NO","NO ENTREGO","")</f>
        <v/>
      </c>
    </row>
    <row r="20" spans="1:5" x14ac:dyDescent="0.25">
      <c r="A20" s="3">
        <v>19</v>
      </c>
      <c r="B20" s="59">
        <f>'2. RESUMEN'!B24</f>
        <v>2</v>
      </c>
      <c r="C20" s="34" t="str">
        <f t="shared" si="0"/>
        <v>SECRETARÍA</v>
      </c>
      <c r="D20" s="38" t="str">
        <f>'2. RESUMEN'!C24</f>
        <v>SEGEPLAN</v>
      </c>
      <c r="E20" s="58" t="str">
        <f>IF('2. RESUMEN'!M24="NO","NO ENTREGO","")</f>
        <v>NO ENTREGO</v>
      </c>
    </row>
    <row r="21" spans="1:5" x14ac:dyDescent="0.25">
      <c r="A21" s="3">
        <v>20</v>
      </c>
      <c r="B21" s="59">
        <f>'2. RESUMEN'!B25</f>
        <v>2</v>
      </c>
      <c r="C21" s="34" t="str">
        <f t="shared" si="0"/>
        <v>SECRETARÍA</v>
      </c>
      <c r="D21" s="38" t="str">
        <f>'2. RESUMEN'!C25</f>
        <v>SENACYT</v>
      </c>
      <c r="E21" s="58" t="str">
        <f>IF('2. RESUMEN'!M25="NO","NO ENTREGO","")</f>
        <v/>
      </c>
    </row>
    <row r="22" spans="1:5" x14ac:dyDescent="0.25">
      <c r="A22" s="3">
        <v>21</v>
      </c>
      <c r="B22" s="59">
        <f>'2. RESUMEN'!B26</f>
        <v>2</v>
      </c>
      <c r="C22" s="34" t="str">
        <f t="shared" si="0"/>
        <v>SECRETARÍA</v>
      </c>
      <c r="D22" s="38" t="str">
        <f>'2. RESUMEN'!C26</f>
        <v>SEPREM</v>
      </c>
      <c r="E22" s="58" t="str">
        <f>IF('2. RESUMEN'!M26="NO","NO ENTREGO","")</f>
        <v>NO ENTREGO</v>
      </c>
    </row>
    <row r="23" spans="1:5" x14ac:dyDescent="0.25">
      <c r="A23" s="3">
        <v>22</v>
      </c>
      <c r="B23" s="59">
        <f>'2. RESUMEN'!B27</f>
        <v>2</v>
      </c>
      <c r="C23" s="34" t="str">
        <f t="shared" si="0"/>
        <v>SECRETARÍA</v>
      </c>
      <c r="D23" s="38" t="str">
        <f>'2. RESUMEN'!C27</f>
        <v>SIE</v>
      </c>
      <c r="E23" s="58" t="str">
        <f>IF('2. RESUMEN'!M27="NO","NO ENTREGO","")</f>
        <v/>
      </c>
    </row>
    <row r="24" spans="1:5" x14ac:dyDescent="0.25">
      <c r="A24" s="3">
        <v>23</v>
      </c>
      <c r="B24" s="59">
        <f>'2. RESUMEN'!B28</f>
        <v>2</v>
      </c>
      <c r="C24" s="34" t="str">
        <f t="shared" si="0"/>
        <v>SECRETARÍA</v>
      </c>
      <c r="D24" s="38" t="str">
        <f>'2. RESUMEN'!C28</f>
        <v>SOSEP</v>
      </c>
      <c r="E24" s="58" t="str">
        <f>IF('2. RESUMEN'!M28="NO","NO ENTREGO","")</f>
        <v/>
      </c>
    </row>
    <row r="25" spans="1:5" x14ac:dyDescent="0.25">
      <c r="A25" s="3">
        <v>24</v>
      </c>
      <c r="B25" s="59">
        <f>'2. RESUMEN'!B29</f>
        <v>2</v>
      </c>
      <c r="C25" s="34" t="str">
        <f t="shared" si="0"/>
        <v>SECRETARÍA</v>
      </c>
      <c r="D25" s="38" t="str">
        <f>'2. RESUMEN'!C29</f>
        <v>SPP</v>
      </c>
      <c r="E25" s="58" t="str">
        <f>IF('2. RESUMEN'!M29="NO","NO ENTREGO","")</f>
        <v>NO ENTREGO</v>
      </c>
    </row>
    <row r="26" spans="1:5" x14ac:dyDescent="0.25">
      <c r="A26" s="3">
        <v>25</v>
      </c>
      <c r="B26" s="59">
        <f>'2. RESUMEN'!B30</f>
        <v>2</v>
      </c>
      <c r="C26" s="34" t="str">
        <f t="shared" si="0"/>
        <v>SECRETARÍA</v>
      </c>
      <c r="D26" s="38" t="str">
        <f>'2. RESUMEN'!C30</f>
        <v>STCNS</v>
      </c>
      <c r="E26" s="58" t="str">
        <f>IF('2. RESUMEN'!M30="NO","NO ENTREGO","")</f>
        <v/>
      </c>
    </row>
    <row r="27" spans="1:5" x14ac:dyDescent="0.25">
      <c r="A27" s="3">
        <v>26</v>
      </c>
      <c r="B27" s="59">
        <f>'2. RESUMEN'!B31</f>
        <v>2</v>
      </c>
      <c r="C27" s="34" t="str">
        <f t="shared" si="0"/>
        <v>SECRETARÍA</v>
      </c>
      <c r="D27" s="38" t="str">
        <f>'2. RESUMEN'!C31</f>
        <v>SVET</v>
      </c>
      <c r="E27" s="58" t="str">
        <f>IF('2. RESUMEN'!M31="NO","NO ENTREGO","")</f>
        <v>NO ENTREGO</v>
      </c>
    </row>
    <row r="28" spans="1:5" x14ac:dyDescent="0.25">
      <c r="A28" s="3">
        <v>27</v>
      </c>
      <c r="B28" s="59">
        <f>'2. RESUMEN'!B32</f>
        <v>3</v>
      </c>
      <c r="C28" s="34" t="str">
        <f t="shared" si="0"/>
        <v>COMISION</v>
      </c>
      <c r="D28" s="38" t="str">
        <f>'2. RESUMEN'!C32</f>
        <v>CNEE</v>
      </c>
      <c r="E28" s="58" t="str">
        <f>IF('2. RESUMEN'!M32="NO","NO ENTREGO","")</f>
        <v>NO ENTREGO</v>
      </c>
    </row>
    <row r="29" spans="1:5" x14ac:dyDescent="0.25">
      <c r="A29" s="3">
        <v>28</v>
      </c>
      <c r="B29" s="59">
        <f>'2. RESUMEN'!B33</f>
        <v>3</v>
      </c>
      <c r="C29" s="34" t="str">
        <f t="shared" si="0"/>
        <v>COMISION</v>
      </c>
      <c r="D29" s="38" t="str">
        <f>'2. RESUMEN'!C33</f>
        <v>CODISRA</v>
      </c>
      <c r="E29" s="58" t="str">
        <f>IF('2. RESUMEN'!M33="NO","NO ENTREGO","")</f>
        <v>NO ENTREGO</v>
      </c>
    </row>
    <row r="30" spans="1:5" x14ac:dyDescent="0.25">
      <c r="A30" s="3">
        <v>29</v>
      </c>
      <c r="B30" s="59">
        <f>'2. RESUMEN'!B34</f>
        <v>3</v>
      </c>
      <c r="C30" s="34" t="str">
        <f t="shared" si="0"/>
        <v>COMISION</v>
      </c>
      <c r="D30" s="38" t="str">
        <f>'2. RESUMEN'!C34</f>
        <v>COPADHE</v>
      </c>
      <c r="E30" s="58" t="str">
        <f>IF('2. RESUMEN'!M34="NO","NO ENTREGO","")</f>
        <v/>
      </c>
    </row>
    <row r="31" spans="1:5" x14ac:dyDescent="0.25">
      <c r="A31" s="3">
        <v>30</v>
      </c>
      <c r="B31" s="59">
        <f>'2. RESUMEN'!B35</f>
        <v>3</v>
      </c>
      <c r="C31" s="34" t="str">
        <f t="shared" si="0"/>
        <v>COMISION</v>
      </c>
      <c r="D31" s="38" t="str">
        <f>'2. RESUMEN'!C35</f>
        <v>CPCC</v>
      </c>
      <c r="E31" s="58" t="str">
        <f>IF('2. RESUMEN'!M35="NO","NO ENTREGO","")</f>
        <v/>
      </c>
    </row>
    <row r="32" spans="1:5" x14ac:dyDescent="0.25">
      <c r="A32" s="3">
        <v>31</v>
      </c>
      <c r="B32" s="59">
        <f>'2. RESUMEN'!B36</f>
        <v>3</v>
      </c>
      <c r="C32" s="34" t="str">
        <f t="shared" si="0"/>
        <v>COMISION</v>
      </c>
      <c r="D32" s="38" t="str">
        <f>'2. RESUMEN'!C36</f>
        <v>CPN</v>
      </c>
      <c r="E32" s="58" t="str">
        <f>IF('2. RESUMEN'!M36="NO","NO ENTREGO","")</f>
        <v/>
      </c>
    </row>
    <row r="33" spans="1:5" x14ac:dyDescent="0.25">
      <c r="A33" s="3">
        <v>32</v>
      </c>
      <c r="B33" s="59">
        <f>'2. RESUMEN'!B37</f>
        <v>4</v>
      </c>
      <c r="C33" s="34" t="str">
        <f t="shared" si="0"/>
        <v>OTRAS DEP.</v>
      </c>
      <c r="D33" s="38" t="str">
        <f>'2. RESUMEN'!C37</f>
        <v>AMSA</v>
      </c>
      <c r="E33" s="58" t="str">
        <f>IF('2. RESUMEN'!M37="NO","NO ENTREGO","")</f>
        <v>NO ENTREGO</v>
      </c>
    </row>
    <row r="34" spans="1:5" x14ac:dyDescent="0.25">
      <c r="A34" s="3">
        <v>33</v>
      </c>
      <c r="B34" s="59">
        <f>'2. RESUMEN'!B38</f>
        <v>4</v>
      </c>
      <c r="C34" s="34" t="str">
        <f t="shared" ref="C34:C62" si="1">VLOOKUP(B34,$G$1:$H$6,2)</f>
        <v>OTRAS DEP.</v>
      </c>
      <c r="D34" s="38" t="str">
        <f>'2. RESUMEN'!C38</f>
        <v>AMSCLAE</v>
      </c>
      <c r="E34" s="58" t="str">
        <f>IF('2. RESUMEN'!M38="NO","NO ENTREGO","")</f>
        <v/>
      </c>
    </row>
    <row r="35" spans="1:5" x14ac:dyDescent="0.25">
      <c r="A35" s="3">
        <v>34</v>
      </c>
      <c r="B35" s="59">
        <f>'2. RESUMEN'!B39</f>
        <v>4</v>
      </c>
      <c r="C35" s="34" t="str">
        <f t="shared" si="1"/>
        <v>OTRAS DEP.</v>
      </c>
      <c r="D35" s="38" t="str">
        <f>'2. RESUMEN'!C39</f>
        <v>CONAMIGUA</v>
      </c>
      <c r="E35" s="58" t="str">
        <f>IF('2. RESUMEN'!M39="NO","NO ENTREGO","")</f>
        <v>NO ENTREGO</v>
      </c>
    </row>
    <row r="36" spans="1:5" x14ac:dyDescent="0.25">
      <c r="A36" s="3">
        <v>35</v>
      </c>
      <c r="B36" s="59">
        <f>'2. RESUMEN'!B40</f>
        <v>4</v>
      </c>
      <c r="C36" s="34" t="str">
        <f t="shared" si="1"/>
        <v>OTRAS DEP.</v>
      </c>
      <c r="D36" s="38" t="str">
        <f>'2. RESUMEN'!C40</f>
        <v>CONAP</v>
      </c>
      <c r="E36" s="58" t="str">
        <f>IF('2. RESUMEN'!M40="NO","NO ENTREGO","")</f>
        <v>NO ENTREGO</v>
      </c>
    </row>
    <row r="37" spans="1:5" x14ac:dyDescent="0.25">
      <c r="A37" s="3">
        <v>36</v>
      </c>
      <c r="B37" s="59">
        <f>'2. RESUMEN'!B41</f>
        <v>4</v>
      </c>
      <c r="C37" s="34" t="str">
        <f t="shared" si="1"/>
        <v>OTRAS DEP.</v>
      </c>
      <c r="D37" s="38" t="str">
        <f>'2. RESUMEN'!C41</f>
        <v>CONJUVE</v>
      </c>
      <c r="E37" s="58" t="str">
        <f>IF('2. RESUMEN'!M41="NO","NO ENTREGO","")</f>
        <v/>
      </c>
    </row>
    <row r="38" spans="1:5" x14ac:dyDescent="0.25">
      <c r="A38" s="3">
        <v>37</v>
      </c>
      <c r="B38" s="59">
        <f>'2. RESUMEN'!B42</f>
        <v>4</v>
      </c>
      <c r="C38" s="34" t="str">
        <f t="shared" si="1"/>
        <v>OTRAS DEP.</v>
      </c>
      <c r="D38" s="38" t="str">
        <f>'2. RESUMEN'!C42</f>
        <v>DEMI</v>
      </c>
      <c r="E38" s="58" t="str">
        <f>IF('2. RESUMEN'!M42="NO","NO ENTREGO","")</f>
        <v/>
      </c>
    </row>
    <row r="39" spans="1:5" x14ac:dyDescent="0.25">
      <c r="A39" s="3">
        <v>38</v>
      </c>
      <c r="B39" s="59">
        <f>'2. RESUMEN'!B43</f>
        <v>4</v>
      </c>
      <c r="C39" s="34" t="str">
        <f t="shared" si="1"/>
        <v>OTRAS DEP.</v>
      </c>
      <c r="D39" s="38" t="str">
        <f>'2. RESUMEN'!C43</f>
        <v>FODIGUA</v>
      </c>
      <c r="E39" s="58" t="str">
        <f>IF('2. RESUMEN'!M43="NO","NO ENTREGO","")</f>
        <v/>
      </c>
    </row>
    <row r="40" spans="1:5" x14ac:dyDescent="0.25">
      <c r="A40" s="3">
        <v>39</v>
      </c>
      <c r="B40" s="59">
        <f>'2. RESUMEN'!B44</f>
        <v>4</v>
      </c>
      <c r="C40" s="34" t="str">
        <f t="shared" si="1"/>
        <v>OTRAS DEP.</v>
      </c>
      <c r="D40" s="38" t="str">
        <f>'2. RESUMEN'!C44</f>
        <v>ONSEC</v>
      </c>
      <c r="E40" s="58" t="str">
        <f>IF('2. RESUMEN'!M44="NO","NO ENTREGO","")</f>
        <v/>
      </c>
    </row>
    <row r="41" spans="1:5" x14ac:dyDescent="0.25">
      <c r="A41" s="3">
        <v>40</v>
      </c>
      <c r="B41" s="59">
        <f>'2. RESUMEN'!B45</f>
        <v>5</v>
      </c>
      <c r="C41" s="34" t="str">
        <f t="shared" si="1"/>
        <v>GOBERNACION</v>
      </c>
      <c r="D41" s="38" t="str">
        <f>'2. RESUMEN'!C45</f>
        <v>GOB ALTA VERAPAZ</v>
      </c>
      <c r="E41" s="58" t="str">
        <f>IF('2. RESUMEN'!M45="NO","NO ENTREGO","")</f>
        <v>NO ENTREGO</v>
      </c>
    </row>
    <row r="42" spans="1:5" x14ac:dyDescent="0.25">
      <c r="A42" s="3">
        <v>41</v>
      </c>
      <c r="B42" s="59">
        <f>'2. RESUMEN'!B46</f>
        <v>5</v>
      </c>
      <c r="C42" s="34" t="str">
        <f t="shared" si="1"/>
        <v>GOBERNACION</v>
      </c>
      <c r="D42" s="38" t="str">
        <f>'2. RESUMEN'!C46</f>
        <v>GOB BAJA VERAPAZ</v>
      </c>
      <c r="E42" s="58" t="str">
        <f>IF('2. RESUMEN'!M46="NO","NO ENTREGO","")</f>
        <v>NO ENTREGO</v>
      </c>
    </row>
    <row r="43" spans="1:5" x14ac:dyDescent="0.25">
      <c r="A43" s="3">
        <v>42</v>
      </c>
      <c r="B43" s="59">
        <f>'2. RESUMEN'!B47</f>
        <v>5</v>
      </c>
      <c r="C43" s="34" t="str">
        <f t="shared" si="1"/>
        <v>GOBERNACION</v>
      </c>
      <c r="D43" s="38" t="str">
        <f>'2. RESUMEN'!C47</f>
        <v>GOB CHIMALTENANGO</v>
      </c>
      <c r="E43" s="58" t="str">
        <f>IF('2. RESUMEN'!M47="NO","NO ENTREGO","")</f>
        <v>NO ENTREGO</v>
      </c>
    </row>
    <row r="44" spans="1:5" x14ac:dyDescent="0.25">
      <c r="A44" s="3">
        <v>43</v>
      </c>
      <c r="B44" s="59">
        <f>'2. RESUMEN'!B48</f>
        <v>5</v>
      </c>
      <c r="C44" s="34" t="str">
        <f t="shared" si="1"/>
        <v>GOBERNACION</v>
      </c>
      <c r="D44" s="38" t="str">
        <f>'2. RESUMEN'!C48</f>
        <v>GOB CHIQUIMULA</v>
      </c>
      <c r="E44" s="58" t="str">
        <f>IF('2. RESUMEN'!M48="NO","NO ENTREGO","")</f>
        <v/>
      </c>
    </row>
    <row r="45" spans="1:5" x14ac:dyDescent="0.25">
      <c r="A45" s="3">
        <v>44</v>
      </c>
      <c r="B45" s="59">
        <f>'2. RESUMEN'!B49</f>
        <v>5</v>
      </c>
      <c r="C45" s="34" t="str">
        <f t="shared" si="1"/>
        <v>GOBERNACION</v>
      </c>
      <c r="D45" s="38" t="str">
        <f>'2. RESUMEN'!C49</f>
        <v>GOB EL PROGRESO</v>
      </c>
      <c r="E45" s="58" t="str">
        <f>IF('2. RESUMEN'!M49="NO","NO ENTREGO","")</f>
        <v>NO ENTREGO</v>
      </c>
    </row>
    <row r="46" spans="1:5" x14ac:dyDescent="0.25">
      <c r="A46" s="3">
        <v>45</v>
      </c>
      <c r="B46" s="59">
        <f>'2. RESUMEN'!B50</f>
        <v>5</v>
      </c>
      <c r="C46" s="34" t="str">
        <f t="shared" si="1"/>
        <v>GOBERNACION</v>
      </c>
      <c r="D46" s="38" t="str">
        <f>'2. RESUMEN'!C50</f>
        <v>GOB ESCUINTLA</v>
      </c>
      <c r="E46" s="58" t="str">
        <f>IF('2. RESUMEN'!M50="NO","NO ENTREGO","")</f>
        <v>NO ENTREGO</v>
      </c>
    </row>
    <row r="47" spans="1:5" x14ac:dyDescent="0.25">
      <c r="A47" s="3">
        <v>46</v>
      </c>
      <c r="B47" s="59">
        <f>'2. RESUMEN'!B51</f>
        <v>5</v>
      </c>
      <c r="C47" s="34" t="str">
        <f t="shared" si="1"/>
        <v>GOBERNACION</v>
      </c>
      <c r="D47" s="38" t="str">
        <f>'2. RESUMEN'!C51</f>
        <v>GOB GUATEMALA</v>
      </c>
      <c r="E47" s="58" t="str">
        <f>IF('2. RESUMEN'!M51="NO","NO ENTREGO","")</f>
        <v>NO ENTREGO</v>
      </c>
    </row>
    <row r="48" spans="1:5" x14ac:dyDescent="0.25">
      <c r="A48" s="3">
        <v>47</v>
      </c>
      <c r="B48" s="59">
        <f>'2. RESUMEN'!B52</f>
        <v>5</v>
      </c>
      <c r="C48" s="34" t="str">
        <f t="shared" si="1"/>
        <v>GOBERNACION</v>
      </c>
      <c r="D48" s="38" t="str">
        <f>'2. RESUMEN'!C52</f>
        <v>GOB HUEHUETENANGO</v>
      </c>
      <c r="E48" s="58" t="str">
        <f>IF('2. RESUMEN'!M52="NO","NO ENTREGO","")</f>
        <v/>
      </c>
    </row>
    <row r="49" spans="1:5" x14ac:dyDescent="0.25">
      <c r="A49" s="3">
        <v>48</v>
      </c>
      <c r="B49" s="59">
        <f>'2. RESUMEN'!B53</f>
        <v>5</v>
      </c>
      <c r="C49" s="34" t="str">
        <f t="shared" si="1"/>
        <v>GOBERNACION</v>
      </c>
      <c r="D49" s="38" t="str">
        <f>'2. RESUMEN'!C53</f>
        <v>GOB IZABAL</v>
      </c>
      <c r="E49" s="58" t="str">
        <f>IF('2. RESUMEN'!M53="NO","NO ENTREGO","")</f>
        <v/>
      </c>
    </row>
    <row r="50" spans="1:5" x14ac:dyDescent="0.25">
      <c r="A50" s="3">
        <v>49</v>
      </c>
      <c r="B50" s="59">
        <f>'2. RESUMEN'!B54</f>
        <v>5</v>
      </c>
      <c r="C50" s="34" t="str">
        <f t="shared" si="1"/>
        <v>GOBERNACION</v>
      </c>
      <c r="D50" s="38" t="str">
        <f>'2. RESUMEN'!C54</f>
        <v>GOB JALAPA</v>
      </c>
      <c r="E50" s="58" t="str">
        <f>IF('2. RESUMEN'!M54="NO","NO ENTREGO","")</f>
        <v>NO ENTREGO</v>
      </c>
    </row>
    <row r="51" spans="1:5" x14ac:dyDescent="0.25">
      <c r="A51" s="3">
        <v>50</v>
      </c>
      <c r="B51" s="59">
        <f>'2. RESUMEN'!B55</f>
        <v>5</v>
      </c>
      <c r="C51" s="34" t="str">
        <f t="shared" si="1"/>
        <v>GOBERNACION</v>
      </c>
      <c r="D51" s="38" t="str">
        <f>'2. RESUMEN'!C55</f>
        <v>GOB JUTIAPA</v>
      </c>
      <c r="E51" s="58" t="str">
        <f>IF('2. RESUMEN'!M55="NO","NO ENTREGO","")</f>
        <v>NO ENTREGO</v>
      </c>
    </row>
    <row r="52" spans="1:5" x14ac:dyDescent="0.25">
      <c r="A52" s="3">
        <v>51</v>
      </c>
      <c r="B52" s="59">
        <f>'2. RESUMEN'!B56</f>
        <v>5</v>
      </c>
      <c r="C52" s="34" t="str">
        <f t="shared" si="1"/>
        <v>GOBERNACION</v>
      </c>
      <c r="D52" s="38" t="str">
        <f>'2. RESUMEN'!C56</f>
        <v>GOB PETEN</v>
      </c>
      <c r="E52" s="58" t="str">
        <f>IF('2. RESUMEN'!M56="NO","NO ENTREGO","")</f>
        <v/>
      </c>
    </row>
    <row r="53" spans="1:5" x14ac:dyDescent="0.25">
      <c r="A53" s="3">
        <v>52</v>
      </c>
      <c r="B53" s="59">
        <f>'2. RESUMEN'!B57</f>
        <v>5</v>
      </c>
      <c r="C53" s="34" t="str">
        <f t="shared" si="1"/>
        <v>GOBERNACION</v>
      </c>
      <c r="D53" s="38" t="str">
        <f>'2. RESUMEN'!C57</f>
        <v>GOB QUETZALTENANGO</v>
      </c>
      <c r="E53" s="58" t="str">
        <f>IF('2. RESUMEN'!M57="NO","NO ENTREGO","")</f>
        <v/>
      </c>
    </row>
    <row r="54" spans="1:5" x14ac:dyDescent="0.25">
      <c r="A54" s="3">
        <v>53</v>
      </c>
      <c r="B54" s="59">
        <f>'2. RESUMEN'!B58</f>
        <v>5</v>
      </c>
      <c r="C54" s="34" t="str">
        <f t="shared" si="1"/>
        <v>GOBERNACION</v>
      </c>
      <c r="D54" s="38" t="str">
        <f>'2. RESUMEN'!C58</f>
        <v>GOB QUICHE</v>
      </c>
      <c r="E54" s="58" t="str">
        <f>IF('2. RESUMEN'!M58="NO","NO ENTREGO","")</f>
        <v>NO ENTREGO</v>
      </c>
    </row>
    <row r="55" spans="1:5" x14ac:dyDescent="0.25">
      <c r="A55" s="3">
        <v>54</v>
      </c>
      <c r="B55" s="59">
        <f>'2. RESUMEN'!B59</f>
        <v>5</v>
      </c>
      <c r="C55" s="34" t="str">
        <f t="shared" si="1"/>
        <v>GOBERNACION</v>
      </c>
      <c r="D55" s="38" t="str">
        <f>'2. RESUMEN'!C59</f>
        <v>GOB RETALHULEU</v>
      </c>
      <c r="E55" s="58" t="str">
        <f>IF('2. RESUMEN'!M59="NO","NO ENTREGO","")</f>
        <v>NO ENTREGO</v>
      </c>
    </row>
    <row r="56" spans="1:5" x14ac:dyDescent="0.25">
      <c r="A56" s="3">
        <v>55</v>
      </c>
      <c r="B56" s="59">
        <f>'2. RESUMEN'!B60</f>
        <v>5</v>
      </c>
      <c r="C56" s="34" t="str">
        <f t="shared" si="1"/>
        <v>GOBERNACION</v>
      </c>
      <c r="D56" s="38" t="str">
        <f>'2. RESUMEN'!C60</f>
        <v>GOB SACATEPEQUEZ</v>
      </c>
      <c r="E56" s="58" t="str">
        <f>IF('2. RESUMEN'!M60="NO","NO ENTREGO","")</f>
        <v/>
      </c>
    </row>
    <row r="57" spans="1:5" x14ac:dyDescent="0.25">
      <c r="A57" s="3">
        <v>56</v>
      </c>
      <c r="B57" s="59">
        <f>'2. RESUMEN'!B61</f>
        <v>5</v>
      </c>
      <c r="C57" s="34" t="str">
        <f t="shared" si="1"/>
        <v>GOBERNACION</v>
      </c>
      <c r="D57" s="38" t="str">
        <f>'2. RESUMEN'!C61</f>
        <v>GOB SAN MARCOS</v>
      </c>
      <c r="E57" s="58" t="str">
        <f>IF('2. RESUMEN'!M61="NO","NO ENTREGO","")</f>
        <v>NO ENTREGO</v>
      </c>
    </row>
    <row r="58" spans="1:5" x14ac:dyDescent="0.25">
      <c r="A58" s="3">
        <v>57</v>
      </c>
      <c r="B58" s="59">
        <f>'2. RESUMEN'!B62</f>
        <v>5</v>
      </c>
      <c r="C58" s="34" t="str">
        <f t="shared" si="1"/>
        <v>GOBERNACION</v>
      </c>
      <c r="D58" s="38" t="str">
        <f>'2. RESUMEN'!C62</f>
        <v>GOB SANTA ROSA</v>
      </c>
      <c r="E58" s="58" t="str">
        <f>IF('2. RESUMEN'!M62="NO","NO ENTREGO","")</f>
        <v>NO ENTREGO</v>
      </c>
    </row>
    <row r="59" spans="1:5" x14ac:dyDescent="0.25">
      <c r="A59" s="3">
        <v>58</v>
      </c>
      <c r="B59" s="59">
        <f>'2. RESUMEN'!B63</f>
        <v>5</v>
      </c>
      <c r="C59" s="34" t="str">
        <f t="shared" si="1"/>
        <v>GOBERNACION</v>
      </c>
      <c r="D59" s="38" t="str">
        <f>'2. RESUMEN'!C63</f>
        <v>GOB SOLOLA</v>
      </c>
      <c r="E59" s="58" t="str">
        <f>IF('2. RESUMEN'!M63="NO","NO ENTREGO","")</f>
        <v>NO ENTREGO</v>
      </c>
    </row>
    <row r="60" spans="1:5" x14ac:dyDescent="0.25">
      <c r="A60" s="3">
        <v>59</v>
      </c>
      <c r="B60" s="59">
        <f>'2. RESUMEN'!B64</f>
        <v>5</v>
      </c>
      <c r="C60" s="34" t="str">
        <f t="shared" si="1"/>
        <v>GOBERNACION</v>
      </c>
      <c r="D60" s="38" t="str">
        <f>'2. RESUMEN'!C64</f>
        <v>GOB SUCHITEPEQUEZ</v>
      </c>
      <c r="E60" s="58" t="str">
        <f>IF('2. RESUMEN'!M64="NO","NO ENTREGO","")</f>
        <v>NO ENTREGO</v>
      </c>
    </row>
    <row r="61" spans="1:5" x14ac:dyDescent="0.25">
      <c r="A61" s="3">
        <v>60</v>
      </c>
      <c r="B61" s="59">
        <f>'2. RESUMEN'!B65</f>
        <v>5</v>
      </c>
      <c r="C61" s="34" t="str">
        <f t="shared" si="1"/>
        <v>GOBERNACION</v>
      </c>
      <c r="D61" s="38" t="str">
        <f>'2. RESUMEN'!C65</f>
        <v>GOB TOTONICAPAN</v>
      </c>
      <c r="E61" s="58" t="str">
        <f>IF('2. RESUMEN'!M65="NO","NO ENTREGO","")</f>
        <v>NO ENTREGO</v>
      </c>
    </row>
    <row r="62" spans="1:5" x14ac:dyDescent="0.25">
      <c r="A62" s="3">
        <v>61</v>
      </c>
      <c r="B62" s="59">
        <f>'2. RESUMEN'!B66</f>
        <v>5</v>
      </c>
      <c r="C62" s="34" t="str">
        <f t="shared" si="1"/>
        <v>GOBERNACION</v>
      </c>
      <c r="D62" s="38" t="str">
        <f>'2. RESUMEN'!C66</f>
        <v>GOB ZACAPA</v>
      </c>
      <c r="E62" s="58" t="str">
        <f>IF('2. RESUMEN'!M66="NO","NO ENTREGO","")</f>
        <v>NO ENTREGO</v>
      </c>
    </row>
    <row r="63" spans="1:5" ht="15.75" thickBot="1" x14ac:dyDescent="0.3">
      <c r="A63" s="4"/>
      <c r="B63" s="33"/>
      <c r="C63" s="40"/>
      <c r="D63" s="86">
        <f>COUNTIF(E2:E62,"")</f>
        <v>30</v>
      </c>
      <c r="E63" s="85">
        <f>COUNTIF(E2:E62,"NO ENTREGO")</f>
        <v>31</v>
      </c>
    </row>
  </sheetData>
  <autoFilter ref="A1:E62" xr:uid="{1B797283-BECF-404E-A84F-2EBACFD8BB21}">
    <sortState xmlns:xlrd2="http://schemas.microsoft.com/office/spreadsheetml/2017/richdata2" ref="A2:E62">
      <sortCondition ref="A2:A62"/>
    </sortState>
  </autoFilter>
  <conditionalFormatting sqref="E2:E63">
    <cfRule type="cellIs" dxfId="0" priority="1" operator="equal">
      <formula>"NO ENTREGO"</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E203-C5AC-4379-90BB-836E80575A6A}">
  <dimension ref="A1:Q72"/>
  <sheetViews>
    <sheetView zoomScale="90" zoomScaleNormal="90" workbookViewId="0">
      <selection activeCell="K78" sqref="K78"/>
    </sheetView>
  </sheetViews>
  <sheetFormatPr baseColWidth="10" defaultColWidth="11.42578125" defaultRowHeight="15" outlineLevelRow="2" x14ac:dyDescent="0.25"/>
  <cols>
    <col min="1" max="1" width="4.5703125" style="16" customWidth="1"/>
    <col min="2" max="2" width="13.85546875" style="16" customWidth="1"/>
    <col min="3" max="3" width="17.28515625" style="17" customWidth="1"/>
    <col min="4" max="4" width="25.28515625" style="16" hidden="1" customWidth="1"/>
    <col min="5" max="5" width="25" style="16" hidden="1" customWidth="1"/>
    <col min="6" max="6" width="11.5703125" style="18" hidden="1" customWidth="1"/>
    <col min="7" max="7" width="13.140625" style="18" bestFit="1" customWidth="1"/>
    <col min="8" max="8" width="13.7109375" style="18" customWidth="1"/>
    <col min="9" max="9" width="10.85546875" style="18" customWidth="1"/>
    <col min="10" max="10" width="11.140625" style="18" customWidth="1"/>
    <col min="11" max="11" width="14.42578125" style="18" bestFit="1" customWidth="1"/>
    <col min="12" max="12" width="11.42578125" style="16"/>
    <col min="13" max="13" width="11.42578125" style="1"/>
    <col min="14" max="14" width="11.42578125" style="1" customWidth="1"/>
    <col min="15" max="15" width="5.28515625" style="1" hidden="1" customWidth="1"/>
    <col min="16" max="16" width="16.42578125" style="1" hidden="1" customWidth="1"/>
    <col min="17" max="16384" width="11.42578125" style="1"/>
  </cols>
  <sheetData>
    <row r="1" spans="1:17" ht="21.75" thickBot="1" x14ac:dyDescent="0.3">
      <c r="A1" s="150" t="s">
        <v>0</v>
      </c>
      <c r="B1" s="151"/>
      <c r="C1" s="151"/>
      <c r="D1" s="151"/>
      <c r="E1" s="151"/>
      <c r="F1" s="151"/>
      <c r="G1" s="151"/>
      <c r="H1" s="151"/>
      <c r="I1" s="151"/>
      <c r="J1" s="151"/>
      <c r="K1" s="151"/>
      <c r="L1" s="152"/>
      <c r="O1" s="31" t="s">
        <v>264</v>
      </c>
      <c r="P1" s="31" t="s">
        <v>6</v>
      </c>
    </row>
    <row r="2" spans="1:17" ht="35.25" customHeight="1" thickBot="1" x14ac:dyDescent="0.3">
      <c r="A2" s="153" t="s">
        <v>1</v>
      </c>
      <c r="B2" s="154"/>
      <c r="C2" s="154"/>
      <c r="D2" s="155"/>
      <c r="E2" s="166" t="s">
        <v>2</v>
      </c>
      <c r="F2" s="167"/>
      <c r="G2" s="167"/>
      <c r="H2" s="167"/>
      <c r="I2" s="168"/>
      <c r="J2" s="159" t="s">
        <v>3</v>
      </c>
      <c r="K2" s="169"/>
      <c r="L2" s="60"/>
      <c r="O2" s="30">
        <v>1</v>
      </c>
      <c r="P2" s="32" t="s">
        <v>272</v>
      </c>
    </row>
    <row r="3" spans="1:17" ht="19.5" thickBot="1" x14ac:dyDescent="0.3">
      <c r="A3" s="130" t="s">
        <v>4</v>
      </c>
      <c r="B3" s="130" t="s">
        <v>5</v>
      </c>
      <c r="C3" s="130" t="s">
        <v>6</v>
      </c>
      <c r="D3" s="170" t="s">
        <v>7</v>
      </c>
      <c r="E3" s="173" t="s">
        <v>8</v>
      </c>
      <c r="F3" s="176" t="s">
        <v>9</v>
      </c>
      <c r="G3" s="177"/>
      <c r="H3" s="177"/>
      <c r="I3" s="177"/>
      <c r="J3" s="177"/>
      <c r="K3" s="177"/>
      <c r="L3" s="178"/>
      <c r="O3" s="3">
        <v>2</v>
      </c>
      <c r="P3" s="28" t="s">
        <v>273</v>
      </c>
    </row>
    <row r="4" spans="1:17" ht="15.75" outlineLevel="1" thickBot="1" x14ac:dyDescent="0.3">
      <c r="A4" s="137"/>
      <c r="B4" s="137"/>
      <c r="C4" s="137"/>
      <c r="D4" s="171"/>
      <c r="E4" s="174"/>
      <c r="F4" s="164" t="s">
        <v>10</v>
      </c>
      <c r="G4" s="138" t="s">
        <v>274</v>
      </c>
      <c r="H4" s="140"/>
      <c r="I4" s="138" t="s">
        <v>12</v>
      </c>
      <c r="J4" s="139"/>
      <c r="K4" s="140"/>
      <c r="L4" s="130" t="s">
        <v>275</v>
      </c>
      <c r="O4" s="3">
        <v>3</v>
      </c>
      <c r="P4" s="28" t="s">
        <v>276</v>
      </c>
      <c r="Q4" s="1" t="e">
        <f>VLOOKUP(P3,$O$1:$P$6,2)</f>
        <v>#N/A</v>
      </c>
    </row>
    <row r="5" spans="1:17" ht="15.75" outlineLevel="1" thickBot="1" x14ac:dyDescent="0.3">
      <c r="A5" s="149"/>
      <c r="B5" s="149"/>
      <c r="C5" s="149"/>
      <c r="D5" s="172"/>
      <c r="E5" s="175"/>
      <c r="F5" s="165"/>
      <c r="G5" s="50" t="s">
        <v>14</v>
      </c>
      <c r="H5" s="51" t="s">
        <v>15</v>
      </c>
      <c r="I5" s="50" t="s">
        <v>200</v>
      </c>
      <c r="J5" s="52" t="s">
        <v>17</v>
      </c>
      <c r="K5" s="51" t="s">
        <v>18</v>
      </c>
      <c r="L5" s="149"/>
      <c r="O5" s="3">
        <v>4</v>
      </c>
      <c r="P5" s="28" t="s">
        <v>269</v>
      </c>
    </row>
    <row r="6" spans="1:17" ht="15.75" hidden="1" outlineLevel="2" thickBot="1" x14ac:dyDescent="0.3">
      <c r="A6" s="43">
        <f>'2. RESUMEN'!A6</f>
        <v>1</v>
      </c>
      <c r="B6" s="41">
        <f>'2. RESUMEN'!B6</f>
        <v>1</v>
      </c>
      <c r="C6" s="41" t="str">
        <f>'2. RESUMEN'!C6</f>
        <v>MAGA</v>
      </c>
      <c r="D6" s="41" t="str">
        <f>'2. RESUMEN'!D6</f>
        <v>MAGA</v>
      </c>
      <c r="E6" s="41">
        <f>'2. RESUMEN'!E6</f>
        <v>0</v>
      </c>
      <c r="F6" s="41">
        <f>'2. RESUMEN'!F6</f>
        <v>0</v>
      </c>
      <c r="G6" s="41">
        <f>'2. RESUMEN'!G6</f>
        <v>0</v>
      </c>
      <c r="H6" s="41">
        <f>'2. RESUMEN'!H6</f>
        <v>0</v>
      </c>
      <c r="I6" s="41">
        <f>'2. RESUMEN'!I6</f>
        <v>0</v>
      </c>
      <c r="J6" s="41">
        <f>'2. RESUMEN'!J6</f>
        <v>0</v>
      </c>
      <c r="K6" s="41">
        <f>'2. RESUMEN'!K6</f>
        <v>0</v>
      </c>
      <c r="L6" s="44">
        <f>G6+H6</f>
        <v>0</v>
      </c>
      <c r="O6" s="4">
        <v>5</v>
      </c>
      <c r="P6" s="29" t="s">
        <v>277</v>
      </c>
    </row>
    <row r="7" spans="1:17" hidden="1" outlineLevel="2" x14ac:dyDescent="0.25">
      <c r="A7" s="45">
        <f>'2. RESUMEN'!A7</f>
        <v>2</v>
      </c>
      <c r="B7" s="6">
        <f>'2. RESUMEN'!B7</f>
        <v>1</v>
      </c>
      <c r="C7" s="6" t="str">
        <f>'2. RESUMEN'!C7</f>
        <v>MARN</v>
      </c>
      <c r="D7" s="6" t="str">
        <f>'2. RESUMEN'!D7</f>
        <v>MARN</v>
      </c>
      <c r="E7" s="6">
        <f>'2. RESUMEN'!E7</f>
        <v>0</v>
      </c>
      <c r="F7" s="6">
        <f>'2. RESUMEN'!F7</f>
        <v>0</v>
      </c>
      <c r="G7" s="6">
        <f>'2. RESUMEN'!G7</f>
        <v>0</v>
      </c>
      <c r="H7" s="6">
        <f>'2. RESUMEN'!H7</f>
        <v>0</v>
      </c>
      <c r="I7" s="6">
        <f>'2. RESUMEN'!I7</f>
        <v>0</v>
      </c>
      <c r="J7" s="6">
        <f>'2. RESUMEN'!J7</f>
        <v>0</v>
      </c>
      <c r="K7" s="6">
        <f>'2. RESUMEN'!K7</f>
        <v>0</v>
      </c>
      <c r="L7" s="44">
        <f t="shared" ref="L7:L70" si="0">G7+H7</f>
        <v>0</v>
      </c>
    </row>
    <row r="8" spans="1:17" hidden="1" outlineLevel="2" x14ac:dyDescent="0.25">
      <c r="A8" s="45">
        <f>'2. RESUMEN'!A8</f>
        <v>3</v>
      </c>
      <c r="B8" s="6">
        <f>'2. RESUMEN'!B8</f>
        <v>1</v>
      </c>
      <c r="C8" s="6" t="str">
        <f>'2. RESUMEN'!C8</f>
        <v>MCD</v>
      </c>
      <c r="D8" s="6" t="str">
        <f>'2. RESUMEN'!D8</f>
        <v>MCD</v>
      </c>
      <c r="E8" s="6">
        <f>'2. RESUMEN'!E8</f>
        <v>0</v>
      </c>
      <c r="F8" s="6">
        <f>'2. RESUMEN'!F8</f>
        <v>0</v>
      </c>
      <c r="G8" s="6">
        <f>'2. RESUMEN'!G8</f>
        <v>0</v>
      </c>
      <c r="H8" s="6">
        <f>'2. RESUMEN'!H8</f>
        <v>7</v>
      </c>
      <c r="I8" s="6">
        <f>'2. RESUMEN'!I8</f>
        <v>0</v>
      </c>
      <c r="J8" s="6">
        <f>'2. RESUMEN'!J8</f>
        <v>6</v>
      </c>
      <c r="K8" s="6">
        <f>'2. RESUMEN'!K8</f>
        <v>1</v>
      </c>
      <c r="L8" s="44">
        <f t="shared" si="0"/>
        <v>7</v>
      </c>
    </row>
    <row r="9" spans="1:17" hidden="1" outlineLevel="2" x14ac:dyDescent="0.25">
      <c r="A9" s="45">
        <f>'2. RESUMEN'!A9</f>
        <v>4</v>
      </c>
      <c r="B9" s="6">
        <f>'2. RESUMEN'!B9</f>
        <v>1</v>
      </c>
      <c r="C9" s="6" t="str">
        <f>'2. RESUMEN'!C9</f>
        <v>MEM</v>
      </c>
      <c r="D9" s="6" t="str">
        <f>'2. RESUMEN'!D9</f>
        <v>MEM</v>
      </c>
      <c r="E9" s="6">
        <f>'2. RESUMEN'!E9</f>
        <v>0</v>
      </c>
      <c r="F9" s="6">
        <f>'2. RESUMEN'!F9</f>
        <v>0</v>
      </c>
      <c r="G9" s="6">
        <f>'2. RESUMEN'!G9</f>
        <v>0</v>
      </c>
      <c r="H9" s="6">
        <f>'2. RESUMEN'!H9</f>
        <v>1</v>
      </c>
      <c r="I9" s="6">
        <f>'2. RESUMEN'!I9</f>
        <v>1</v>
      </c>
      <c r="J9" s="6">
        <f>'2. RESUMEN'!J9</f>
        <v>0</v>
      </c>
      <c r="K9" s="6">
        <f>'2. RESUMEN'!K9</f>
        <v>0</v>
      </c>
      <c r="L9" s="44">
        <f t="shared" si="0"/>
        <v>1</v>
      </c>
    </row>
    <row r="10" spans="1:17" hidden="1" outlineLevel="2" x14ac:dyDescent="0.25">
      <c r="A10" s="45">
        <f>'2. RESUMEN'!A10</f>
        <v>5</v>
      </c>
      <c r="B10" s="6">
        <f>'2. RESUMEN'!B10</f>
        <v>1</v>
      </c>
      <c r="C10" s="6" t="str">
        <f>'2. RESUMEN'!C10</f>
        <v>MICIVI</v>
      </c>
      <c r="D10" s="6" t="str">
        <f>'2. RESUMEN'!D10</f>
        <v>MICIVI</v>
      </c>
      <c r="E10" s="6">
        <f>'2. RESUMEN'!E10</f>
        <v>0</v>
      </c>
      <c r="F10" s="6">
        <f>'2. RESUMEN'!F10</f>
        <v>0</v>
      </c>
      <c r="G10" s="6">
        <f>'2. RESUMEN'!G10</f>
        <v>0</v>
      </c>
      <c r="H10" s="6">
        <f>'2. RESUMEN'!H10</f>
        <v>412</v>
      </c>
      <c r="I10" s="6">
        <f>'2. RESUMEN'!I10</f>
        <v>0</v>
      </c>
      <c r="J10" s="6">
        <f>'2. RESUMEN'!J10</f>
        <v>1</v>
      </c>
      <c r="K10" s="6">
        <f>'2. RESUMEN'!K10</f>
        <v>0</v>
      </c>
      <c r="L10" s="44">
        <f t="shared" si="0"/>
        <v>412</v>
      </c>
    </row>
    <row r="11" spans="1:17" hidden="1" outlineLevel="2" x14ac:dyDescent="0.25">
      <c r="A11" s="45">
        <f>'2. RESUMEN'!A11</f>
        <v>6</v>
      </c>
      <c r="B11" s="6">
        <f>'2. RESUMEN'!B11</f>
        <v>1</v>
      </c>
      <c r="C11" s="6" t="str">
        <f>'2. RESUMEN'!C11</f>
        <v>MIDES</v>
      </c>
      <c r="D11" s="6" t="str">
        <f>'2. RESUMEN'!D11</f>
        <v>MIDES</v>
      </c>
      <c r="E11" s="6">
        <f>'2. RESUMEN'!E11</f>
        <v>0</v>
      </c>
      <c r="F11" s="6">
        <f>'2. RESUMEN'!F11</f>
        <v>0</v>
      </c>
      <c r="G11" s="6">
        <f>'2. RESUMEN'!G11</f>
        <v>0</v>
      </c>
      <c r="H11" s="6">
        <f>'2. RESUMEN'!H11</f>
        <v>0</v>
      </c>
      <c r="I11" s="6">
        <f>'2. RESUMEN'!I11</f>
        <v>0</v>
      </c>
      <c r="J11" s="6">
        <f>'2. RESUMEN'!J11</f>
        <v>0</v>
      </c>
      <c r="K11" s="6">
        <f>'2. RESUMEN'!K11</f>
        <v>0</v>
      </c>
      <c r="L11" s="44">
        <f t="shared" si="0"/>
        <v>0</v>
      </c>
    </row>
    <row r="12" spans="1:17" hidden="1" outlineLevel="2" x14ac:dyDescent="0.25">
      <c r="A12" s="45">
        <f>'2. RESUMEN'!A12</f>
        <v>7</v>
      </c>
      <c r="B12" s="6">
        <f>'2. RESUMEN'!B12</f>
        <v>1</v>
      </c>
      <c r="C12" s="6" t="str">
        <f>'2. RESUMEN'!C12</f>
        <v>MINDEF</v>
      </c>
      <c r="D12" s="6" t="str">
        <f>'2. RESUMEN'!D12</f>
        <v>MINDEF</v>
      </c>
      <c r="E12" s="6">
        <f>'2. RESUMEN'!E12</f>
        <v>0</v>
      </c>
      <c r="F12" s="6">
        <f>'2. RESUMEN'!F12</f>
        <v>0</v>
      </c>
      <c r="G12" s="6">
        <f>'2. RESUMEN'!G12</f>
        <v>0</v>
      </c>
      <c r="H12" s="6">
        <f>'2. RESUMEN'!H12</f>
        <v>0</v>
      </c>
      <c r="I12" s="6">
        <f>'2. RESUMEN'!I12</f>
        <v>0</v>
      </c>
      <c r="J12" s="6">
        <f>'2. RESUMEN'!J12</f>
        <v>0</v>
      </c>
      <c r="K12" s="6">
        <f>'2. RESUMEN'!K12</f>
        <v>0</v>
      </c>
      <c r="L12" s="44">
        <f t="shared" si="0"/>
        <v>0</v>
      </c>
    </row>
    <row r="13" spans="1:17" hidden="1" outlineLevel="2" x14ac:dyDescent="0.25">
      <c r="A13" s="45">
        <f>'2. RESUMEN'!A13</f>
        <v>8</v>
      </c>
      <c r="B13" s="6">
        <f>'2. RESUMEN'!B13</f>
        <v>1</v>
      </c>
      <c r="C13" s="6" t="str">
        <f>'2. RESUMEN'!C13</f>
        <v>MINECO</v>
      </c>
      <c r="D13" s="6" t="str">
        <f>'2. RESUMEN'!D13</f>
        <v>MINECO</v>
      </c>
      <c r="E13" s="6">
        <f>'2. RESUMEN'!E13</f>
        <v>0</v>
      </c>
      <c r="F13" s="6">
        <f>'2. RESUMEN'!F13</f>
        <v>0</v>
      </c>
      <c r="G13" s="6">
        <f>'2. RESUMEN'!G13</f>
        <v>0</v>
      </c>
      <c r="H13" s="6">
        <f>'2. RESUMEN'!H13</f>
        <v>0</v>
      </c>
      <c r="I13" s="6">
        <f>'2. RESUMEN'!I13</f>
        <v>0</v>
      </c>
      <c r="J13" s="6">
        <f>'2. RESUMEN'!J13</f>
        <v>0</v>
      </c>
      <c r="K13" s="6">
        <f>'2. RESUMEN'!K13</f>
        <v>0</v>
      </c>
      <c r="L13" s="44">
        <f t="shared" si="0"/>
        <v>0</v>
      </c>
    </row>
    <row r="14" spans="1:17" hidden="1" outlineLevel="2" x14ac:dyDescent="0.25">
      <c r="A14" s="45">
        <f>'2. RESUMEN'!A14</f>
        <v>9</v>
      </c>
      <c r="B14" s="6">
        <f>'2. RESUMEN'!B14</f>
        <v>1</v>
      </c>
      <c r="C14" s="6" t="str">
        <f>'2. RESUMEN'!C14</f>
        <v>MINEDUC</v>
      </c>
      <c r="D14" s="6" t="str">
        <f>'2. RESUMEN'!D14</f>
        <v>MINEDUC</v>
      </c>
      <c r="E14" s="6">
        <f>'2. RESUMEN'!E14</f>
        <v>0</v>
      </c>
      <c r="F14" s="6">
        <f>'2. RESUMEN'!F14</f>
        <v>0</v>
      </c>
      <c r="G14" s="6">
        <f>'2. RESUMEN'!G14</f>
        <v>0</v>
      </c>
      <c r="H14" s="6">
        <f>'2. RESUMEN'!H14</f>
        <v>0</v>
      </c>
      <c r="I14" s="6">
        <f>'2. RESUMEN'!I14</f>
        <v>0</v>
      </c>
      <c r="J14" s="6">
        <f>'2. RESUMEN'!J14</f>
        <v>0</v>
      </c>
      <c r="K14" s="6">
        <f>'2. RESUMEN'!K14</f>
        <v>0</v>
      </c>
      <c r="L14" s="44">
        <f t="shared" si="0"/>
        <v>0</v>
      </c>
    </row>
    <row r="15" spans="1:17" hidden="1" outlineLevel="2" x14ac:dyDescent="0.25">
      <c r="A15" s="45">
        <f>'2. RESUMEN'!A15</f>
        <v>10</v>
      </c>
      <c r="B15" s="6">
        <f>'2. RESUMEN'!B15</f>
        <v>1</v>
      </c>
      <c r="C15" s="6" t="str">
        <f>'2. RESUMEN'!C15</f>
        <v>MINEX</v>
      </c>
      <c r="D15" s="6" t="str">
        <f>'2. RESUMEN'!D15</f>
        <v>MINEX</v>
      </c>
      <c r="E15" s="6">
        <f>'2. RESUMEN'!E15</f>
        <v>0</v>
      </c>
      <c r="F15" s="6">
        <f>'2. RESUMEN'!F15</f>
        <v>0</v>
      </c>
      <c r="G15" s="6">
        <f>'2. RESUMEN'!G15</f>
        <v>1</v>
      </c>
      <c r="H15" s="6">
        <f>'2. RESUMEN'!H15</f>
        <v>21</v>
      </c>
      <c r="I15" s="6">
        <f>'2. RESUMEN'!I15</f>
        <v>1</v>
      </c>
      <c r="J15" s="6">
        <f>'2. RESUMEN'!J15</f>
        <v>21</v>
      </c>
      <c r="K15" s="6">
        <f>'2. RESUMEN'!K15</f>
        <v>0</v>
      </c>
      <c r="L15" s="44">
        <f t="shared" si="0"/>
        <v>22</v>
      </c>
    </row>
    <row r="16" spans="1:17" hidden="1" outlineLevel="2" x14ac:dyDescent="0.25">
      <c r="A16" s="45">
        <f>'2. RESUMEN'!A16</f>
        <v>11</v>
      </c>
      <c r="B16" s="6">
        <f>'2. RESUMEN'!B16</f>
        <v>1</v>
      </c>
      <c r="C16" s="6" t="str">
        <f>'2. RESUMEN'!C16</f>
        <v>MINFIN</v>
      </c>
      <c r="D16" s="6" t="str">
        <f>'2. RESUMEN'!D16</f>
        <v>MINFIN</v>
      </c>
      <c r="E16" s="6">
        <f>'2. RESUMEN'!E16</f>
        <v>0</v>
      </c>
      <c r="F16" s="6">
        <f>'2. RESUMEN'!F16</f>
        <v>0</v>
      </c>
      <c r="G16" s="6">
        <f>'2. RESUMEN'!G16</f>
        <v>0</v>
      </c>
      <c r="H16" s="6">
        <f>'2. RESUMEN'!H16</f>
        <v>0</v>
      </c>
      <c r="I16" s="6">
        <f>'2. RESUMEN'!I16</f>
        <v>0</v>
      </c>
      <c r="J16" s="6">
        <f>'2. RESUMEN'!J16</f>
        <v>0</v>
      </c>
      <c r="K16" s="6">
        <f>'2. RESUMEN'!K16</f>
        <v>0</v>
      </c>
      <c r="L16" s="44">
        <f t="shared" si="0"/>
        <v>0</v>
      </c>
    </row>
    <row r="17" spans="1:12" hidden="1" outlineLevel="2" x14ac:dyDescent="0.25">
      <c r="A17" s="45">
        <f>'2. RESUMEN'!A17</f>
        <v>12</v>
      </c>
      <c r="B17" s="6">
        <f>'2. RESUMEN'!B17</f>
        <v>1</v>
      </c>
      <c r="C17" s="6" t="str">
        <f>'2. RESUMEN'!C17</f>
        <v>MINGOB</v>
      </c>
      <c r="D17" s="6" t="str">
        <f>'2. RESUMEN'!D17</f>
        <v>MINGOB</v>
      </c>
      <c r="E17" s="6">
        <f>'2. RESUMEN'!E17</f>
        <v>0</v>
      </c>
      <c r="F17" s="6">
        <f>'2. RESUMEN'!F17</f>
        <v>0</v>
      </c>
      <c r="G17" s="6">
        <f>'2. RESUMEN'!G17</f>
        <v>1</v>
      </c>
      <c r="H17" s="6">
        <f>'2. RESUMEN'!H17</f>
        <v>3</v>
      </c>
      <c r="I17" s="6">
        <f>'2. RESUMEN'!I17</f>
        <v>0</v>
      </c>
      <c r="J17" s="6">
        <f>'2. RESUMEN'!J17</f>
        <v>1</v>
      </c>
      <c r="K17" s="6">
        <f>'2. RESUMEN'!K17</f>
        <v>0</v>
      </c>
      <c r="L17" s="44">
        <f t="shared" si="0"/>
        <v>4</v>
      </c>
    </row>
    <row r="18" spans="1:12" hidden="1" outlineLevel="2" x14ac:dyDescent="0.25">
      <c r="A18" s="45">
        <f>'2. RESUMEN'!A18</f>
        <v>13</v>
      </c>
      <c r="B18" s="6">
        <f>'2. RESUMEN'!B18</f>
        <v>1</v>
      </c>
      <c r="C18" s="6" t="str">
        <f>'2. RESUMEN'!C18</f>
        <v>MINTRAB</v>
      </c>
      <c r="D18" s="6" t="str">
        <f>'2. RESUMEN'!D18</f>
        <v>MINTRAB</v>
      </c>
      <c r="E18" s="6">
        <f>'2. RESUMEN'!E18</f>
        <v>0</v>
      </c>
      <c r="F18" s="6">
        <f>'2. RESUMEN'!F18</f>
        <v>0</v>
      </c>
      <c r="G18" s="6">
        <f>'2. RESUMEN'!G18</f>
        <v>0</v>
      </c>
      <c r="H18" s="6">
        <f>'2. RESUMEN'!H18</f>
        <v>0</v>
      </c>
      <c r="I18" s="6">
        <f>'2. RESUMEN'!I18</f>
        <v>0</v>
      </c>
      <c r="J18" s="6">
        <f>'2. RESUMEN'!J18</f>
        <v>0</v>
      </c>
      <c r="K18" s="6">
        <f>'2. RESUMEN'!K18</f>
        <v>0</v>
      </c>
      <c r="L18" s="44">
        <f t="shared" si="0"/>
        <v>0</v>
      </c>
    </row>
    <row r="19" spans="1:12" hidden="1" outlineLevel="2" x14ac:dyDescent="0.25">
      <c r="A19" s="45">
        <f>'2. RESUMEN'!A19</f>
        <v>14</v>
      </c>
      <c r="B19" s="6">
        <f>'2. RESUMEN'!B19</f>
        <v>1</v>
      </c>
      <c r="C19" s="6" t="str">
        <f>'2. RESUMEN'!C19</f>
        <v>MSPAS</v>
      </c>
      <c r="D19" s="6" t="str">
        <f>'2. RESUMEN'!D19</f>
        <v>MSPAS</v>
      </c>
      <c r="E19" s="6">
        <f>'2. RESUMEN'!E19</f>
        <v>0</v>
      </c>
      <c r="F19" s="6">
        <f>'2. RESUMEN'!F19</f>
        <v>0</v>
      </c>
      <c r="G19" s="6">
        <f>'2. RESUMEN'!G19</f>
        <v>0</v>
      </c>
      <c r="H19" s="6">
        <f>'2. RESUMEN'!H19</f>
        <v>9</v>
      </c>
      <c r="I19" s="6">
        <f>'2. RESUMEN'!I19</f>
        <v>4</v>
      </c>
      <c r="J19" s="6">
        <f>'2. RESUMEN'!J19</f>
        <v>4</v>
      </c>
      <c r="K19" s="6">
        <f>'2. RESUMEN'!K19</f>
        <v>1</v>
      </c>
      <c r="L19" s="44">
        <f t="shared" si="0"/>
        <v>9</v>
      </c>
    </row>
    <row r="20" spans="1:12" outlineLevel="1" collapsed="1" x14ac:dyDescent="0.25">
      <c r="A20" s="45"/>
      <c r="B20" s="27" t="s">
        <v>278</v>
      </c>
      <c r="C20" s="19" t="str">
        <f>VLOOKUP(B19,$O$1:$P$6,2)</f>
        <v>MINISTERIOS</v>
      </c>
      <c r="D20" s="6"/>
      <c r="E20" s="6"/>
      <c r="F20" s="6"/>
      <c r="G20" s="6">
        <f t="shared" ref="G20:L20" si="1">SUBTOTAL(9,G6:G19)</f>
        <v>2</v>
      </c>
      <c r="H20" s="6">
        <f t="shared" si="1"/>
        <v>453</v>
      </c>
      <c r="I20" s="6">
        <f t="shared" si="1"/>
        <v>6</v>
      </c>
      <c r="J20" s="6">
        <f t="shared" si="1"/>
        <v>33</v>
      </c>
      <c r="K20" s="6">
        <f t="shared" si="1"/>
        <v>2</v>
      </c>
      <c r="L20" s="46">
        <f t="shared" si="1"/>
        <v>455</v>
      </c>
    </row>
    <row r="21" spans="1:12" hidden="1" outlineLevel="2" x14ac:dyDescent="0.25">
      <c r="A21" s="45">
        <f>'2. RESUMEN'!A20</f>
        <v>15</v>
      </c>
      <c r="B21" s="6">
        <f>'2. RESUMEN'!B20</f>
        <v>2</v>
      </c>
      <c r="C21" s="6" t="str">
        <f>'2. RESUMEN'!C20</f>
        <v>SAAS</v>
      </c>
      <c r="D21" s="6" t="str">
        <f>'2. RESUMEN'!D20</f>
        <v>SAAS</v>
      </c>
      <c r="E21" s="6">
        <f>'2. RESUMEN'!E20</f>
        <v>0</v>
      </c>
      <c r="F21" s="6">
        <f>'2. RESUMEN'!F20</f>
        <v>0</v>
      </c>
      <c r="G21" s="6">
        <f>'2. RESUMEN'!G20</f>
        <v>0</v>
      </c>
      <c r="H21" s="6">
        <f>'2. RESUMEN'!H20</f>
        <v>0</v>
      </c>
      <c r="I21" s="6">
        <f>'2. RESUMEN'!I20</f>
        <v>0</v>
      </c>
      <c r="J21" s="6">
        <f>'2. RESUMEN'!J20</f>
        <v>0</v>
      </c>
      <c r="K21" s="6">
        <f>'2. RESUMEN'!K20</f>
        <v>0</v>
      </c>
      <c r="L21" s="44">
        <f t="shared" si="0"/>
        <v>0</v>
      </c>
    </row>
    <row r="22" spans="1:12" hidden="1" outlineLevel="2" x14ac:dyDescent="0.25">
      <c r="A22" s="45">
        <f>'2. RESUMEN'!A21</f>
        <v>16</v>
      </c>
      <c r="B22" s="6">
        <f>'2. RESUMEN'!B21</f>
        <v>2</v>
      </c>
      <c r="C22" s="6" t="str">
        <f>'2. RESUMEN'!C21</f>
        <v>SBS</v>
      </c>
      <c r="D22" s="6" t="str">
        <f>'2. RESUMEN'!D23</f>
        <v>SECONRED</v>
      </c>
      <c r="E22" s="6">
        <f>'2. RESUMEN'!E23</f>
        <v>0</v>
      </c>
      <c r="F22" s="6">
        <f>'2. RESUMEN'!F23</f>
        <v>0</v>
      </c>
      <c r="G22" s="6">
        <f>'2. RESUMEN'!G23</f>
        <v>0</v>
      </c>
      <c r="H22" s="6">
        <f>'2. RESUMEN'!H23</f>
        <v>3</v>
      </c>
      <c r="I22" s="6">
        <f>'2. RESUMEN'!I23</f>
        <v>2</v>
      </c>
      <c r="J22" s="6">
        <f>'2. RESUMEN'!J23</f>
        <v>1</v>
      </c>
      <c r="K22" s="6">
        <f>'2. RESUMEN'!K23</f>
        <v>0</v>
      </c>
      <c r="L22" s="44">
        <f t="shared" si="0"/>
        <v>3</v>
      </c>
    </row>
    <row r="23" spans="1:12" hidden="1" outlineLevel="2" x14ac:dyDescent="0.25">
      <c r="A23" s="45">
        <f>'2. RESUMEN'!A22</f>
        <v>17</v>
      </c>
      <c r="B23" s="6">
        <f>'2. RESUMEN'!B22</f>
        <v>2</v>
      </c>
      <c r="C23" s="6" t="str">
        <f>'2. RESUMEN'!C22</f>
        <v>SECCATID</v>
      </c>
      <c r="D23" s="6" t="str">
        <f>'2. RESUMEN'!D24</f>
        <v>SEGEPLAN</v>
      </c>
      <c r="E23" s="6">
        <f>'2. RESUMEN'!E24</f>
        <v>0</v>
      </c>
      <c r="F23" s="6">
        <f>'2. RESUMEN'!F24</f>
        <v>0</v>
      </c>
      <c r="G23" s="6">
        <f>'2. RESUMEN'!G24</f>
        <v>0</v>
      </c>
      <c r="H23" s="6">
        <f>'2. RESUMEN'!H24</f>
        <v>0</v>
      </c>
      <c r="I23" s="6">
        <f>'2. RESUMEN'!I24</f>
        <v>0</v>
      </c>
      <c r="J23" s="6">
        <f>'2. RESUMEN'!J24</f>
        <v>0</v>
      </c>
      <c r="K23" s="6">
        <f>'2. RESUMEN'!K24</f>
        <v>0</v>
      </c>
      <c r="L23" s="44">
        <f t="shared" si="0"/>
        <v>0</v>
      </c>
    </row>
    <row r="24" spans="1:12" hidden="1" outlineLevel="2" x14ac:dyDescent="0.25">
      <c r="A24" s="45">
        <f>'2. RESUMEN'!A23</f>
        <v>18</v>
      </c>
      <c r="B24" s="6">
        <f>'2. RESUMEN'!B23</f>
        <v>2</v>
      </c>
      <c r="C24" s="6" t="str">
        <f>'2. RESUMEN'!C23</f>
        <v>SECONRED</v>
      </c>
      <c r="D24" s="6" t="str">
        <f>'2. RESUMEN'!D25</f>
        <v>SENACYT</v>
      </c>
      <c r="E24" s="6">
        <f>'2. RESUMEN'!E25</f>
        <v>0</v>
      </c>
      <c r="F24" s="6">
        <f>'2. RESUMEN'!F25</f>
        <v>0</v>
      </c>
      <c r="G24" s="6">
        <f>'2. RESUMEN'!G25</f>
        <v>0</v>
      </c>
      <c r="H24" s="6">
        <f>'2. RESUMEN'!H25</f>
        <v>1</v>
      </c>
      <c r="I24" s="6">
        <f>'2. RESUMEN'!I25</f>
        <v>0</v>
      </c>
      <c r="J24" s="6">
        <f>'2. RESUMEN'!J25</f>
        <v>1</v>
      </c>
      <c r="K24" s="6">
        <f>'2. RESUMEN'!K25</f>
        <v>0</v>
      </c>
      <c r="L24" s="44">
        <f t="shared" si="0"/>
        <v>1</v>
      </c>
    </row>
    <row r="25" spans="1:12" hidden="1" outlineLevel="2" x14ac:dyDescent="0.25">
      <c r="A25" s="45">
        <f>'2. RESUMEN'!A24</f>
        <v>19</v>
      </c>
      <c r="B25" s="6">
        <f>'2. RESUMEN'!B24</f>
        <v>2</v>
      </c>
      <c r="C25" s="6" t="str">
        <f>'2. RESUMEN'!C24</f>
        <v>SEGEPLAN</v>
      </c>
      <c r="D25" s="6" t="str">
        <f>'2. RESUMEN'!D26</f>
        <v>SEPREM</v>
      </c>
      <c r="E25" s="6">
        <f>'2. RESUMEN'!E26</f>
        <v>0</v>
      </c>
      <c r="F25" s="6">
        <f>'2. RESUMEN'!F26</f>
        <v>0</v>
      </c>
      <c r="G25" s="6">
        <f>'2. RESUMEN'!G26</f>
        <v>0</v>
      </c>
      <c r="H25" s="6">
        <f>'2. RESUMEN'!H26</f>
        <v>0</v>
      </c>
      <c r="I25" s="6">
        <f>'2. RESUMEN'!I26</f>
        <v>0</v>
      </c>
      <c r="J25" s="6">
        <f>'2. RESUMEN'!J26</f>
        <v>0</v>
      </c>
      <c r="K25" s="6">
        <f>'2. RESUMEN'!K26</f>
        <v>0</v>
      </c>
      <c r="L25" s="44">
        <f t="shared" si="0"/>
        <v>0</v>
      </c>
    </row>
    <row r="26" spans="1:12" hidden="1" outlineLevel="2" x14ac:dyDescent="0.25">
      <c r="A26" s="45">
        <f>'2. RESUMEN'!A25</f>
        <v>20</v>
      </c>
      <c r="B26" s="6">
        <f>'2. RESUMEN'!B25</f>
        <v>2</v>
      </c>
      <c r="C26" s="6" t="str">
        <f>'2. RESUMEN'!C25</f>
        <v>SENACYT</v>
      </c>
      <c r="D26" s="6" t="str">
        <f>'2. RESUMEN'!D27</f>
        <v>SIE</v>
      </c>
      <c r="E26" s="6">
        <f>'2. RESUMEN'!E27</f>
        <v>0</v>
      </c>
      <c r="F26" s="6">
        <f>'2. RESUMEN'!F27</f>
        <v>0</v>
      </c>
      <c r="G26" s="6">
        <f>'2. RESUMEN'!G27</f>
        <v>0</v>
      </c>
      <c r="H26" s="6">
        <f>'2. RESUMEN'!H27</f>
        <v>0</v>
      </c>
      <c r="I26" s="6">
        <f>'2. RESUMEN'!I27</f>
        <v>0</v>
      </c>
      <c r="J26" s="6">
        <f>'2. RESUMEN'!J27</f>
        <v>0</v>
      </c>
      <c r="K26" s="6">
        <f>'2. RESUMEN'!K27</f>
        <v>0</v>
      </c>
      <c r="L26" s="44">
        <f t="shared" si="0"/>
        <v>0</v>
      </c>
    </row>
    <row r="27" spans="1:12" hidden="1" outlineLevel="2" x14ac:dyDescent="0.25">
      <c r="A27" s="45">
        <f>'2. RESUMEN'!A26</f>
        <v>21</v>
      </c>
      <c r="B27" s="6">
        <f>'2. RESUMEN'!B26</f>
        <v>2</v>
      </c>
      <c r="C27" s="6" t="str">
        <f>'2. RESUMEN'!C26</f>
        <v>SEPREM</v>
      </c>
      <c r="D27" s="6" t="str">
        <f>'2. RESUMEN'!D28</f>
        <v>SOSEP</v>
      </c>
      <c r="E27" s="6">
        <f>'2. RESUMEN'!E28</f>
        <v>0</v>
      </c>
      <c r="F27" s="6">
        <f>'2. RESUMEN'!F28</f>
        <v>0</v>
      </c>
      <c r="G27" s="6">
        <f>'2. RESUMEN'!G28</f>
        <v>0</v>
      </c>
      <c r="H27" s="6">
        <f>'2. RESUMEN'!H28</f>
        <v>0</v>
      </c>
      <c r="I27" s="6">
        <f>'2. RESUMEN'!I28</f>
        <v>0</v>
      </c>
      <c r="J27" s="6">
        <f>'2. RESUMEN'!J28</f>
        <v>0</v>
      </c>
      <c r="K27" s="6">
        <f>'2. RESUMEN'!K28</f>
        <v>0</v>
      </c>
      <c r="L27" s="44">
        <f t="shared" si="0"/>
        <v>0</v>
      </c>
    </row>
    <row r="28" spans="1:12" hidden="1" outlineLevel="2" x14ac:dyDescent="0.25">
      <c r="A28" s="45">
        <f>'2. RESUMEN'!A27</f>
        <v>22</v>
      </c>
      <c r="B28" s="6">
        <f>'2. RESUMEN'!B27</f>
        <v>2</v>
      </c>
      <c r="C28" s="6" t="str">
        <f>'2. RESUMEN'!C27</f>
        <v>SIE</v>
      </c>
      <c r="D28" s="6" t="str">
        <f>'2. RESUMEN'!D29</f>
        <v>SPP</v>
      </c>
      <c r="E28" s="6">
        <f>'2. RESUMEN'!E29</f>
        <v>0</v>
      </c>
      <c r="F28" s="6">
        <f>'2. RESUMEN'!F29</f>
        <v>0</v>
      </c>
      <c r="G28" s="6">
        <f>'2. RESUMEN'!G29</f>
        <v>0</v>
      </c>
      <c r="H28" s="6">
        <f>'2. RESUMEN'!H29</f>
        <v>0</v>
      </c>
      <c r="I28" s="6">
        <f>'2. RESUMEN'!I29</f>
        <v>0</v>
      </c>
      <c r="J28" s="6">
        <f>'2. RESUMEN'!J29</f>
        <v>0</v>
      </c>
      <c r="K28" s="6">
        <f>'2. RESUMEN'!K29</f>
        <v>0</v>
      </c>
      <c r="L28" s="44">
        <f t="shared" si="0"/>
        <v>0</v>
      </c>
    </row>
    <row r="29" spans="1:12" hidden="1" outlineLevel="2" x14ac:dyDescent="0.25">
      <c r="A29" s="45">
        <f>'2. RESUMEN'!A28</f>
        <v>23</v>
      </c>
      <c r="B29" s="6">
        <f>'2. RESUMEN'!B28</f>
        <v>2</v>
      </c>
      <c r="C29" s="6" t="str">
        <f>'2. RESUMEN'!C28</f>
        <v>SOSEP</v>
      </c>
      <c r="D29" s="6" t="str">
        <f>'2. RESUMEN'!D30</f>
        <v>STCNS</v>
      </c>
      <c r="E29" s="6">
        <f>'2. RESUMEN'!E30</f>
        <v>0</v>
      </c>
      <c r="F29" s="6">
        <f>'2. RESUMEN'!F30</f>
        <v>0</v>
      </c>
      <c r="G29" s="6">
        <f>'2. RESUMEN'!G30</f>
        <v>0</v>
      </c>
      <c r="H29" s="6">
        <f>'2. RESUMEN'!H30</f>
        <v>0</v>
      </c>
      <c r="I29" s="6">
        <f>'2. RESUMEN'!I30</f>
        <v>0</v>
      </c>
      <c r="J29" s="6">
        <f>'2. RESUMEN'!J30</f>
        <v>0</v>
      </c>
      <c r="K29" s="6">
        <f>'2. RESUMEN'!K30</f>
        <v>0</v>
      </c>
      <c r="L29" s="44">
        <f t="shared" si="0"/>
        <v>0</v>
      </c>
    </row>
    <row r="30" spans="1:12" hidden="1" outlineLevel="2" x14ac:dyDescent="0.25">
      <c r="A30" s="45">
        <f>'2. RESUMEN'!A29</f>
        <v>24</v>
      </c>
      <c r="B30" s="6">
        <f>'2. RESUMEN'!B29</f>
        <v>2</v>
      </c>
      <c r="C30" s="6" t="str">
        <f>'2. RESUMEN'!C29</f>
        <v>SPP</v>
      </c>
      <c r="D30" s="6"/>
      <c r="E30" s="6"/>
      <c r="F30" s="6"/>
      <c r="G30" s="6"/>
      <c r="H30" s="6"/>
      <c r="I30" s="6"/>
      <c r="J30" s="6"/>
      <c r="K30" s="6"/>
      <c r="L30" s="44">
        <f t="shared" si="0"/>
        <v>0</v>
      </c>
    </row>
    <row r="31" spans="1:12" hidden="1" outlineLevel="2" x14ac:dyDescent="0.25">
      <c r="A31" s="45">
        <f>'2. RESUMEN'!A30</f>
        <v>25</v>
      </c>
      <c r="B31" s="6">
        <f>'2. RESUMEN'!B30</f>
        <v>2</v>
      </c>
      <c r="C31" s="6" t="str">
        <f>'2. RESUMEN'!C30</f>
        <v>STCNS</v>
      </c>
      <c r="D31" s="6"/>
      <c r="E31" s="6"/>
      <c r="F31" s="6"/>
      <c r="G31" s="6"/>
      <c r="H31" s="6"/>
      <c r="I31" s="6"/>
      <c r="J31" s="6"/>
      <c r="K31" s="6"/>
      <c r="L31" s="44">
        <f t="shared" si="0"/>
        <v>0</v>
      </c>
    </row>
    <row r="32" spans="1:12" hidden="1" outlineLevel="2" x14ac:dyDescent="0.25">
      <c r="A32" s="45">
        <f>'2. RESUMEN'!A31</f>
        <v>26</v>
      </c>
      <c r="B32" s="6">
        <f>'2. RESUMEN'!B31</f>
        <v>2</v>
      </c>
      <c r="C32" s="6" t="str">
        <f>'2. RESUMEN'!C31</f>
        <v>SVET</v>
      </c>
      <c r="D32" s="6" t="str">
        <f>'2. RESUMEN'!D31</f>
        <v>SVET</v>
      </c>
      <c r="E32" s="6">
        <f>'2. RESUMEN'!E31</f>
        <v>0</v>
      </c>
      <c r="F32" s="6">
        <f>'2. RESUMEN'!F31</f>
        <v>0</v>
      </c>
      <c r="G32" s="6">
        <f>'2. RESUMEN'!G31</f>
        <v>0</v>
      </c>
      <c r="H32" s="6">
        <f>'2. RESUMEN'!H31</f>
        <v>0</v>
      </c>
      <c r="I32" s="6">
        <f>'2. RESUMEN'!I31</f>
        <v>0</v>
      </c>
      <c r="J32" s="6">
        <f>'2. RESUMEN'!J31</f>
        <v>0</v>
      </c>
      <c r="K32" s="6">
        <f>'2. RESUMEN'!K31</f>
        <v>0</v>
      </c>
      <c r="L32" s="44">
        <f t="shared" si="0"/>
        <v>0</v>
      </c>
    </row>
    <row r="33" spans="1:12" outlineLevel="1" collapsed="1" x14ac:dyDescent="0.25">
      <c r="A33" s="45"/>
      <c r="B33" s="27" t="s">
        <v>279</v>
      </c>
      <c r="C33" s="19" t="str">
        <f>VLOOKUP(B32,$O$1:$P$6,2)</f>
        <v>SECRETARÍAS</v>
      </c>
      <c r="D33" s="6"/>
      <c r="E33" s="6"/>
      <c r="F33" s="6"/>
      <c r="G33" s="6">
        <f t="shared" ref="G33:L33" si="2">SUBTOTAL(9,G21:G32)</f>
        <v>0</v>
      </c>
      <c r="H33" s="6">
        <f t="shared" si="2"/>
        <v>4</v>
      </c>
      <c r="I33" s="6">
        <f t="shared" si="2"/>
        <v>2</v>
      </c>
      <c r="J33" s="6">
        <f t="shared" si="2"/>
        <v>2</v>
      </c>
      <c r="K33" s="6">
        <f t="shared" si="2"/>
        <v>0</v>
      </c>
      <c r="L33" s="46">
        <f t="shared" si="2"/>
        <v>4</v>
      </c>
    </row>
    <row r="34" spans="1:12" hidden="1" outlineLevel="2" x14ac:dyDescent="0.25">
      <c r="A34" s="45">
        <f>'2. RESUMEN'!A32</f>
        <v>27</v>
      </c>
      <c r="B34" s="6">
        <f>'2. RESUMEN'!B32</f>
        <v>3</v>
      </c>
      <c r="C34" s="6" t="str">
        <f>'2. RESUMEN'!C32</f>
        <v>CNEE</v>
      </c>
      <c r="D34" s="6" t="str">
        <f>'2. RESUMEN'!D32</f>
        <v>CNEE</v>
      </c>
      <c r="E34" s="6">
        <f>'2. RESUMEN'!E32</f>
        <v>0</v>
      </c>
      <c r="F34" s="6">
        <f>'2. RESUMEN'!F32</f>
        <v>0</v>
      </c>
      <c r="G34" s="6">
        <f>'2. RESUMEN'!G32</f>
        <v>0</v>
      </c>
      <c r="H34" s="6">
        <f>'2. RESUMEN'!H32</f>
        <v>0</v>
      </c>
      <c r="I34" s="6">
        <f>'2. RESUMEN'!I32</f>
        <v>0</v>
      </c>
      <c r="J34" s="6">
        <f>'2. RESUMEN'!J32</f>
        <v>0</v>
      </c>
      <c r="K34" s="6">
        <f>'2. RESUMEN'!K32</f>
        <v>0</v>
      </c>
      <c r="L34" s="44">
        <f t="shared" si="0"/>
        <v>0</v>
      </c>
    </row>
    <row r="35" spans="1:12" hidden="1" outlineLevel="2" x14ac:dyDescent="0.25">
      <c r="A35" s="45">
        <f>'2. RESUMEN'!A33</f>
        <v>28</v>
      </c>
      <c r="B35" s="6">
        <f>'2. RESUMEN'!B33</f>
        <v>3</v>
      </c>
      <c r="C35" s="6" t="str">
        <f>'2. RESUMEN'!C33</f>
        <v>CODISRA</v>
      </c>
      <c r="D35" s="6" t="str">
        <f>'2. RESUMEN'!D33</f>
        <v>CODISRA</v>
      </c>
      <c r="E35" s="6" t="str">
        <f>'2. RESUMEN'!E34</f>
        <v>Ninguna</v>
      </c>
      <c r="F35" s="6" t="str">
        <f>'2. RESUMEN'!F34</f>
        <v>Ninguna</v>
      </c>
      <c r="G35" s="6">
        <f>'2. RESUMEN'!G34</f>
        <v>0</v>
      </c>
      <c r="H35" s="6">
        <f>'2. RESUMEN'!H34</f>
        <v>0</v>
      </c>
      <c r="I35" s="6">
        <f>'2. RESUMEN'!I34</f>
        <v>0</v>
      </c>
      <c r="J35" s="6">
        <f>'2. RESUMEN'!J34</f>
        <v>0</v>
      </c>
      <c r="K35" s="6">
        <f>'2. RESUMEN'!K34</f>
        <v>0</v>
      </c>
      <c r="L35" s="44">
        <f t="shared" si="0"/>
        <v>0</v>
      </c>
    </row>
    <row r="36" spans="1:12" hidden="1" outlineLevel="2" x14ac:dyDescent="0.25">
      <c r="A36" s="45">
        <f>'2. RESUMEN'!A34</f>
        <v>29</v>
      </c>
      <c r="B36" s="6">
        <f>'2. RESUMEN'!B34</f>
        <v>3</v>
      </c>
      <c r="C36" s="6" t="str">
        <f>'2. RESUMEN'!C34</f>
        <v>COPADHE</v>
      </c>
      <c r="D36" s="6" t="str">
        <f>'2. RESUMEN'!D34</f>
        <v>COPADHE</v>
      </c>
      <c r="E36" s="6"/>
      <c r="F36" s="6"/>
      <c r="G36" s="6">
        <f>'2. RESUMEN'!G35</f>
        <v>0</v>
      </c>
      <c r="H36" s="6">
        <f>'2. RESUMEN'!H35</f>
        <v>1</v>
      </c>
      <c r="I36" s="6">
        <f>'2. RESUMEN'!I35</f>
        <v>0</v>
      </c>
      <c r="J36" s="6">
        <f>'2. RESUMEN'!J35</f>
        <v>1</v>
      </c>
      <c r="K36" s="6">
        <f>'2. RESUMEN'!K35</f>
        <v>0</v>
      </c>
      <c r="L36" s="44">
        <f t="shared" si="0"/>
        <v>1</v>
      </c>
    </row>
    <row r="37" spans="1:12" hidden="1" outlineLevel="2" x14ac:dyDescent="0.25">
      <c r="A37" s="45">
        <f>'2. RESUMEN'!A35</f>
        <v>30</v>
      </c>
      <c r="B37" s="6">
        <f>'2. RESUMEN'!B35</f>
        <v>3</v>
      </c>
      <c r="C37" s="6" t="str">
        <f>'2. RESUMEN'!C35</f>
        <v>CPCC</v>
      </c>
      <c r="D37" s="6" t="str">
        <f>'2. RESUMEN'!D35</f>
        <v>CPCC</v>
      </c>
      <c r="E37" s="6"/>
      <c r="F37" s="6"/>
      <c r="G37" s="6">
        <f>'2. RESUMEN'!G36</f>
        <v>0</v>
      </c>
      <c r="H37" s="6">
        <f>'2. RESUMEN'!H36</f>
        <v>0</v>
      </c>
      <c r="I37" s="6">
        <f>'2. RESUMEN'!I36</f>
        <v>0</v>
      </c>
      <c r="J37" s="6">
        <f>'2. RESUMEN'!J36</f>
        <v>0</v>
      </c>
      <c r="K37" s="6">
        <f>'2. RESUMEN'!K36</f>
        <v>0</v>
      </c>
      <c r="L37" s="44">
        <f t="shared" si="0"/>
        <v>0</v>
      </c>
    </row>
    <row r="38" spans="1:12" hidden="1" outlineLevel="2" x14ac:dyDescent="0.25">
      <c r="A38" s="45">
        <f>'2. RESUMEN'!A36</f>
        <v>31</v>
      </c>
      <c r="B38" s="6">
        <f>'2. RESUMEN'!B36</f>
        <v>3</v>
      </c>
      <c r="C38" s="6" t="str">
        <f>'2. RESUMEN'!C36</f>
        <v>CPN</v>
      </c>
      <c r="D38" s="6" t="str">
        <f>'2. RESUMEN'!D36</f>
        <v>CPN</v>
      </c>
      <c r="E38" s="6" t="str">
        <f>'2. RESUMEN'!E36</f>
        <v>Ninguna</v>
      </c>
      <c r="F38" s="6" t="str">
        <f>'2. RESUMEN'!F36</f>
        <v>Ninguna</v>
      </c>
      <c r="G38" s="6">
        <f>'2. RESUMEN'!G36</f>
        <v>0</v>
      </c>
      <c r="H38" s="6">
        <f>'2. RESUMEN'!H36</f>
        <v>0</v>
      </c>
      <c r="I38" s="6">
        <f>'2. RESUMEN'!I36</f>
        <v>0</v>
      </c>
      <c r="J38" s="6">
        <f>'2. RESUMEN'!J36</f>
        <v>0</v>
      </c>
      <c r="K38" s="6">
        <f>'2. RESUMEN'!K36</f>
        <v>0</v>
      </c>
      <c r="L38" s="44">
        <f t="shared" si="0"/>
        <v>0</v>
      </c>
    </row>
    <row r="39" spans="1:12" outlineLevel="1" collapsed="1" x14ac:dyDescent="0.25">
      <c r="A39" s="45"/>
      <c r="B39" s="27" t="s">
        <v>280</v>
      </c>
      <c r="C39" s="19" t="str">
        <f>VLOOKUP(B38,$O$1:$P$6,2)</f>
        <v>COMISIONES</v>
      </c>
      <c r="D39" s="6"/>
      <c r="E39" s="6"/>
      <c r="F39" s="6"/>
      <c r="G39" s="6">
        <f t="shared" ref="G39:L39" si="3">SUBTOTAL(9,G34:G38)</f>
        <v>0</v>
      </c>
      <c r="H39" s="6">
        <f t="shared" si="3"/>
        <v>1</v>
      </c>
      <c r="I39" s="6">
        <f t="shared" si="3"/>
        <v>0</v>
      </c>
      <c r="J39" s="6">
        <f t="shared" si="3"/>
        <v>1</v>
      </c>
      <c r="K39" s="6">
        <f t="shared" si="3"/>
        <v>0</v>
      </c>
      <c r="L39" s="46">
        <f t="shared" si="3"/>
        <v>1</v>
      </c>
    </row>
    <row r="40" spans="1:12" hidden="1" outlineLevel="2" x14ac:dyDescent="0.25">
      <c r="A40" s="45">
        <f>'2. RESUMEN'!A37</f>
        <v>32</v>
      </c>
      <c r="B40" s="6">
        <f>'2. RESUMEN'!B37</f>
        <v>4</v>
      </c>
      <c r="C40" s="6" t="str">
        <f>'2. RESUMEN'!C37</f>
        <v>AMSA</v>
      </c>
      <c r="D40" s="6" t="str">
        <f>'2. RESUMEN'!D37</f>
        <v>AMSA</v>
      </c>
      <c r="E40" s="6">
        <f>'2. RESUMEN'!E37</f>
        <v>0</v>
      </c>
      <c r="F40" s="6">
        <f>'2. RESUMEN'!F37</f>
        <v>0</v>
      </c>
      <c r="G40" s="6">
        <f>'2. RESUMEN'!G37</f>
        <v>0</v>
      </c>
      <c r="H40" s="6">
        <f>'2. RESUMEN'!H37</f>
        <v>0</v>
      </c>
      <c r="I40" s="6">
        <f>'2. RESUMEN'!I37</f>
        <v>0</v>
      </c>
      <c r="J40" s="6">
        <f>'2. RESUMEN'!J37</f>
        <v>0</v>
      </c>
      <c r="K40" s="6">
        <f>'2. RESUMEN'!K37</f>
        <v>0</v>
      </c>
      <c r="L40" s="44">
        <f t="shared" si="0"/>
        <v>0</v>
      </c>
    </row>
    <row r="41" spans="1:12" hidden="1" outlineLevel="2" x14ac:dyDescent="0.25">
      <c r="A41" s="45">
        <f>'2. RESUMEN'!A38</f>
        <v>33</v>
      </c>
      <c r="B41" s="6">
        <f>'2. RESUMEN'!B38</f>
        <v>4</v>
      </c>
      <c r="C41" s="6" t="str">
        <f>'2. RESUMEN'!C38</f>
        <v>AMSCLAE</v>
      </c>
      <c r="D41" s="6" t="str">
        <f>'2. RESUMEN'!D38</f>
        <v>AMSCLAE</v>
      </c>
      <c r="E41" s="6">
        <f>'2. RESUMEN'!E38</f>
        <v>0</v>
      </c>
      <c r="F41" s="6">
        <f>'2. RESUMEN'!F38</f>
        <v>0</v>
      </c>
      <c r="G41" s="6">
        <f>'2. RESUMEN'!G38</f>
        <v>0</v>
      </c>
      <c r="H41" s="6">
        <f>'2. RESUMEN'!H38</f>
        <v>12</v>
      </c>
      <c r="I41" s="6">
        <f>'2. RESUMEN'!I38</f>
        <v>0</v>
      </c>
      <c r="J41" s="6">
        <f>'2. RESUMEN'!J38</f>
        <v>12</v>
      </c>
      <c r="K41" s="6">
        <f>'2. RESUMEN'!K38</f>
        <v>0</v>
      </c>
      <c r="L41" s="44">
        <f t="shared" si="0"/>
        <v>12</v>
      </c>
    </row>
    <row r="42" spans="1:12" hidden="1" outlineLevel="2" x14ac:dyDescent="0.25">
      <c r="A42" s="45">
        <f>'2. RESUMEN'!A39</f>
        <v>34</v>
      </c>
      <c r="B42" s="6">
        <f>'2. RESUMEN'!B39</f>
        <v>4</v>
      </c>
      <c r="C42" s="6" t="str">
        <f>'2. RESUMEN'!C39</f>
        <v>CONAMIGUA</v>
      </c>
      <c r="D42" s="6" t="str">
        <f>'2. RESUMEN'!D39</f>
        <v>CONAMIGUA</v>
      </c>
      <c r="E42" s="6" t="e">
        <f>'2. RESUMEN'!#REF!</f>
        <v>#REF!</v>
      </c>
      <c r="F42" s="6" t="e">
        <f>'2. RESUMEN'!#REF!</f>
        <v>#REF!</v>
      </c>
      <c r="G42" s="6">
        <f>'2. RESUMEN'!G39</f>
        <v>0</v>
      </c>
      <c r="H42" s="6">
        <f>'2. RESUMEN'!H39</f>
        <v>0</v>
      </c>
      <c r="I42" s="6">
        <f>'2. RESUMEN'!I39</f>
        <v>0</v>
      </c>
      <c r="J42" s="6">
        <f>'2. RESUMEN'!J39</f>
        <v>0</v>
      </c>
      <c r="K42" s="6">
        <f>'2. RESUMEN'!K39</f>
        <v>0</v>
      </c>
      <c r="L42" s="44">
        <f t="shared" si="0"/>
        <v>0</v>
      </c>
    </row>
    <row r="43" spans="1:12" hidden="1" outlineLevel="2" x14ac:dyDescent="0.25">
      <c r="A43" s="45">
        <f>'2. RESUMEN'!A40</f>
        <v>35</v>
      </c>
      <c r="B43" s="6">
        <f>'2. RESUMEN'!B40</f>
        <v>4</v>
      </c>
      <c r="C43" s="6" t="str">
        <f>'2. RESUMEN'!C40</f>
        <v>CONAP</v>
      </c>
      <c r="D43" s="6" t="str">
        <f>'2. RESUMEN'!D40</f>
        <v>CONAP</v>
      </c>
      <c r="E43" s="6">
        <f>'2. RESUMEN'!E39</f>
        <v>0</v>
      </c>
      <c r="F43" s="6">
        <f>'2. RESUMEN'!F39</f>
        <v>0</v>
      </c>
      <c r="G43" s="6">
        <f>'2. RESUMEN'!G40</f>
        <v>0</v>
      </c>
      <c r="H43" s="6">
        <f>'2. RESUMEN'!H40</f>
        <v>0</v>
      </c>
      <c r="I43" s="6">
        <f>'2. RESUMEN'!I40</f>
        <v>0</v>
      </c>
      <c r="J43" s="6">
        <f>'2. RESUMEN'!J40</f>
        <v>0</v>
      </c>
      <c r="K43" s="6">
        <f>'2. RESUMEN'!K40</f>
        <v>0</v>
      </c>
      <c r="L43" s="44">
        <f t="shared" si="0"/>
        <v>0</v>
      </c>
    </row>
    <row r="44" spans="1:12" hidden="1" outlineLevel="2" x14ac:dyDescent="0.25">
      <c r="A44" s="45">
        <f>'2. RESUMEN'!A41</f>
        <v>36</v>
      </c>
      <c r="B44" s="6">
        <f>'2. RESUMEN'!B41</f>
        <v>4</v>
      </c>
      <c r="C44" s="6" t="str">
        <f>'2. RESUMEN'!C41</f>
        <v>CONJUVE</v>
      </c>
      <c r="D44" s="6" t="str">
        <f>'2. RESUMEN'!D41</f>
        <v>CONJUVE</v>
      </c>
      <c r="E44" s="6"/>
      <c r="F44" s="6"/>
      <c r="G44" s="6">
        <f>'2. RESUMEN'!G41</f>
        <v>0</v>
      </c>
      <c r="H44" s="6">
        <f>'2. RESUMEN'!H41</f>
        <v>1</v>
      </c>
      <c r="I44" s="6">
        <f>'2. RESUMEN'!I41</f>
        <v>0</v>
      </c>
      <c r="J44" s="6">
        <f>'2. RESUMEN'!J41</f>
        <v>1</v>
      </c>
      <c r="K44" s="6">
        <f>'2. RESUMEN'!K41</f>
        <v>0</v>
      </c>
      <c r="L44" s="44">
        <f t="shared" si="0"/>
        <v>1</v>
      </c>
    </row>
    <row r="45" spans="1:12" hidden="1" outlineLevel="2" x14ac:dyDescent="0.25">
      <c r="A45" s="45">
        <f>'2. RESUMEN'!A42</f>
        <v>37</v>
      </c>
      <c r="B45" s="6">
        <f>'2. RESUMEN'!B42</f>
        <v>4</v>
      </c>
      <c r="C45" s="6" t="str">
        <f>'2. RESUMEN'!C42</f>
        <v>DEMI</v>
      </c>
      <c r="D45" s="6" t="str">
        <f>'2. RESUMEN'!D42</f>
        <v>DEMI</v>
      </c>
      <c r="E45" s="6"/>
      <c r="F45" s="6"/>
      <c r="G45" s="6">
        <f>'2. RESUMEN'!G42</f>
        <v>0</v>
      </c>
      <c r="H45" s="6">
        <f>'2. RESUMEN'!H42</f>
        <v>0</v>
      </c>
      <c r="I45" s="6">
        <f>'2. RESUMEN'!I42</f>
        <v>0</v>
      </c>
      <c r="J45" s="6">
        <f>'2. RESUMEN'!J42</f>
        <v>0</v>
      </c>
      <c r="K45" s="6">
        <f>'2. RESUMEN'!K42</f>
        <v>0</v>
      </c>
      <c r="L45" s="44">
        <f t="shared" si="0"/>
        <v>0</v>
      </c>
    </row>
    <row r="46" spans="1:12" hidden="1" outlineLevel="2" x14ac:dyDescent="0.25">
      <c r="A46" s="45">
        <f>'2. RESUMEN'!A43</f>
        <v>38</v>
      </c>
      <c r="B46" s="6">
        <f>'2. RESUMEN'!B43</f>
        <v>4</v>
      </c>
      <c r="C46" s="6" t="str">
        <f>'2. RESUMEN'!C43</f>
        <v>FODIGUA</v>
      </c>
      <c r="D46" s="6" t="str">
        <f>'2. RESUMEN'!D43</f>
        <v>FODIGUA</v>
      </c>
      <c r="E46" s="6">
        <f>'2. RESUMEN'!E40</f>
        <v>0</v>
      </c>
      <c r="F46" s="6">
        <f>'2. RESUMEN'!F40</f>
        <v>0</v>
      </c>
      <c r="G46" s="6">
        <f>'2. RESUMEN'!G43</f>
        <v>0</v>
      </c>
      <c r="H46" s="6">
        <f>'2. RESUMEN'!H43</f>
        <v>0</v>
      </c>
      <c r="I46" s="6">
        <f>'2. RESUMEN'!I43</f>
        <v>0</v>
      </c>
      <c r="J46" s="6">
        <f>'2. RESUMEN'!J43</f>
        <v>0</v>
      </c>
      <c r="K46" s="6">
        <f>'2. RESUMEN'!K43</f>
        <v>0</v>
      </c>
      <c r="L46" s="44">
        <f t="shared" si="0"/>
        <v>0</v>
      </c>
    </row>
    <row r="47" spans="1:12" hidden="1" outlineLevel="2" x14ac:dyDescent="0.25">
      <c r="A47" s="45">
        <f>'2. RESUMEN'!A44</f>
        <v>39</v>
      </c>
      <c r="B47" s="6">
        <f>'2. RESUMEN'!B44</f>
        <v>4</v>
      </c>
      <c r="C47" s="6" t="str">
        <f>'2. RESUMEN'!C44</f>
        <v>ONSEC</v>
      </c>
      <c r="D47" s="6" t="str">
        <f>'2. RESUMEN'!D44</f>
        <v>ONSEC</v>
      </c>
      <c r="E47" s="6">
        <f>'2. RESUMEN'!E44</f>
        <v>0</v>
      </c>
      <c r="F47" s="6">
        <f>'2. RESUMEN'!F44</f>
        <v>0</v>
      </c>
      <c r="G47" s="6">
        <f>'2. RESUMEN'!G44</f>
        <v>0</v>
      </c>
      <c r="H47" s="6">
        <f>'2. RESUMEN'!H44</f>
        <v>0</v>
      </c>
      <c r="I47" s="6">
        <f>'2. RESUMEN'!I44</f>
        <v>0</v>
      </c>
      <c r="J47" s="6">
        <f>'2. RESUMEN'!J44</f>
        <v>0</v>
      </c>
      <c r="K47" s="6">
        <f>'2. RESUMEN'!K44</f>
        <v>0</v>
      </c>
      <c r="L47" s="44">
        <f t="shared" si="0"/>
        <v>0</v>
      </c>
    </row>
    <row r="48" spans="1:12" outlineLevel="1" collapsed="1" x14ac:dyDescent="0.25">
      <c r="A48" s="45"/>
      <c r="B48" s="27" t="s">
        <v>281</v>
      </c>
      <c r="C48" s="19" t="str">
        <f>VLOOKUP(B47,$O$1:$P$6,2)</f>
        <v>OTRAS DEP.</v>
      </c>
      <c r="D48" s="6"/>
      <c r="E48" s="6"/>
      <c r="F48" s="6"/>
      <c r="G48" s="6">
        <f t="shared" ref="G48:L48" si="4">SUBTOTAL(9,G40:G47)</f>
        <v>0</v>
      </c>
      <c r="H48" s="6">
        <f t="shared" si="4"/>
        <v>13</v>
      </c>
      <c r="I48" s="6">
        <f t="shared" si="4"/>
        <v>0</v>
      </c>
      <c r="J48" s="6">
        <f t="shared" si="4"/>
        <v>13</v>
      </c>
      <c r="K48" s="6">
        <f t="shared" si="4"/>
        <v>0</v>
      </c>
      <c r="L48" s="46">
        <f t="shared" si="4"/>
        <v>13</v>
      </c>
    </row>
    <row r="49" spans="1:12" ht="30" hidden="1" outlineLevel="2" x14ac:dyDescent="0.25">
      <c r="A49" s="45">
        <f>'2. RESUMEN'!A45</f>
        <v>40</v>
      </c>
      <c r="B49" s="6">
        <f>'2. RESUMEN'!B45</f>
        <v>5</v>
      </c>
      <c r="C49" s="6" t="str">
        <f>'2. RESUMEN'!C45</f>
        <v>GOB ALTA VERAPAZ</v>
      </c>
      <c r="D49" s="6" t="str">
        <f>'2. RESUMEN'!D45</f>
        <v>ALTA VER.</v>
      </c>
      <c r="E49" s="6">
        <f>'2. RESUMEN'!E45</f>
        <v>0</v>
      </c>
      <c r="F49" s="6">
        <f>'2. RESUMEN'!F45</f>
        <v>0</v>
      </c>
      <c r="G49" s="6">
        <f>'2. RESUMEN'!G45</f>
        <v>0</v>
      </c>
      <c r="H49" s="6">
        <f>'2. RESUMEN'!H45</f>
        <v>0</v>
      </c>
      <c r="I49" s="6">
        <f>'2. RESUMEN'!I45</f>
        <v>0</v>
      </c>
      <c r="J49" s="6">
        <f>'2. RESUMEN'!J45</f>
        <v>0</v>
      </c>
      <c r="K49" s="6">
        <f>'2. RESUMEN'!K45</f>
        <v>0</v>
      </c>
      <c r="L49" s="44">
        <f t="shared" si="0"/>
        <v>0</v>
      </c>
    </row>
    <row r="50" spans="1:12" ht="30" hidden="1" outlineLevel="2" x14ac:dyDescent="0.25">
      <c r="A50" s="45">
        <f>'2. RESUMEN'!A46</f>
        <v>41</v>
      </c>
      <c r="B50" s="6">
        <f>'2. RESUMEN'!B46</f>
        <v>5</v>
      </c>
      <c r="C50" s="6" t="str">
        <f>'2. RESUMEN'!C46</f>
        <v>GOB BAJA VERAPAZ</v>
      </c>
      <c r="D50" s="6" t="str">
        <f>'2. RESUMEN'!D46</f>
        <v>BAJA VER.</v>
      </c>
      <c r="E50" s="6">
        <f>'2. RESUMEN'!E46</f>
        <v>0</v>
      </c>
      <c r="F50" s="6">
        <f>'2. RESUMEN'!F46</f>
        <v>0</v>
      </c>
      <c r="G50" s="6">
        <f>'2. RESUMEN'!G46</f>
        <v>0</v>
      </c>
      <c r="H50" s="6">
        <f>'2. RESUMEN'!H46</f>
        <v>0</v>
      </c>
      <c r="I50" s="6">
        <f>'2. RESUMEN'!I46</f>
        <v>0</v>
      </c>
      <c r="J50" s="6">
        <f>'2. RESUMEN'!J46</f>
        <v>0</v>
      </c>
      <c r="K50" s="6">
        <f>'2. RESUMEN'!K46</f>
        <v>0</v>
      </c>
      <c r="L50" s="44">
        <f t="shared" si="0"/>
        <v>0</v>
      </c>
    </row>
    <row r="51" spans="1:12" ht="30" hidden="1" outlineLevel="2" x14ac:dyDescent="0.25">
      <c r="A51" s="45">
        <f>'2. RESUMEN'!A47</f>
        <v>42</v>
      </c>
      <c r="B51" s="6">
        <f>'2. RESUMEN'!B47</f>
        <v>5</v>
      </c>
      <c r="C51" s="6" t="str">
        <f>'2. RESUMEN'!C47</f>
        <v>GOB CHIMALTENANGO</v>
      </c>
      <c r="D51" s="6" t="str">
        <f>'2. RESUMEN'!D47</f>
        <v>CHIMAL</v>
      </c>
      <c r="E51" s="6">
        <f>'2. RESUMEN'!E47</f>
        <v>0</v>
      </c>
      <c r="F51" s="6">
        <f>'2. RESUMEN'!F47</f>
        <v>0</v>
      </c>
      <c r="G51" s="6">
        <f>'2. RESUMEN'!G47</f>
        <v>0</v>
      </c>
      <c r="H51" s="6">
        <f>'2. RESUMEN'!H47</f>
        <v>0</v>
      </c>
      <c r="I51" s="6">
        <f>'2. RESUMEN'!I47</f>
        <v>0</v>
      </c>
      <c r="J51" s="6">
        <f>'2. RESUMEN'!J47</f>
        <v>0</v>
      </c>
      <c r="K51" s="6">
        <f>'2. RESUMEN'!K47</f>
        <v>0</v>
      </c>
      <c r="L51" s="44">
        <f t="shared" si="0"/>
        <v>0</v>
      </c>
    </row>
    <row r="52" spans="1:12" hidden="1" outlineLevel="2" x14ac:dyDescent="0.25">
      <c r="A52" s="45">
        <f>'2. RESUMEN'!A48</f>
        <v>43</v>
      </c>
      <c r="B52" s="6">
        <f>'2. RESUMEN'!B48</f>
        <v>5</v>
      </c>
      <c r="C52" s="6" t="str">
        <f>'2. RESUMEN'!C48</f>
        <v>GOB CHIQUIMULA</v>
      </c>
      <c r="D52" s="6" t="str">
        <f>'2. RESUMEN'!D48</f>
        <v>CHIQUIM.</v>
      </c>
      <c r="E52" s="6">
        <f>'2. RESUMEN'!E48</f>
        <v>0</v>
      </c>
      <c r="F52" s="6">
        <f>'2. RESUMEN'!F48</f>
        <v>0</v>
      </c>
      <c r="G52" s="6">
        <f>'2. RESUMEN'!G48</f>
        <v>0</v>
      </c>
      <c r="H52" s="6">
        <f>'2. RESUMEN'!H48</f>
        <v>0</v>
      </c>
      <c r="I52" s="6">
        <f>'2. RESUMEN'!I48</f>
        <v>0</v>
      </c>
      <c r="J52" s="6">
        <f>'2. RESUMEN'!J48</f>
        <v>0</v>
      </c>
      <c r="K52" s="6">
        <f>'2. RESUMEN'!K48</f>
        <v>0</v>
      </c>
      <c r="L52" s="44">
        <f t="shared" si="0"/>
        <v>0</v>
      </c>
    </row>
    <row r="53" spans="1:12" hidden="1" outlineLevel="2" x14ac:dyDescent="0.25">
      <c r="A53" s="45">
        <f>'2. RESUMEN'!A49</f>
        <v>44</v>
      </c>
      <c r="B53" s="6">
        <f>'2. RESUMEN'!B49</f>
        <v>5</v>
      </c>
      <c r="C53" s="6" t="str">
        <f>'2. RESUMEN'!C49</f>
        <v>GOB EL PROGRESO</v>
      </c>
      <c r="D53" s="6" t="str">
        <f>'2. RESUMEN'!D49</f>
        <v>EL PROG.</v>
      </c>
      <c r="E53" s="6">
        <f>'2. RESUMEN'!E49</f>
        <v>0</v>
      </c>
      <c r="F53" s="6">
        <f>'2. RESUMEN'!F49</f>
        <v>0</v>
      </c>
      <c r="G53" s="6">
        <f>'2. RESUMEN'!G49</f>
        <v>0</v>
      </c>
      <c r="H53" s="6">
        <f>'2. RESUMEN'!H49</f>
        <v>0</v>
      </c>
      <c r="I53" s="6">
        <f>'2. RESUMEN'!I49</f>
        <v>0</v>
      </c>
      <c r="J53" s="6">
        <f>'2. RESUMEN'!J49</f>
        <v>0</v>
      </c>
      <c r="K53" s="6">
        <f>'2. RESUMEN'!K49</f>
        <v>0</v>
      </c>
      <c r="L53" s="44">
        <f t="shared" si="0"/>
        <v>0</v>
      </c>
    </row>
    <row r="54" spans="1:12" hidden="1" outlineLevel="2" x14ac:dyDescent="0.25">
      <c r="A54" s="45">
        <f>'2. RESUMEN'!A50</f>
        <v>45</v>
      </c>
      <c r="B54" s="6">
        <f>'2. RESUMEN'!B50</f>
        <v>5</v>
      </c>
      <c r="C54" s="6" t="str">
        <f>'2. RESUMEN'!C50</f>
        <v>GOB ESCUINTLA</v>
      </c>
      <c r="D54" s="6" t="str">
        <f>'2. RESUMEN'!D50</f>
        <v>ESCUIN.</v>
      </c>
      <c r="E54" s="6">
        <f>'2. RESUMEN'!E50</f>
        <v>0</v>
      </c>
      <c r="F54" s="6">
        <f>'2. RESUMEN'!F50</f>
        <v>0</v>
      </c>
      <c r="G54" s="6">
        <f>'2. RESUMEN'!G50</f>
        <v>0</v>
      </c>
      <c r="H54" s="6">
        <f>'2. RESUMEN'!H50</f>
        <v>0</v>
      </c>
      <c r="I54" s="6">
        <f>'2. RESUMEN'!I50</f>
        <v>0</v>
      </c>
      <c r="J54" s="6">
        <f>'2. RESUMEN'!J50</f>
        <v>0</v>
      </c>
      <c r="K54" s="6">
        <f>'2. RESUMEN'!K50</f>
        <v>0</v>
      </c>
      <c r="L54" s="44">
        <f t="shared" si="0"/>
        <v>0</v>
      </c>
    </row>
    <row r="55" spans="1:12" hidden="1" outlineLevel="2" x14ac:dyDescent="0.25">
      <c r="A55" s="45">
        <f>'2. RESUMEN'!A51</f>
        <v>46</v>
      </c>
      <c r="B55" s="6">
        <f>'2. RESUMEN'!B51</f>
        <v>5</v>
      </c>
      <c r="C55" s="6" t="str">
        <f>'2. RESUMEN'!C51</f>
        <v>GOB GUATEMALA</v>
      </c>
      <c r="D55" s="6" t="str">
        <f>'2. RESUMEN'!D51</f>
        <v>GUATE</v>
      </c>
      <c r="E55" s="6">
        <f>'2. RESUMEN'!E51</f>
        <v>0</v>
      </c>
      <c r="F55" s="6">
        <f>'2. RESUMEN'!F51</f>
        <v>0</v>
      </c>
      <c r="G55" s="6">
        <f>'2. RESUMEN'!G51</f>
        <v>0</v>
      </c>
      <c r="H55" s="6">
        <f>'2. RESUMEN'!H51</f>
        <v>0</v>
      </c>
      <c r="I55" s="6">
        <f>'2. RESUMEN'!I51</f>
        <v>0</v>
      </c>
      <c r="J55" s="6">
        <f>'2. RESUMEN'!J51</f>
        <v>0</v>
      </c>
      <c r="K55" s="6">
        <f>'2. RESUMEN'!K51</f>
        <v>0</v>
      </c>
      <c r="L55" s="44">
        <f t="shared" si="0"/>
        <v>0</v>
      </c>
    </row>
    <row r="56" spans="1:12" ht="30" hidden="1" outlineLevel="2" x14ac:dyDescent="0.25">
      <c r="A56" s="45">
        <f>'2. RESUMEN'!A52</f>
        <v>47</v>
      </c>
      <c r="B56" s="6">
        <f>'2. RESUMEN'!B52</f>
        <v>5</v>
      </c>
      <c r="C56" s="6" t="str">
        <f>'2. RESUMEN'!C52</f>
        <v>GOB HUEHUETENANGO</v>
      </c>
      <c r="D56" s="6" t="str">
        <f>'2. RESUMEN'!D52</f>
        <v>HUEHUE.</v>
      </c>
      <c r="E56" s="6">
        <f>'2. RESUMEN'!E52</f>
        <v>0</v>
      </c>
      <c r="F56" s="6">
        <f>'2. RESUMEN'!F52</f>
        <v>0</v>
      </c>
      <c r="G56" s="6">
        <f>'2. RESUMEN'!G52</f>
        <v>0</v>
      </c>
      <c r="H56" s="6">
        <f>'2. RESUMEN'!H52</f>
        <v>0</v>
      </c>
      <c r="I56" s="6">
        <f>'2. RESUMEN'!I52</f>
        <v>0</v>
      </c>
      <c r="J56" s="6">
        <f>'2. RESUMEN'!J52</f>
        <v>0</v>
      </c>
      <c r="K56" s="6">
        <f>'2. RESUMEN'!K52</f>
        <v>0</v>
      </c>
      <c r="L56" s="44">
        <f t="shared" si="0"/>
        <v>0</v>
      </c>
    </row>
    <row r="57" spans="1:12" hidden="1" outlineLevel="2" x14ac:dyDescent="0.25">
      <c r="A57" s="45">
        <f>'2. RESUMEN'!A53</f>
        <v>48</v>
      </c>
      <c r="B57" s="6">
        <f>'2. RESUMEN'!B53</f>
        <v>5</v>
      </c>
      <c r="C57" s="6" t="str">
        <f>'2. RESUMEN'!C53</f>
        <v>GOB IZABAL</v>
      </c>
      <c r="D57" s="6" t="str">
        <f>'2. RESUMEN'!D53</f>
        <v>IZABAL</v>
      </c>
      <c r="E57" s="6">
        <f>'2. RESUMEN'!E53</f>
        <v>0</v>
      </c>
      <c r="F57" s="6">
        <f>'2. RESUMEN'!F53</f>
        <v>0</v>
      </c>
      <c r="G57" s="6">
        <f>'2. RESUMEN'!G53</f>
        <v>0</v>
      </c>
      <c r="H57" s="6">
        <f>'2. RESUMEN'!H53</f>
        <v>0</v>
      </c>
      <c r="I57" s="6">
        <f>'2. RESUMEN'!I53</f>
        <v>0</v>
      </c>
      <c r="J57" s="6">
        <f>'2. RESUMEN'!J53</f>
        <v>0</v>
      </c>
      <c r="K57" s="6">
        <f>'2. RESUMEN'!K53</f>
        <v>0</v>
      </c>
      <c r="L57" s="44">
        <f t="shared" si="0"/>
        <v>0</v>
      </c>
    </row>
    <row r="58" spans="1:12" hidden="1" outlineLevel="2" x14ac:dyDescent="0.25">
      <c r="A58" s="45">
        <f>'2. RESUMEN'!A54</f>
        <v>49</v>
      </c>
      <c r="B58" s="6">
        <f>'2. RESUMEN'!B54</f>
        <v>5</v>
      </c>
      <c r="C58" s="6" t="str">
        <f>'2. RESUMEN'!C54</f>
        <v>GOB JALAPA</v>
      </c>
      <c r="D58" s="6" t="str">
        <f>'2. RESUMEN'!D54</f>
        <v>JALAPA</v>
      </c>
      <c r="E58" s="6">
        <f>'2. RESUMEN'!E54</f>
        <v>0</v>
      </c>
      <c r="F58" s="6">
        <f>'2. RESUMEN'!F54</f>
        <v>0</v>
      </c>
      <c r="G58" s="6">
        <f>'2. RESUMEN'!G54</f>
        <v>0</v>
      </c>
      <c r="H58" s="6">
        <f>'2. RESUMEN'!H54</f>
        <v>0</v>
      </c>
      <c r="I58" s="6">
        <f>'2. RESUMEN'!I54</f>
        <v>0</v>
      </c>
      <c r="J58" s="6">
        <f>'2. RESUMEN'!J54</f>
        <v>0</v>
      </c>
      <c r="K58" s="6">
        <f>'2. RESUMEN'!K54</f>
        <v>0</v>
      </c>
      <c r="L58" s="44">
        <f t="shared" si="0"/>
        <v>0</v>
      </c>
    </row>
    <row r="59" spans="1:12" hidden="1" outlineLevel="2" x14ac:dyDescent="0.25">
      <c r="A59" s="45">
        <f>'2. RESUMEN'!A55</f>
        <v>50</v>
      </c>
      <c r="B59" s="6">
        <f>'2. RESUMEN'!B55</f>
        <v>5</v>
      </c>
      <c r="C59" s="6" t="str">
        <f>'2. RESUMEN'!C55</f>
        <v>GOB JUTIAPA</v>
      </c>
      <c r="D59" s="6" t="str">
        <f>'2. RESUMEN'!D55</f>
        <v>JUTIAPA</v>
      </c>
      <c r="E59" s="6">
        <f>'2. RESUMEN'!E55</f>
        <v>0</v>
      </c>
      <c r="F59" s="6">
        <f>'2. RESUMEN'!F55</f>
        <v>0</v>
      </c>
      <c r="G59" s="6">
        <f>'2. RESUMEN'!G55</f>
        <v>0</v>
      </c>
      <c r="H59" s="6">
        <f>'2. RESUMEN'!H55</f>
        <v>0</v>
      </c>
      <c r="I59" s="6">
        <f>'2. RESUMEN'!I55</f>
        <v>0</v>
      </c>
      <c r="J59" s="6">
        <f>'2. RESUMEN'!J55</f>
        <v>0</v>
      </c>
      <c r="K59" s="6">
        <f>'2. RESUMEN'!K55</f>
        <v>0</v>
      </c>
      <c r="L59" s="44">
        <f t="shared" si="0"/>
        <v>0</v>
      </c>
    </row>
    <row r="60" spans="1:12" hidden="1" outlineLevel="2" x14ac:dyDescent="0.25">
      <c r="A60" s="45">
        <f>'2. RESUMEN'!A56</f>
        <v>51</v>
      </c>
      <c r="B60" s="6">
        <f>'2. RESUMEN'!B56</f>
        <v>5</v>
      </c>
      <c r="C60" s="6" t="str">
        <f>'2. RESUMEN'!C56</f>
        <v>GOB PETEN</v>
      </c>
      <c r="D60" s="6" t="str">
        <f>'2. RESUMEN'!D56</f>
        <v>PETEN</v>
      </c>
      <c r="E60" s="6">
        <f>'2. RESUMEN'!E56</f>
        <v>0</v>
      </c>
      <c r="F60" s="6">
        <f>'2. RESUMEN'!F56</f>
        <v>0</v>
      </c>
      <c r="G60" s="6">
        <f>'2. RESUMEN'!G56</f>
        <v>0</v>
      </c>
      <c r="H60" s="6">
        <f>'2. RESUMEN'!H56</f>
        <v>0</v>
      </c>
      <c r="I60" s="6">
        <f>'2. RESUMEN'!I56</f>
        <v>0</v>
      </c>
      <c r="J60" s="6">
        <f>'2. RESUMEN'!J56</f>
        <v>0</v>
      </c>
      <c r="K60" s="6">
        <f>'2. RESUMEN'!K56</f>
        <v>0</v>
      </c>
      <c r="L60" s="44">
        <f t="shared" si="0"/>
        <v>0</v>
      </c>
    </row>
    <row r="61" spans="1:12" ht="45" hidden="1" outlineLevel="2" x14ac:dyDescent="0.25">
      <c r="A61" s="45">
        <f>'2. RESUMEN'!A57</f>
        <v>52</v>
      </c>
      <c r="B61" s="6">
        <f>'2. RESUMEN'!B57</f>
        <v>5</v>
      </c>
      <c r="C61" s="6" t="str">
        <f>'2. RESUMEN'!C57</f>
        <v>GOB QUETZALTENANGO</v>
      </c>
      <c r="D61" s="6" t="str">
        <f>'2. RESUMEN'!D57</f>
        <v>QUETZAL.</v>
      </c>
      <c r="E61" s="6">
        <f>'2. RESUMEN'!E57</f>
        <v>0</v>
      </c>
      <c r="F61" s="6">
        <f>'2. RESUMEN'!F57</f>
        <v>0</v>
      </c>
      <c r="G61" s="6">
        <f>'2. RESUMEN'!G57</f>
        <v>0</v>
      </c>
      <c r="H61" s="6">
        <f>'2. RESUMEN'!H57</f>
        <v>0</v>
      </c>
      <c r="I61" s="6">
        <f>'2. RESUMEN'!I57</f>
        <v>0</v>
      </c>
      <c r="J61" s="6">
        <f>'2. RESUMEN'!J57</f>
        <v>0</v>
      </c>
      <c r="K61" s="6">
        <f>'2. RESUMEN'!K57</f>
        <v>0</v>
      </c>
      <c r="L61" s="44">
        <f t="shared" si="0"/>
        <v>0</v>
      </c>
    </row>
    <row r="62" spans="1:12" hidden="1" outlineLevel="2" x14ac:dyDescent="0.25">
      <c r="A62" s="45">
        <f>'2. RESUMEN'!A58</f>
        <v>53</v>
      </c>
      <c r="B62" s="6">
        <f>'2. RESUMEN'!B58</f>
        <v>5</v>
      </c>
      <c r="C62" s="6" t="str">
        <f>'2. RESUMEN'!C58</f>
        <v>GOB QUICHE</v>
      </c>
      <c r="D62" s="6" t="str">
        <f>'2. RESUMEN'!D58</f>
        <v>QUICHE</v>
      </c>
      <c r="E62" s="6">
        <f>'2. RESUMEN'!E58</f>
        <v>0</v>
      </c>
      <c r="F62" s="6">
        <f>'2. RESUMEN'!F58</f>
        <v>0</v>
      </c>
      <c r="G62" s="6">
        <f>'2. RESUMEN'!G58</f>
        <v>0</v>
      </c>
      <c r="H62" s="6">
        <f>'2. RESUMEN'!H58</f>
        <v>0</v>
      </c>
      <c r="I62" s="6">
        <f>'2. RESUMEN'!I58</f>
        <v>0</v>
      </c>
      <c r="J62" s="6">
        <f>'2. RESUMEN'!J58</f>
        <v>0</v>
      </c>
      <c r="K62" s="6">
        <f>'2. RESUMEN'!K58</f>
        <v>0</v>
      </c>
      <c r="L62" s="44">
        <f t="shared" si="0"/>
        <v>0</v>
      </c>
    </row>
    <row r="63" spans="1:12" hidden="1" outlineLevel="2" x14ac:dyDescent="0.25">
      <c r="A63" s="45">
        <f>'2. RESUMEN'!A59</f>
        <v>54</v>
      </c>
      <c r="B63" s="6">
        <f>'2. RESUMEN'!B59</f>
        <v>5</v>
      </c>
      <c r="C63" s="6" t="str">
        <f>'2. RESUMEN'!C59</f>
        <v>GOB RETALHULEU</v>
      </c>
      <c r="D63" s="6" t="str">
        <f>'2. RESUMEN'!D59</f>
        <v>RETALHULEU</v>
      </c>
      <c r="E63" s="6">
        <f>'2. RESUMEN'!E59</f>
        <v>0</v>
      </c>
      <c r="F63" s="6">
        <f>'2. RESUMEN'!F59</f>
        <v>0</v>
      </c>
      <c r="G63" s="6">
        <f>'2. RESUMEN'!G59</f>
        <v>0</v>
      </c>
      <c r="H63" s="6">
        <f>'2. RESUMEN'!H59</f>
        <v>0</v>
      </c>
      <c r="I63" s="6">
        <f>'2. RESUMEN'!I59</f>
        <v>0</v>
      </c>
      <c r="J63" s="6">
        <f>'2. RESUMEN'!J59</f>
        <v>0</v>
      </c>
      <c r="K63" s="6">
        <f>'2. RESUMEN'!K59</f>
        <v>0</v>
      </c>
      <c r="L63" s="44">
        <f t="shared" si="0"/>
        <v>0</v>
      </c>
    </row>
    <row r="64" spans="1:12" ht="30" hidden="1" outlineLevel="2" x14ac:dyDescent="0.25">
      <c r="A64" s="45">
        <f>'2. RESUMEN'!A60</f>
        <v>55</v>
      </c>
      <c r="B64" s="6">
        <f>'2. RESUMEN'!B60</f>
        <v>5</v>
      </c>
      <c r="C64" s="6" t="str">
        <f>'2. RESUMEN'!C60</f>
        <v>GOB SACATEPEQUEZ</v>
      </c>
      <c r="D64" s="6" t="str">
        <f>'2. RESUMEN'!D60</f>
        <v>SACATEP.</v>
      </c>
      <c r="E64" s="6">
        <f>'2. RESUMEN'!E60</f>
        <v>0</v>
      </c>
      <c r="F64" s="6">
        <f>'2. RESUMEN'!F60</f>
        <v>0</v>
      </c>
      <c r="G64" s="6">
        <f>'2. RESUMEN'!G60</f>
        <v>0</v>
      </c>
      <c r="H64" s="6">
        <f>'2. RESUMEN'!H60</f>
        <v>0</v>
      </c>
      <c r="I64" s="6">
        <f>'2. RESUMEN'!I60</f>
        <v>0</v>
      </c>
      <c r="J64" s="6">
        <f>'2. RESUMEN'!J60</f>
        <v>0</v>
      </c>
      <c r="K64" s="6">
        <f>'2. RESUMEN'!K60</f>
        <v>0</v>
      </c>
      <c r="L64" s="44">
        <f t="shared" si="0"/>
        <v>0</v>
      </c>
    </row>
    <row r="65" spans="1:12" hidden="1" outlineLevel="2" x14ac:dyDescent="0.25">
      <c r="A65" s="45">
        <f>'2. RESUMEN'!A61</f>
        <v>56</v>
      </c>
      <c r="B65" s="6">
        <f>'2. RESUMEN'!B61</f>
        <v>5</v>
      </c>
      <c r="C65" s="6" t="str">
        <f>'2. RESUMEN'!C61</f>
        <v>GOB SAN MARCOS</v>
      </c>
      <c r="D65" s="6" t="str">
        <f>'2. RESUMEN'!D61</f>
        <v>SAN MARCOS</v>
      </c>
      <c r="E65" s="6">
        <f>'2. RESUMEN'!E61</f>
        <v>0</v>
      </c>
      <c r="F65" s="6">
        <f>'2. RESUMEN'!F61</f>
        <v>0</v>
      </c>
      <c r="G65" s="6">
        <f>'2. RESUMEN'!G61</f>
        <v>0</v>
      </c>
      <c r="H65" s="6">
        <f>'2. RESUMEN'!H61</f>
        <v>0</v>
      </c>
      <c r="I65" s="6">
        <f>'2. RESUMEN'!I61</f>
        <v>0</v>
      </c>
      <c r="J65" s="6">
        <f>'2. RESUMEN'!J61</f>
        <v>0</v>
      </c>
      <c r="K65" s="6">
        <f>'2. RESUMEN'!K61</f>
        <v>0</v>
      </c>
      <c r="L65" s="44">
        <f t="shared" si="0"/>
        <v>0</v>
      </c>
    </row>
    <row r="66" spans="1:12" hidden="1" outlineLevel="2" x14ac:dyDescent="0.25">
      <c r="A66" s="45">
        <f>'2. RESUMEN'!A62</f>
        <v>57</v>
      </c>
      <c r="B66" s="6">
        <f>'2. RESUMEN'!B62</f>
        <v>5</v>
      </c>
      <c r="C66" s="6" t="str">
        <f>'2. RESUMEN'!C62</f>
        <v>GOB SANTA ROSA</v>
      </c>
      <c r="D66" s="6" t="str">
        <f>'2. RESUMEN'!D62</f>
        <v>STA ROSA</v>
      </c>
      <c r="E66" s="6">
        <f>'2. RESUMEN'!E62</f>
        <v>0</v>
      </c>
      <c r="F66" s="6">
        <f>'2. RESUMEN'!F62</f>
        <v>0</v>
      </c>
      <c r="G66" s="6">
        <f>'2. RESUMEN'!G62</f>
        <v>0</v>
      </c>
      <c r="H66" s="6">
        <f>'2. RESUMEN'!H62</f>
        <v>0</v>
      </c>
      <c r="I66" s="6">
        <f>'2. RESUMEN'!I62</f>
        <v>0</v>
      </c>
      <c r="J66" s="6">
        <f>'2. RESUMEN'!J62</f>
        <v>0</v>
      </c>
      <c r="K66" s="6">
        <f>'2. RESUMEN'!K62</f>
        <v>0</v>
      </c>
      <c r="L66" s="44">
        <f t="shared" si="0"/>
        <v>0</v>
      </c>
    </row>
    <row r="67" spans="1:12" hidden="1" outlineLevel="2" x14ac:dyDescent="0.25">
      <c r="A67" s="45">
        <f>'2. RESUMEN'!A63</f>
        <v>58</v>
      </c>
      <c r="B67" s="6">
        <f>'2. RESUMEN'!B63</f>
        <v>5</v>
      </c>
      <c r="C67" s="6" t="str">
        <f>'2. RESUMEN'!C63</f>
        <v>GOB SOLOLA</v>
      </c>
      <c r="D67" s="6" t="str">
        <f>'2. RESUMEN'!D63</f>
        <v>SOLOLA</v>
      </c>
      <c r="E67" s="6">
        <f>'2. RESUMEN'!E63</f>
        <v>0</v>
      </c>
      <c r="F67" s="6">
        <f>'2. RESUMEN'!F63</f>
        <v>0</v>
      </c>
      <c r="G67" s="6">
        <f>'2. RESUMEN'!G63</f>
        <v>0</v>
      </c>
      <c r="H67" s="6">
        <f>'2. RESUMEN'!H63</f>
        <v>0</v>
      </c>
      <c r="I67" s="6">
        <f>'2. RESUMEN'!I63</f>
        <v>0</v>
      </c>
      <c r="J67" s="6">
        <f>'2. RESUMEN'!J63</f>
        <v>0</v>
      </c>
      <c r="K67" s="6">
        <f>'2. RESUMEN'!K63</f>
        <v>0</v>
      </c>
      <c r="L67" s="44">
        <f t="shared" si="0"/>
        <v>0</v>
      </c>
    </row>
    <row r="68" spans="1:12" ht="30" hidden="1" outlineLevel="2" x14ac:dyDescent="0.25">
      <c r="A68" s="45">
        <f>'2. RESUMEN'!A64</f>
        <v>59</v>
      </c>
      <c r="B68" s="6">
        <f>'2. RESUMEN'!B64</f>
        <v>5</v>
      </c>
      <c r="C68" s="6" t="str">
        <f>'2. RESUMEN'!C64</f>
        <v>GOB SUCHITEPEQUEZ</v>
      </c>
      <c r="D68" s="6" t="str">
        <f>'2. RESUMEN'!D64</f>
        <v>SUCHI</v>
      </c>
      <c r="E68" s="6">
        <f>'2. RESUMEN'!E64</f>
        <v>0</v>
      </c>
      <c r="F68" s="6">
        <f>'2. RESUMEN'!F64</f>
        <v>0</v>
      </c>
      <c r="G68" s="6">
        <f>'2. RESUMEN'!G64</f>
        <v>0</v>
      </c>
      <c r="H68" s="6">
        <f>'2. RESUMEN'!H64</f>
        <v>0</v>
      </c>
      <c r="I68" s="6">
        <f>'2. RESUMEN'!I64</f>
        <v>0</v>
      </c>
      <c r="J68" s="6">
        <f>'2. RESUMEN'!J64</f>
        <v>0</v>
      </c>
      <c r="K68" s="6">
        <f>'2. RESUMEN'!K64</f>
        <v>0</v>
      </c>
      <c r="L68" s="44">
        <f t="shared" si="0"/>
        <v>0</v>
      </c>
    </row>
    <row r="69" spans="1:12" ht="30" hidden="1" outlineLevel="2" x14ac:dyDescent="0.25">
      <c r="A69" s="45">
        <f>'2. RESUMEN'!A65</f>
        <v>60</v>
      </c>
      <c r="B69" s="6">
        <f>'2. RESUMEN'!B65</f>
        <v>5</v>
      </c>
      <c r="C69" s="6" t="str">
        <f>'2. RESUMEN'!C65</f>
        <v>GOB TOTONICAPAN</v>
      </c>
      <c r="D69" s="6" t="str">
        <f>'2. RESUMEN'!D65</f>
        <v>TOTO.</v>
      </c>
      <c r="E69" s="6">
        <f>'2. RESUMEN'!E65</f>
        <v>0</v>
      </c>
      <c r="F69" s="6">
        <f>'2. RESUMEN'!F65</f>
        <v>0</v>
      </c>
      <c r="G69" s="6">
        <f>'2. RESUMEN'!G65</f>
        <v>0</v>
      </c>
      <c r="H69" s="6">
        <f>'2. RESUMEN'!H65</f>
        <v>0</v>
      </c>
      <c r="I69" s="6">
        <f>'2. RESUMEN'!I65</f>
        <v>0</v>
      </c>
      <c r="J69" s="6">
        <f>'2. RESUMEN'!J65</f>
        <v>0</v>
      </c>
      <c r="K69" s="6">
        <f>'2. RESUMEN'!K65</f>
        <v>0</v>
      </c>
      <c r="L69" s="44">
        <f t="shared" si="0"/>
        <v>0</v>
      </c>
    </row>
    <row r="70" spans="1:12" hidden="1" outlineLevel="2" x14ac:dyDescent="0.25">
      <c r="A70" s="45">
        <f>'2. RESUMEN'!A66</f>
        <v>61</v>
      </c>
      <c r="B70" s="6">
        <f>'2. RESUMEN'!B66</f>
        <v>5</v>
      </c>
      <c r="C70" s="6" t="str">
        <f>'2. RESUMEN'!C66</f>
        <v>GOB ZACAPA</v>
      </c>
      <c r="D70" s="6" t="str">
        <f>'2. RESUMEN'!D66</f>
        <v>ZACAPA</v>
      </c>
      <c r="E70" s="6">
        <f>'2. RESUMEN'!E66</f>
        <v>0</v>
      </c>
      <c r="F70" s="6">
        <f>'2. RESUMEN'!F66</f>
        <v>0</v>
      </c>
      <c r="G70" s="6">
        <f>'2. RESUMEN'!G66</f>
        <v>0</v>
      </c>
      <c r="H70" s="6">
        <f>'2. RESUMEN'!H66</f>
        <v>0</v>
      </c>
      <c r="I70" s="6">
        <f>'2. RESUMEN'!I66</f>
        <v>0</v>
      </c>
      <c r="J70" s="6">
        <f>'2. RESUMEN'!J66</f>
        <v>0</v>
      </c>
      <c r="K70" s="6">
        <f>'2. RESUMEN'!K66</f>
        <v>0</v>
      </c>
      <c r="L70" s="44">
        <f t="shared" si="0"/>
        <v>0</v>
      </c>
    </row>
    <row r="71" spans="1:12" outlineLevel="1" collapsed="1" x14ac:dyDescent="0.25">
      <c r="A71" s="45"/>
      <c r="B71" s="27" t="s">
        <v>282</v>
      </c>
      <c r="C71" s="19" t="str">
        <f>VLOOKUP(B70,$O$1:$P$6,2)</f>
        <v>GOBERNACIONES</v>
      </c>
      <c r="D71" s="6"/>
      <c r="E71" s="6"/>
      <c r="F71" s="6"/>
      <c r="G71" s="6">
        <f>SUBTOTAL(9,G49:G70)</f>
        <v>0</v>
      </c>
      <c r="H71" s="6">
        <f>SUBTOTAL(9,H49:H70)</f>
        <v>0</v>
      </c>
      <c r="I71" s="6">
        <f>SUBTOTAL(9,I49:I70)</f>
        <v>0</v>
      </c>
      <c r="J71" s="6">
        <f>SUBTOTAL(9,J49:J70)</f>
        <v>0</v>
      </c>
      <c r="K71" s="6">
        <f>SUBTOTAL(9,K49:K70)</f>
        <v>0</v>
      </c>
      <c r="L71" s="44">
        <f t="shared" ref="L71" si="5">G71+H71</f>
        <v>0</v>
      </c>
    </row>
    <row r="72" spans="1:12" ht="15.75" thickBot="1" x14ac:dyDescent="0.3">
      <c r="A72" s="47"/>
      <c r="B72" s="42" t="s">
        <v>283</v>
      </c>
      <c r="C72" s="13"/>
      <c r="D72" s="13"/>
      <c r="E72" s="13"/>
      <c r="F72" s="13"/>
      <c r="G72" s="13">
        <f t="shared" ref="G72:L72" si="6">SUBTOTAL(9,G4:G70)</f>
        <v>2</v>
      </c>
      <c r="H72" s="13">
        <f t="shared" si="6"/>
        <v>471</v>
      </c>
      <c r="I72" s="13">
        <f t="shared" si="6"/>
        <v>8</v>
      </c>
      <c r="J72" s="13">
        <f t="shared" si="6"/>
        <v>49</v>
      </c>
      <c r="K72" s="13">
        <f t="shared" si="6"/>
        <v>2</v>
      </c>
      <c r="L72" s="48">
        <f t="shared" si="6"/>
        <v>473</v>
      </c>
    </row>
  </sheetData>
  <mergeCells count="14">
    <mergeCell ref="F4:F5"/>
    <mergeCell ref="G4:H4"/>
    <mergeCell ref="I4:K4"/>
    <mergeCell ref="L4:L5"/>
    <mergeCell ref="A1:L1"/>
    <mergeCell ref="A2:D2"/>
    <mergeCell ref="E2:I2"/>
    <mergeCell ref="J2:K2"/>
    <mergeCell ref="A3:A5"/>
    <mergeCell ref="B3:B5"/>
    <mergeCell ref="C3:C5"/>
    <mergeCell ref="D3:D5"/>
    <mergeCell ref="E3:E5"/>
    <mergeCell ref="F3:L3"/>
  </mergeCells>
  <pageMargins left="0.7" right="0.7" top="0.75" bottom="0.75" header="0.3" footer="0.3"/>
  <pageSetup paperSize="9" orientation="portrait" r:id="rId1"/>
  <ignoredErrors>
    <ignoredError sqref="C2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5696-F5B2-49F2-8EDF-577F67CC126B}">
  <dimension ref="A1"/>
  <sheetViews>
    <sheetView workbookViewId="0">
      <selection activeCell="N20" sqref="N20"/>
    </sheetView>
  </sheetViews>
  <sheetFormatPr baseColWidth="10" defaultColWidth="11.42578125"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C099B-406B-4E75-B368-51DB900D15C1}">
  <dimension ref="A1:K64"/>
  <sheetViews>
    <sheetView showGridLines="0" tabSelected="1" zoomScale="85" zoomScaleNormal="85" workbookViewId="0">
      <selection activeCell="D3" sqref="D3"/>
    </sheetView>
  </sheetViews>
  <sheetFormatPr baseColWidth="10" defaultColWidth="11.42578125" defaultRowHeight="15" x14ac:dyDescent="0.25"/>
  <cols>
    <col min="1" max="1" width="17" style="95" customWidth="1"/>
    <col min="2" max="2" width="21" style="95" customWidth="1"/>
    <col min="3" max="3" width="20.7109375" style="95" customWidth="1"/>
    <col min="4" max="4" width="11.42578125" style="95"/>
    <col min="5" max="5" width="27" style="95" customWidth="1"/>
    <col min="6" max="6" width="21.7109375" style="95" customWidth="1"/>
    <col min="7" max="7" width="21.85546875" style="95" customWidth="1"/>
    <col min="8" max="8" width="11.42578125" style="95"/>
    <col min="9" max="9" width="16" style="95" bestFit="1" customWidth="1"/>
    <col min="10" max="10" width="16.5703125" style="95" customWidth="1"/>
    <col min="11" max="11" width="18.85546875" style="95" customWidth="1"/>
    <col min="12" max="12" width="20.140625" style="95" customWidth="1"/>
    <col min="13" max="16384" width="11.42578125" style="95"/>
  </cols>
  <sheetData>
    <row r="1" spans="1:7" ht="46.5" customHeight="1" thickBot="1" x14ac:dyDescent="0.3">
      <c r="A1" s="195" t="s">
        <v>284</v>
      </c>
      <c r="B1" s="196"/>
      <c r="C1" s="197"/>
      <c r="E1" s="188" t="s">
        <v>285</v>
      </c>
      <c r="F1" s="189"/>
      <c r="G1" s="190"/>
    </row>
    <row r="2" spans="1:7" ht="36" customHeight="1" thickBot="1" x14ac:dyDescent="0.3">
      <c r="A2" s="198" t="s">
        <v>6</v>
      </c>
      <c r="B2" s="200" t="s">
        <v>286</v>
      </c>
      <c r="C2" s="201"/>
      <c r="E2" s="193" t="s">
        <v>6</v>
      </c>
      <c r="F2" s="191" t="s">
        <v>286</v>
      </c>
      <c r="G2" s="192"/>
    </row>
    <row r="3" spans="1:7" ht="16.5" customHeight="1" thickBot="1" x14ac:dyDescent="0.3">
      <c r="A3" s="199"/>
      <c r="B3" s="71" t="s">
        <v>14</v>
      </c>
      <c r="C3" s="72" t="s">
        <v>15</v>
      </c>
      <c r="E3" s="194"/>
      <c r="F3" s="93" t="s">
        <v>14</v>
      </c>
      <c r="G3" s="93" t="s">
        <v>15</v>
      </c>
    </row>
    <row r="4" spans="1:7" x14ac:dyDescent="0.25">
      <c r="A4" s="68" t="str">
        <f>'2. RESUMEN'!C10</f>
        <v>MICIVI</v>
      </c>
      <c r="B4" s="65">
        <f>'2. RESUMEN'!G10</f>
        <v>0</v>
      </c>
      <c r="C4" s="62">
        <f>'2. RESUMEN'!H10</f>
        <v>412</v>
      </c>
      <c r="E4" s="120" t="str">
        <f>'2. RESUMEN'!C23</f>
        <v>SECONRED</v>
      </c>
      <c r="F4" s="110">
        <f>'2. RESUMEN'!G23</f>
        <v>0</v>
      </c>
      <c r="G4" s="111">
        <f>'2. RESUMEN'!H23</f>
        <v>3</v>
      </c>
    </row>
    <row r="5" spans="1:7" x14ac:dyDescent="0.25">
      <c r="A5" s="69" t="str">
        <f>'2. RESUMEN'!C15</f>
        <v>MINEX</v>
      </c>
      <c r="B5" s="66">
        <f>'2. RESUMEN'!G15</f>
        <v>1</v>
      </c>
      <c r="C5" s="63">
        <f>'2. RESUMEN'!H15</f>
        <v>21</v>
      </c>
      <c r="E5" s="120" t="str">
        <f>'2. RESUMEN'!C25</f>
        <v>SENACYT</v>
      </c>
      <c r="F5" s="110">
        <f>'2. RESUMEN'!G25</f>
        <v>0</v>
      </c>
      <c r="G5" s="111">
        <f>'2. RESUMEN'!H25</f>
        <v>1</v>
      </c>
    </row>
    <row r="6" spans="1:7" x14ac:dyDescent="0.25">
      <c r="A6" s="69" t="str">
        <f>'2. RESUMEN'!C19</f>
        <v>MSPAS</v>
      </c>
      <c r="B6" s="66">
        <f>'2. RESUMEN'!G19</f>
        <v>0</v>
      </c>
      <c r="C6" s="63">
        <f>'2. RESUMEN'!H19</f>
        <v>9</v>
      </c>
      <c r="E6" s="120" t="str">
        <f>'2. RESUMEN'!C20</f>
        <v>SAAS</v>
      </c>
      <c r="F6" s="110">
        <f>'2. RESUMEN'!G20</f>
        <v>0</v>
      </c>
      <c r="G6" s="111">
        <f>'2. RESUMEN'!H20</f>
        <v>0</v>
      </c>
    </row>
    <row r="7" spans="1:7" x14ac:dyDescent="0.25">
      <c r="A7" s="69" t="str">
        <f>'2. RESUMEN'!C8</f>
        <v>MCD</v>
      </c>
      <c r="B7" s="66">
        <f>'2. RESUMEN'!G8</f>
        <v>0</v>
      </c>
      <c r="C7" s="63">
        <f>'2. RESUMEN'!H8</f>
        <v>7</v>
      </c>
      <c r="E7" s="120" t="str">
        <f>'2. RESUMEN'!C21</f>
        <v>SBS</v>
      </c>
      <c r="F7" s="110">
        <f>'2. RESUMEN'!G21</f>
        <v>0</v>
      </c>
      <c r="G7" s="111">
        <f>'2. RESUMEN'!H21</f>
        <v>0</v>
      </c>
    </row>
    <row r="8" spans="1:7" x14ac:dyDescent="0.25">
      <c r="A8" s="69" t="str">
        <f>'2. RESUMEN'!C17</f>
        <v>MINGOB</v>
      </c>
      <c r="B8" s="66">
        <f>'2. RESUMEN'!G17</f>
        <v>1</v>
      </c>
      <c r="C8" s="63">
        <f>'2. RESUMEN'!H17</f>
        <v>3</v>
      </c>
      <c r="E8" s="120" t="str">
        <f>'2. RESUMEN'!C22</f>
        <v>SECCATID</v>
      </c>
      <c r="F8" s="110">
        <f>'2. RESUMEN'!G22</f>
        <v>0</v>
      </c>
      <c r="G8" s="111">
        <f>'2. RESUMEN'!H22</f>
        <v>0</v>
      </c>
    </row>
    <row r="9" spans="1:7" x14ac:dyDescent="0.25">
      <c r="A9" s="69" t="str">
        <f>'2. RESUMEN'!C9</f>
        <v>MEM</v>
      </c>
      <c r="B9" s="66">
        <f>'2. RESUMEN'!G9</f>
        <v>0</v>
      </c>
      <c r="C9" s="63">
        <f>'2. RESUMEN'!H9</f>
        <v>1</v>
      </c>
      <c r="E9" s="120" t="str">
        <f>'2. RESUMEN'!C24</f>
        <v>SEGEPLAN</v>
      </c>
      <c r="F9" s="110">
        <f>'2. RESUMEN'!G24</f>
        <v>0</v>
      </c>
      <c r="G9" s="111">
        <f>'2. RESUMEN'!H24</f>
        <v>0</v>
      </c>
    </row>
    <row r="10" spans="1:7" x14ac:dyDescent="0.25">
      <c r="A10" s="69" t="str">
        <f>'2. RESUMEN'!C18</f>
        <v>MINTRAB</v>
      </c>
      <c r="B10" s="66">
        <f>'2. RESUMEN'!G18</f>
        <v>0</v>
      </c>
      <c r="C10" s="63">
        <f>'2. RESUMEN'!H18</f>
        <v>0</v>
      </c>
      <c r="E10" s="120" t="str">
        <f>'2. RESUMEN'!C26</f>
        <v>SEPREM</v>
      </c>
      <c r="F10" s="110">
        <f>'2. RESUMEN'!G26</f>
        <v>0</v>
      </c>
      <c r="G10" s="111">
        <f>'2. RESUMEN'!H26</f>
        <v>0</v>
      </c>
    </row>
    <row r="11" spans="1:7" ht="17.25" customHeight="1" x14ac:dyDescent="0.25">
      <c r="A11" s="117" t="str">
        <f>'2. RESUMEN'!C14</f>
        <v>MINEDUC</v>
      </c>
      <c r="B11" s="66">
        <f>'2. RESUMEN'!G14</f>
        <v>0</v>
      </c>
      <c r="C11" s="63">
        <f>'2. RESUMEN'!H14</f>
        <v>0</v>
      </c>
      <c r="E11" s="120" t="str">
        <f>'2. RESUMEN'!C27</f>
        <v>SIE</v>
      </c>
      <c r="F11" s="110">
        <f>'2. RESUMEN'!G27</f>
        <v>0</v>
      </c>
      <c r="G11" s="111">
        <f>'2. RESUMEN'!H27</f>
        <v>0</v>
      </c>
    </row>
    <row r="12" spans="1:7" ht="16.5" customHeight="1" x14ac:dyDescent="0.25">
      <c r="A12" s="75" t="str">
        <f>'2. RESUMEN'!C7</f>
        <v>MARN</v>
      </c>
      <c r="B12" s="66">
        <f>'2. RESUMEN'!G7</f>
        <v>0</v>
      </c>
      <c r="C12" s="63">
        <f>'2. RESUMEN'!H7</f>
        <v>0</v>
      </c>
      <c r="E12" s="120" t="str">
        <f>'2. RESUMEN'!C28</f>
        <v>SOSEP</v>
      </c>
      <c r="F12" s="110">
        <f>'2. RESUMEN'!G28</f>
        <v>0</v>
      </c>
      <c r="G12" s="111">
        <f>'2. RESUMEN'!H28</f>
        <v>0</v>
      </c>
    </row>
    <row r="13" spans="1:7" x14ac:dyDescent="0.25">
      <c r="A13" s="69" t="str">
        <f>'2. RESUMEN'!C6</f>
        <v>MAGA</v>
      </c>
      <c r="B13" s="66">
        <f>'2. RESUMEN'!G6</f>
        <v>0</v>
      </c>
      <c r="C13" s="63">
        <f>'2. RESUMEN'!H6</f>
        <v>0</v>
      </c>
      <c r="E13" s="120" t="str">
        <f>'2. RESUMEN'!C29</f>
        <v>SPP</v>
      </c>
      <c r="F13" s="110">
        <f>'2. RESUMEN'!G29</f>
        <v>0</v>
      </c>
      <c r="G13" s="111">
        <f>'2. RESUMEN'!H29</f>
        <v>0</v>
      </c>
    </row>
    <row r="14" spans="1:7" x14ac:dyDescent="0.25">
      <c r="A14" s="69" t="str">
        <f>'2. RESUMEN'!C11</f>
        <v>MIDES</v>
      </c>
      <c r="B14" s="66">
        <f>'2. RESUMEN'!G11</f>
        <v>0</v>
      </c>
      <c r="C14" s="63">
        <f>'2. RESUMEN'!H11</f>
        <v>0</v>
      </c>
      <c r="E14" s="120" t="str">
        <f>'2. RESUMEN'!C30</f>
        <v>STCNS</v>
      </c>
      <c r="F14" s="110">
        <f>'2. RESUMEN'!G30</f>
        <v>0</v>
      </c>
      <c r="G14" s="111">
        <f>'2. RESUMEN'!H30</f>
        <v>0</v>
      </c>
    </row>
    <row r="15" spans="1:7" ht="15.75" thickBot="1" x14ac:dyDescent="0.3">
      <c r="A15" s="69" t="str">
        <f>'2. RESUMEN'!C12</f>
        <v>MINDEF</v>
      </c>
      <c r="B15" s="66">
        <f>'2. RESUMEN'!G12</f>
        <v>0</v>
      </c>
      <c r="C15" s="63">
        <f>'2. RESUMEN'!H12</f>
        <v>0</v>
      </c>
      <c r="E15" s="121" t="str">
        <f>'2. RESUMEN'!C31</f>
        <v>SVET</v>
      </c>
      <c r="F15" s="113">
        <f>'2. RESUMEN'!G31</f>
        <v>0</v>
      </c>
      <c r="G15" s="114">
        <f>'2. RESUMEN'!H31</f>
        <v>0</v>
      </c>
    </row>
    <row r="16" spans="1:7" ht="15.75" thickBot="1" x14ac:dyDescent="0.3">
      <c r="A16" s="69" t="str">
        <f>'2. RESUMEN'!C13</f>
        <v>MINECO</v>
      </c>
      <c r="B16" s="66">
        <f>'2. RESUMEN'!G13</f>
        <v>0</v>
      </c>
      <c r="C16" s="63">
        <f>'2. RESUMEN'!H13</f>
        <v>0</v>
      </c>
    </row>
    <row r="17" spans="1:11" ht="46.5" customHeight="1" thickBot="1" x14ac:dyDescent="0.3">
      <c r="A17" s="70" t="str">
        <f>'2. RESUMEN'!C16</f>
        <v>MINFIN</v>
      </c>
      <c r="B17" s="67">
        <f>'2. RESUMEN'!G16</f>
        <v>0</v>
      </c>
      <c r="C17" s="64">
        <f>'2. RESUMEN'!H16</f>
        <v>0</v>
      </c>
      <c r="E17" s="188" t="s">
        <v>287</v>
      </c>
      <c r="F17" s="189"/>
      <c r="G17" s="190"/>
    </row>
    <row r="18" spans="1:11" ht="31.5" customHeight="1" thickBot="1" x14ac:dyDescent="0.3">
      <c r="E18" s="193" t="s">
        <v>6</v>
      </c>
      <c r="F18" s="191" t="s">
        <v>286</v>
      </c>
      <c r="G18" s="192"/>
    </row>
    <row r="19" spans="1:11" ht="39.75" customHeight="1" thickBot="1" x14ac:dyDescent="0.3">
      <c r="A19" s="202" t="s">
        <v>284</v>
      </c>
      <c r="B19" s="203"/>
      <c r="C19" s="204"/>
      <c r="E19" s="194"/>
      <c r="F19" s="93" t="s">
        <v>14</v>
      </c>
      <c r="G19" s="93" t="s">
        <v>15</v>
      </c>
    </row>
    <row r="20" spans="1:11" ht="38.25" customHeight="1" thickBot="1" x14ac:dyDescent="0.3">
      <c r="A20" s="198" t="s">
        <v>6</v>
      </c>
      <c r="B20" s="191" t="s">
        <v>286</v>
      </c>
      <c r="C20" s="192"/>
      <c r="E20" s="109" t="s">
        <v>147</v>
      </c>
      <c r="F20" s="110">
        <f>'2. RESUMEN'!G32</f>
        <v>0</v>
      </c>
      <c r="G20" s="111">
        <v>1</v>
      </c>
    </row>
    <row r="21" spans="1:11" ht="15.75" thickBot="1" x14ac:dyDescent="0.3">
      <c r="A21" s="205"/>
      <c r="B21" s="73" t="s">
        <v>14</v>
      </c>
      <c r="C21" s="73" t="s">
        <v>15</v>
      </c>
      <c r="E21" s="109" t="s">
        <v>214</v>
      </c>
      <c r="F21" s="110">
        <f>'2. RESUMEN'!G35</f>
        <v>0</v>
      </c>
      <c r="G21" s="111"/>
    </row>
    <row r="22" spans="1:11" x14ac:dyDescent="0.25">
      <c r="A22" s="96" t="s">
        <v>272</v>
      </c>
      <c r="B22" s="97">
        <f>SUM(B4:B17)</f>
        <v>2</v>
      </c>
      <c r="C22" s="98">
        <f>SUM(C4:C17)</f>
        <v>453</v>
      </c>
      <c r="E22" s="109" t="str">
        <f>'2. RESUMEN'!C33</f>
        <v>CODISRA</v>
      </c>
      <c r="F22" s="110">
        <f>'2. RESUMEN'!G33</f>
        <v>0</v>
      </c>
      <c r="G22" s="111">
        <f>'2. RESUMEN'!H33</f>
        <v>0</v>
      </c>
    </row>
    <row r="23" spans="1:11" ht="30" x14ac:dyDescent="0.25">
      <c r="A23" s="119" t="s">
        <v>288</v>
      </c>
      <c r="B23" s="102">
        <f>SUM(J29:J36)</f>
        <v>0</v>
      </c>
      <c r="C23" s="103">
        <f>SUM(K29:K36)</f>
        <v>13</v>
      </c>
      <c r="E23" s="109" t="str">
        <f>'2. RESUMEN'!C34</f>
        <v>COPADHE</v>
      </c>
      <c r="F23" s="110">
        <f>'2. RESUMEN'!G34</f>
        <v>0</v>
      </c>
      <c r="G23" s="111">
        <f>'2. RESUMEN'!H34</f>
        <v>0</v>
      </c>
    </row>
    <row r="24" spans="1:11" ht="15.75" thickBot="1" x14ac:dyDescent="0.3">
      <c r="A24" s="101" t="s">
        <v>276</v>
      </c>
      <c r="B24" s="102">
        <f>SUM(F20:F24)</f>
        <v>0</v>
      </c>
      <c r="C24" s="103">
        <f>SUM(G20:G24)</f>
        <v>1</v>
      </c>
      <c r="E24" s="112" t="str">
        <f>'2. RESUMEN'!C36</f>
        <v>CPN</v>
      </c>
      <c r="F24" s="113">
        <f>'2. RESUMEN'!G36</f>
        <v>0</v>
      </c>
      <c r="G24" s="114">
        <f>'2. RESUMEN'!H36</f>
        <v>0</v>
      </c>
    </row>
    <row r="25" spans="1:11" x14ac:dyDescent="0.25">
      <c r="A25" s="101" t="s">
        <v>273</v>
      </c>
      <c r="B25" s="102">
        <f>SUM(F7:F18)</f>
        <v>0</v>
      </c>
      <c r="C25" s="103">
        <f>SUM(G7:G18)</f>
        <v>0</v>
      </c>
      <c r="E25" s="115"/>
      <c r="F25" s="116"/>
      <c r="G25" s="116"/>
    </row>
    <row r="26" spans="1:11" ht="15.75" thickBot="1" x14ac:dyDescent="0.3">
      <c r="A26" s="118" t="s">
        <v>277</v>
      </c>
      <c r="B26" s="105">
        <f>SUM(J44:J65)</f>
        <v>0</v>
      </c>
      <c r="C26" s="106">
        <f>SUM(K44:K65)</f>
        <v>0</v>
      </c>
      <c r="E26" s="115"/>
      <c r="F26" s="116"/>
      <c r="G26" s="116"/>
    </row>
    <row r="27" spans="1:11" ht="30.75" thickBot="1" x14ac:dyDescent="0.3">
      <c r="A27" s="104" t="s">
        <v>289</v>
      </c>
      <c r="B27" s="105">
        <f>SUM(B20:B24)</f>
        <v>2</v>
      </c>
      <c r="C27" s="106">
        <f>SUM(C20:C24)</f>
        <v>467</v>
      </c>
      <c r="E27" s="115"/>
      <c r="F27" s="116"/>
      <c r="G27" s="116"/>
    </row>
    <row r="28" spans="1:11" ht="55.5" customHeight="1" thickBot="1" x14ac:dyDescent="0.3">
      <c r="E28" s="115"/>
      <c r="F28" s="116"/>
      <c r="G28" s="116"/>
      <c r="I28" s="179" t="s">
        <v>290</v>
      </c>
      <c r="J28" s="180"/>
      <c r="K28" s="181"/>
    </row>
    <row r="29" spans="1:11" ht="16.5" thickBot="1" x14ac:dyDescent="0.3">
      <c r="E29" s="115"/>
      <c r="F29" s="116"/>
      <c r="G29" s="116"/>
      <c r="I29" s="186" t="s">
        <v>6</v>
      </c>
      <c r="J29" s="184" t="s">
        <v>286</v>
      </c>
      <c r="K29" s="185"/>
    </row>
    <row r="30" spans="1:11" ht="27.75" customHeight="1" thickBot="1" x14ac:dyDescent="0.3">
      <c r="E30" s="115"/>
      <c r="F30" s="116"/>
      <c r="G30" s="116"/>
      <c r="I30" s="187"/>
      <c r="J30" s="74" t="s">
        <v>14</v>
      </c>
      <c r="K30" s="74" t="s">
        <v>15</v>
      </c>
    </row>
    <row r="31" spans="1:11" x14ac:dyDescent="0.25">
      <c r="E31" s="115"/>
      <c r="F31" s="116"/>
      <c r="G31" s="116"/>
      <c r="I31" s="122" t="str">
        <f>'2. RESUMEN'!C38</f>
        <v>AMSCLAE</v>
      </c>
      <c r="J31" s="99">
        <f>'2. RESUMEN'!G38</f>
        <v>0</v>
      </c>
      <c r="K31" s="100">
        <f>'2. RESUMEN'!H38</f>
        <v>12</v>
      </c>
    </row>
    <row r="32" spans="1:11" x14ac:dyDescent="0.25">
      <c r="I32" s="122" t="str">
        <f>'2. RESUMEN'!C41</f>
        <v>CONJUVE</v>
      </c>
      <c r="J32" s="99">
        <f>'2. RESUMEN'!G41</f>
        <v>0</v>
      </c>
      <c r="K32" s="100">
        <f>'2. RESUMEN'!H41</f>
        <v>1</v>
      </c>
    </row>
    <row r="33" spans="9:11" x14ac:dyDescent="0.25">
      <c r="I33" s="122" t="str">
        <f>'2. RESUMEN'!C37</f>
        <v>AMSA</v>
      </c>
      <c r="J33" s="99">
        <f>'2. RESUMEN'!G37</f>
        <v>0</v>
      </c>
      <c r="K33" s="100">
        <f>'2. RESUMEN'!H37</f>
        <v>0</v>
      </c>
    </row>
    <row r="34" spans="9:11" x14ac:dyDescent="0.25">
      <c r="I34" s="122" t="str">
        <f>'2. RESUMEN'!C39</f>
        <v>CONAMIGUA</v>
      </c>
      <c r="J34" s="99">
        <f>'2. RESUMEN'!G39</f>
        <v>0</v>
      </c>
      <c r="K34" s="100">
        <f>'2. RESUMEN'!H39</f>
        <v>0</v>
      </c>
    </row>
    <row r="35" spans="9:11" x14ac:dyDescent="0.25">
      <c r="I35" s="122" t="str">
        <f>'2. RESUMEN'!C40</f>
        <v>CONAP</v>
      </c>
      <c r="J35" s="99">
        <f>'2. RESUMEN'!G40</f>
        <v>0</v>
      </c>
      <c r="K35" s="100">
        <f>'2. RESUMEN'!H40</f>
        <v>0</v>
      </c>
    </row>
    <row r="36" spans="9:11" x14ac:dyDescent="0.25">
      <c r="I36" s="122" t="str">
        <f>'2. RESUMEN'!C42</f>
        <v>DEMI</v>
      </c>
      <c r="J36" s="99">
        <f>'2. RESUMEN'!G42</f>
        <v>0</v>
      </c>
      <c r="K36" s="100">
        <f>'2. RESUMEN'!H42</f>
        <v>0</v>
      </c>
    </row>
    <row r="37" spans="9:11" x14ac:dyDescent="0.25">
      <c r="I37" s="122" t="str">
        <f>'2. RESUMEN'!C43</f>
        <v>FODIGUA</v>
      </c>
      <c r="J37" s="99">
        <f>'2. RESUMEN'!G43</f>
        <v>0</v>
      </c>
      <c r="K37" s="100">
        <f>'2. RESUMEN'!H43</f>
        <v>0</v>
      </c>
    </row>
    <row r="38" spans="9:11" ht="15.75" thickBot="1" x14ac:dyDescent="0.3">
      <c r="I38" s="123" t="str">
        <f>'2. RESUMEN'!C44</f>
        <v>ONSEC</v>
      </c>
      <c r="J38" s="107">
        <f>'2. RESUMEN'!G44</f>
        <v>0</v>
      </c>
      <c r="K38" s="108">
        <f>'2. RESUMEN'!H44</f>
        <v>0</v>
      </c>
    </row>
    <row r="39" spans="9:11" ht="15.75" thickBot="1" x14ac:dyDescent="0.3"/>
    <row r="40" spans="9:11" ht="48" customHeight="1" thickBot="1" x14ac:dyDescent="0.3">
      <c r="I40" s="179" t="s">
        <v>291</v>
      </c>
      <c r="J40" s="180"/>
      <c r="K40" s="181"/>
    </row>
    <row r="41" spans="9:11" ht="16.5" thickBot="1" x14ac:dyDescent="0.3">
      <c r="I41" s="182" t="s">
        <v>6</v>
      </c>
      <c r="J41" s="184" t="s">
        <v>286</v>
      </c>
      <c r="K41" s="185"/>
    </row>
    <row r="42" spans="9:11" ht="15.75" thickBot="1" x14ac:dyDescent="0.3">
      <c r="I42" s="183"/>
      <c r="J42" s="74" t="s">
        <v>14</v>
      </c>
      <c r="K42" s="74" t="s">
        <v>15</v>
      </c>
    </row>
    <row r="43" spans="9:11" x14ac:dyDescent="0.25">
      <c r="I43" s="94" t="str">
        <f>'2. RESUMEN'!C45</f>
        <v>GOB ALTA VERAPAZ</v>
      </c>
      <c r="J43" s="99">
        <f>'2. RESUMEN'!G45</f>
        <v>0</v>
      </c>
      <c r="K43" s="100">
        <f>'2. RESUMEN'!H45</f>
        <v>0</v>
      </c>
    </row>
    <row r="44" spans="9:11" x14ac:dyDescent="0.25">
      <c r="I44" s="94" t="str">
        <f>'2. RESUMEN'!C46</f>
        <v>GOB BAJA VERAPAZ</v>
      </c>
      <c r="J44" s="99">
        <f>'2. RESUMEN'!G46</f>
        <v>0</v>
      </c>
      <c r="K44" s="100">
        <f>'2. RESUMEN'!H46</f>
        <v>0</v>
      </c>
    </row>
    <row r="45" spans="9:11" x14ac:dyDescent="0.25">
      <c r="I45" s="94" t="str">
        <f>'2. RESUMEN'!C47</f>
        <v>GOB CHIMALTENANGO</v>
      </c>
      <c r="J45" s="99">
        <f>'2. RESUMEN'!G47</f>
        <v>0</v>
      </c>
      <c r="K45" s="100">
        <f>'2. RESUMEN'!H47</f>
        <v>0</v>
      </c>
    </row>
    <row r="46" spans="9:11" x14ac:dyDescent="0.25">
      <c r="I46" s="94" t="str">
        <f>'2. RESUMEN'!C48</f>
        <v>GOB CHIQUIMULA</v>
      </c>
      <c r="J46" s="99">
        <f>'2. RESUMEN'!G48</f>
        <v>0</v>
      </c>
      <c r="K46" s="100">
        <f>'2. RESUMEN'!H48</f>
        <v>0</v>
      </c>
    </row>
    <row r="47" spans="9:11" x14ac:dyDescent="0.25">
      <c r="I47" s="94" t="str">
        <f>'2. RESUMEN'!C49</f>
        <v>GOB EL PROGRESO</v>
      </c>
      <c r="J47" s="99">
        <f>'2. RESUMEN'!G49</f>
        <v>0</v>
      </c>
      <c r="K47" s="100">
        <f>'2. RESUMEN'!H49</f>
        <v>0</v>
      </c>
    </row>
    <row r="48" spans="9:11" x14ac:dyDescent="0.25">
      <c r="I48" s="94" t="str">
        <f>'2. RESUMEN'!C50</f>
        <v>GOB ESCUINTLA</v>
      </c>
      <c r="J48" s="99">
        <f>'2. RESUMEN'!G50</f>
        <v>0</v>
      </c>
      <c r="K48" s="100">
        <f>'2. RESUMEN'!H50</f>
        <v>0</v>
      </c>
    </row>
    <row r="49" spans="9:11" x14ac:dyDescent="0.25">
      <c r="I49" s="94" t="str">
        <f>'2. RESUMEN'!C51</f>
        <v>GOB GUATEMALA</v>
      </c>
      <c r="J49" s="99">
        <f>'2. RESUMEN'!G51</f>
        <v>0</v>
      </c>
      <c r="K49" s="100">
        <f>'2. RESUMEN'!H51</f>
        <v>0</v>
      </c>
    </row>
    <row r="50" spans="9:11" x14ac:dyDescent="0.25">
      <c r="I50" s="94" t="str">
        <f>'2. RESUMEN'!C52</f>
        <v>GOB HUEHUETENANGO</v>
      </c>
      <c r="J50" s="99">
        <f>'2. RESUMEN'!G52</f>
        <v>0</v>
      </c>
      <c r="K50" s="100">
        <f>'2. RESUMEN'!H52</f>
        <v>0</v>
      </c>
    </row>
    <row r="51" spans="9:11" x14ac:dyDescent="0.25">
      <c r="I51" s="94" t="str">
        <f>'2. RESUMEN'!C53</f>
        <v>GOB IZABAL</v>
      </c>
      <c r="J51" s="99">
        <f>'2. RESUMEN'!G53</f>
        <v>0</v>
      </c>
      <c r="K51" s="100">
        <f>'2. RESUMEN'!H53</f>
        <v>0</v>
      </c>
    </row>
    <row r="52" spans="9:11" x14ac:dyDescent="0.25">
      <c r="I52" s="94" t="str">
        <f>'2. RESUMEN'!C54</f>
        <v>GOB JALAPA</v>
      </c>
      <c r="J52" s="99">
        <f>'2. RESUMEN'!G54</f>
        <v>0</v>
      </c>
      <c r="K52" s="100">
        <f>'2. RESUMEN'!H54</f>
        <v>0</v>
      </c>
    </row>
    <row r="53" spans="9:11" x14ac:dyDescent="0.25">
      <c r="I53" s="94" t="str">
        <f>'2. RESUMEN'!C55</f>
        <v>GOB JUTIAPA</v>
      </c>
      <c r="J53" s="99">
        <f>'2. RESUMEN'!G55</f>
        <v>0</v>
      </c>
      <c r="K53" s="100">
        <f>'2. RESUMEN'!H55</f>
        <v>0</v>
      </c>
    </row>
    <row r="54" spans="9:11" x14ac:dyDescent="0.25">
      <c r="I54" s="94" t="str">
        <f>'2. RESUMEN'!C56</f>
        <v>GOB PETEN</v>
      </c>
      <c r="J54" s="99">
        <f>'2. RESUMEN'!G56</f>
        <v>0</v>
      </c>
      <c r="K54" s="100">
        <f>'2. RESUMEN'!H56</f>
        <v>0</v>
      </c>
    </row>
    <row r="55" spans="9:11" x14ac:dyDescent="0.25">
      <c r="I55" s="94" t="str">
        <f>'2. RESUMEN'!C57</f>
        <v>GOB QUETZALTENANGO</v>
      </c>
      <c r="J55" s="99">
        <f>'2. RESUMEN'!G57</f>
        <v>0</v>
      </c>
      <c r="K55" s="100">
        <f>'2. RESUMEN'!H57</f>
        <v>0</v>
      </c>
    </row>
    <row r="56" spans="9:11" x14ac:dyDescent="0.25">
      <c r="I56" s="94" t="str">
        <f>'2. RESUMEN'!C58</f>
        <v>GOB QUICHE</v>
      </c>
      <c r="J56" s="99">
        <f>'2. RESUMEN'!G58</f>
        <v>0</v>
      </c>
      <c r="K56" s="100">
        <f>'2. RESUMEN'!H58</f>
        <v>0</v>
      </c>
    </row>
    <row r="57" spans="9:11" x14ac:dyDescent="0.25">
      <c r="I57" s="94" t="str">
        <f>'2. RESUMEN'!C59</f>
        <v>GOB RETALHULEU</v>
      </c>
      <c r="J57" s="99">
        <f>'2. RESUMEN'!G59</f>
        <v>0</v>
      </c>
      <c r="K57" s="100">
        <f>'2. RESUMEN'!H59</f>
        <v>0</v>
      </c>
    </row>
    <row r="58" spans="9:11" x14ac:dyDescent="0.25">
      <c r="I58" s="94" t="str">
        <f>'2. RESUMEN'!C60</f>
        <v>GOB SACATEPEQUEZ</v>
      </c>
      <c r="J58" s="99">
        <f>'2. RESUMEN'!G60</f>
        <v>0</v>
      </c>
      <c r="K58" s="100">
        <f>'2. RESUMEN'!H60</f>
        <v>0</v>
      </c>
    </row>
    <row r="59" spans="9:11" x14ac:dyDescent="0.25">
      <c r="I59" s="94" t="str">
        <f>'2. RESUMEN'!C61</f>
        <v>GOB SAN MARCOS</v>
      </c>
      <c r="J59" s="99">
        <f>'2. RESUMEN'!G61</f>
        <v>0</v>
      </c>
      <c r="K59" s="100">
        <f>'2. RESUMEN'!H61</f>
        <v>0</v>
      </c>
    </row>
    <row r="60" spans="9:11" x14ac:dyDescent="0.25">
      <c r="I60" s="94" t="str">
        <f>'2. RESUMEN'!C62</f>
        <v>GOB SANTA ROSA</v>
      </c>
      <c r="J60" s="99">
        <f>'2. RESUMEN'!G62</f>
        <v>0</v>
      </c>
      <c r="K60" s="100">
        <f>'2. RESUMEN'!H62</f>
        <v>0</v>
      </c>
    </row>
    <row r="61" spans="9:11" x14ac:dyDescent="0.25">
      <c r="I61" s="94" t="str">
        <f>'2. RESUMEN'!C63</f>
        <v>GOB SOLOLA</v>
      </c>
      <c r="J61" s="99">
        <f>'2. RESUMEN'!G63</f>
        <v>0</v>
      </c>
      <c r="K61" s="100">
        <f>'2. RESUMEN'!H63</f>
        <v>0</v>
      </c>
    </row>
    <row r="62" spans="9:11" x14ac:dyDescent="0.25">
      <c r="I62" s="94" t="str">
        <f>'2. RESUMEN'!C64</f>
        <v>GOB SUCHITEPEQUEZ</v>
      </c>
      <c r="J62" s="99">
        <f>'2. RESUMEN'!G64</f>
        <v>0</v>
      </c>
      <c r="K62" s="100">
        <f>'2. RESUMEN'!H64</f>
        <v>0</v>
      </c>
    </row>
    <row r="63" spans="9:11" x14ac:dyDescent="0.25">
      <c r="I63" s="94" t="str">
        <f>'2. RESUMEN'!C65</f>
        <v>GOB TOTONICAPAN</v>
      </c>
      <c r="J63" s="99">
        <f>'2. RESUMEN'!G65</f>
        <v>0</v>
      </c>
      <c r="K63" s="100">
        <f>'2. RESUMEN'!H65</f>
        <v>0</v>
      </c>
    </row>
    <row r="64" spans="9:11" x14ac:dyDescent="0.25">
      <c r="I64" s="94" t="str">
        <f>'2. RESUMEN'!C66</f>
        <v>GOB ZACAPA</v>
      </c>
      <c r="J64" s="99">
        <f>'2. RESUMEN'!G66</f>
        <v>0</v>
      </c>
      <c r="K64" s="100">
        <f>'2. RESUMEN'!H66</f>
        <v>0</v>
      </c>
    </row>
  </sheetData>
  <sortState xmlns:xlrd2="http://schemas.microsoft.com/office/spreadsheetml/2017/richdata2" ref="A4:C17">
    <sortCondition descending="1" ref="C4:C17"/>
  </sortState>
  <mergeCells count="18">
    <mergeCell ref="A1:C1"/>
    <mergeCell ref="A2:A3"/>
    <mergeCell ref="B2:C2"/>
    <mergeCell ref="A19:C19"/>
    <mergeCell ref="A20:A21"/>
    <mergeCell ref="B20:C20"/>
    <mergeCell ref="E1:G1"/>
    <mergeCell ref="F2:G2"/>
    <mergeCell ref="E17:G17"/>
    <mergeCell ref="F18:G18"/>
    <mergeCell ref="E2:E3"/>
    <mergeCell ref="E18:E19"/>
    <mergeCell ref="I40:K40"/>
    <mergeCell ref="I41:I42"/>
    <mergeCell ref="J41:K41"/>
    <mergeCell ref="I28:K28"/>
    <mergeCell ref="I29:I30"/>
    <mergeCell ref="J29:K2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6589D4DCEA3F4086B00AAC00D9C2C5" ma:contentTypeVersion="8" ma:contentTypeDescription="Crear nuevo documento." ma:contentTypeScope="" ma:versionID="77d06ed745db6b554119c4ea4ced0f10">
  <xsd:schema xmlns:xsd="http://www.w3.org/2001/XMLSchema" xmlns:xs="http://www.w3.org/2001/XMLSchema" xmlns:p="http://schemas.microsoft.com/office/2006/metadata/properties" xmlns:ns3="0f9b85dd-c4ee-47ab-a224-e6178840a467" xmlns:ns4="31812fb8-1aec-4cb6-b0d5-2bf77a468797" targetNamespace="http://schemas.microsoft.com/office/2006/metadata/properties" ma:root="true" ma:fieldsID="377b1e50c429a7e820cbb680fd41d46f" ns3:_="" ns4:_="">
    <xsd:import namespace="0f9b85dd-c4ee-47ab-a224-e6178840a467"/>
    <xsd:import namespace="31812fb8-1aec-4cb6-b0d5-2bf77a46879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b85dd-c4ee-47ab-a224-e6178840a46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812fb8-1aec-4cb6-b0d5-2bf77a46879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5C3863-57D0-449D-9E5C-0E11B895E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b85dd-c4ee-47ab-a224-e6178840a467"/>
    <ds:schemaRef ds:uri="31812fb8-1aec-4cb6-b0d5-2bf77a4687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BFE641-FEE2-45EE-8E5C-02DDC5D7F858}">
  <ds:schemaRefs>
    <ds:schemaRef ds:uri="http://schemas.microsoft.com/sharepoint/v3/contenttype/forms"/>
  </ds:schemaRefs>
</ds:datastoreItem>
</file>

<file path=customXml/itemProps3.xml><?xml version="1.0" encoding="utf-8"?>
<ds:datastoreItem xmlns:ds="http://schemas.openxmlformats.org/officeDocument/2006/customXml" ds:itemID="{3E6028AC-3B72-4200-9F34-BF6615C6362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 GENERAL</vt:lpstr>
      <vt:lpstr>2. RESUMEN</vt:lpstr>
      <vt:lpstr>3. NO ENTREGADOS</vt:lpstr>
      <vt:lpstr>4. Subtotales</vt:lpstr>
      <vt:lpstr>5. GRÁFICAS</vt:lpstr>
      <vt:lpstr>6. Reporte</vt:lpstr>
      <vt:lpstr>'3. NO ENTREGADOS'!Área_de_impresión</vt:lpstr>
      <vt:lpstr>'3. NO ENTREGADOS'!Títulos_a_imprimir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Herberth Arauz</dc:creator>
  <cp:keywords/>
  <dc:description/>
  <cp:lastModifiedBy>Xiomara Martinez</cp:lastModifiedBy>
  <cp:revision/>
  <dcterms:created xsi:type="dcterms:W3CDTF">2022-04-01T20:48:34Z</dcterms:created>
  <dcterms:modified xsi:type="dcterms:W3CDTF">2023-12-27T15:48:06Z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0x010100236589D4DCEA3F4086B00AAC00D9C2C5</vt:lpwstr>
  </property>
</Properties>
</file>